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Y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J73" i="51" s="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T73" i="51" s="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T74" i="5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U73" i="51"/>
  <c r="N73" i="51"/>
  <c r="M73" i="51"/>
  <c r="L73" i="51"/>
  <c r="K73" i="51"/>
  <c r="Y54" i="51"/>
  <c r="X54" i="51"/>
  <c r="W54" i="51"/>
  <c r="V54" i="51"/>
  <c r="U54" i="51"/>
  <c r="T54" i="51"/>
  <c r="S54" i="51"/>
  <c r="R54" i="51"/>
  <c r="Q54" i="51"/>
  <c r="P54" i="51"/>
  <c r="P105" i="51" s="1"/>
  <c r="O54" i="51"/>
  <c r="N54" i="51"/>
  <c r="M54" i="51"/>
  <c r="L54" i="51"/>
  <c r="K54" i="51"/>
  <c r="K105" i="51" s="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L104" i="51" s="1"/>
  <c r="K35" i="51"/>
  <c r="J35" i="51"/>
  <c r="I35" i="51"/>
  <c r="H35" i="51"/>
  <c r="G35" i="51"/>
  <c r="G104" i="51" s="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H103" i="51" s="1"/>
  <c r="G27" i="51"/>
  <c r="F27" i="51"/>
  <c r="E27" i="51"/>
  <c r="D27" i="51"/>
  <c r="C27" i="51"/>
  <c r="C103" i="51" s="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F73" i="50" s="1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Y73" i="50" s="1"/>
  <c r="X75" i="50"/>
  <c r="W75" i="50"/>
  <c r="V75" i="50"/>
  <c r="U75" i="50"/>
  <c r="T75" i="50"/>
  <c r="S75" i="50"/>
  <c r="R75" i="50"/>
  <c r="Q75" i="50"/>
  <c r="P75" i="50"/>
  <c r="P73" i="50" s="1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D73" i="50" s="1"/>
  <c r="C75" i="50"/>
  <c r="C73" i="50" s="1"/>
  <c r="B75" i="50"/>
  <c r="Y74" i="50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R73" i="50" s="1"/>
  <c r="Q74" i="50"/>
  <c r="Q73" i="50" s="1"/>
  <c r="P74" i="50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I74" i="50"/>
  <c r="H74" i="50"/>
  <c r="G74" i="50"/>
  <c r="F74" i="50"/>
  <c r="E74" i="50"/>
  <c r="D74" i="50"/>
  <c r="C74" i="50"/>
  <c r="B74" i="50"/>
  <c r="B73" i="50" s="1"/>
  <c r="J73" i="50"/>
  <c r="I73" i="50"/>
  <c r="H73" i="50"/>
  <c r="G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F73" i="49" s="1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S75" i="49"/>
  <c r="R75" i="49"/>
  <c r="Q75" i="49"/>
  <c r="P75" i="49"/>
  <c r="P73" i="49" s="1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Y74" i="49"/>
  <c r="X74" i="49"/>
  <c r="X73" i="49" s="1"/>
  <c r="W74" i="49"/>
  <c r="W73" i="49" s="1"/>
  <c r="V74" i="49"/>
  <c r="V73" i="49" s="1"/>
  <c r="U74" i="49"/>
  <c r="U73" i="49" s="1"/>
  <c r="T74" i="49"/>
  <c r="T73" i="49" s="1"/>
  <c r="S74" i="49"/>
  <c r="S73" i="49" s="1"/>
  <c r="R74" i="49"/>
  <c r="R73" i="49" s="1"/>
  <c r="Q74" i="49"/>
  <c r="Q73" i="49" s="1"/>
  <c r="P74" i="49"/>
  <c r="O74" i="49"/>
  <c r="O73" i="49" s="1"/>
  <c r="N74" i="49"/>
  <c r="N73" i="49" s="1"/>
  <c r="M74" i="49"/>
  <c r="M73" i="49" s="1"/>
  <c r="L74" i="49"/>
  <c r="L73" i="49" s="1"/>
  <c r="K74" i="49"/>
  <c r="J74" i="49"/>
  <c r="I74" i="49"/>
  <c r="H74" i="49"/>
  <c r="G74" i="49"/>
  <c r="F74" i="49"/>
  <c r="E74" i="49"/>
  <c r="D74" i="49"/>
  <c r="C74" i="49"/>
  <c r="B74" i="49"/>
  <c r="B73" i="49" s="1"/>
  <c r="K73" i="49"/>
  <c r="J73" i="49"/>
  <c r="I73" i="49"/>
  <c r="H73" i="49"/>
  <c r="G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R52" i="47" s="1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J60" i="47"/>
  <c r="I60" i="47"/>
  <c r="B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Y52" i="47" s="1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G52" i="47" s="1"/>
  <c r="F54" i="47"/>
  <c r="E54" i="47"/>
  <c r="D54" i="47"/>
  <c r="C54" i="47"/>
  <c r="B54" i="47"/>
  <c r="Y53" i="47"/>
  <c r="X53" i="47"/>
  <c r="X52" i="47" s="1"/>
  <c r="W53" i="47"/>
  <c r="W52" i="47" s="1"/>
  <c r="V53" i="47"/>
  <c r="V52" i="47" s="1"/>
  <c r="U53" i="47"/>
  <c r="U52" i="47" s="1"/>
  <c r="T53" i="47"/>
  <c r="S53" i="47"/>
  <c r="S52" i="47" s="1"/>
  <c r="R53" i="47"/>
  <c r="Q53" i="47"/>
  <c r="P53" i="47"/>
  <c r="O53" i="47"/>
  <c r="N53" i="47"/>
  <c r="N52" i="47" s="1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F53" i="47"/>
  <c r="F52" i="47" s="1"/>
  <c r="E53" i="47"/>
  <c r="E52" i="47" s="1"/>
  <c r="D53" i="47"/>
  <c r="D52" i="47" s="1"/>
  <c r="C53" i="47"/>
  <c r="C52" i="47" s="1"/>
  <c r="B53" i="47"/>
  <c r="B52" i="47" s="1"/>
  <c r="T52" i="47"/>
  <c r="Q52" i="47"/>
  <c r="P52" i="47"/>
  <c r="Y28" i="47"/>
  <c r="Y60" i="47" s="1"/>
  <c r="X28" i="47"/>
  <c r="W28" i="47"/>
  <c r="W77" i="47" s="1"/>
  <c r="V28" i="47"/>
  <c r="V77" i="47" s="1"/>
  <c r="U28" i="47"/>
  <c r="T28" i="47"/>
  <c r="S28" i="47"/>
  <c r="S77" i="47" s="1"/>
  <c r="R28" i="47"/>
  <c r="R77" i="47" s="1"/>
  <c r="Q28" i="47"/>
  <c r="Q77" i="47" s="1"/>
  <c r="P28" i="47"/>
  <c r="P77" i="47" s="1"/>
  <c r="O28" i="47"/>
  <c r="O77" i="47" s="1"/>
  <c r="N28" i="47"/>
  <c r="N77" i="47" s="1"/>
  <c r="M28" i="47"/>
  <c r="M77" i="47" s="1"/>
  <c r="L28" i="47"/>
  <c r="L77" i="47" s="1"/>
  <c r="K28" i="47"/>
  <c r="K77" i="47" s="1"/>
  <c r="J28" i="47"/>
  <c r="J77" i="47" s="1"/>
  <c r="I28" i="47"/>
  <c r="I77" i="47" s="1"/>
  <c r="H28" i="47"/>
  <c r="H77" i="47" s="1"/>
  <c r="G28" i="47"/>
  <c r="G77" i="47" s="1"/>
  <c r="F28" i="47"/>
  <c r="F77" i="47" s="1"/>
  <c r="E28" i="47"/>
  <c r="E77" i="47" s="1"/>
  <c r="D28" i="47"/>
  <c r="D77" i="47" s="1"/>
  <c r="C28" i="47"/>
  <c r="C77" i="47" s="1"/>
  <c r="B28" i="47"/>
  <c r="B77" i="47" s="1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Q52" i="46" s="1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M52" i="46" s="1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K52" i="46" s="1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I52" i="46" s="1"/>
  <c r="H54" i="46"/>
  <c r="G54" i="46"/>
  <c r="F54" i="46"/>
  <c r="E54" i="46"/>
  <c r="D54" i="46"/>
  <c r="C54" i="46"/>
  <c r="B54" i="46"/>
  <c r="B52" i="46" s="1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R53" i="46"/>
  <c r="R52" i="46" s="1"/>
  <c r="Q53" i="46"/>
  <c r="P53" i="46"/>
  <c r="P52" i="46" s="1"/>
  <c r="O53" i="46"/>
  <c r="O52" i="46" s="1"/>
  <c r="N53" i="46"/>
  <c r="N52" i="46" s="1"/>
  <c r="M53" i="46"/>
  <c r="L53" i="46"/>
  <c r="K53" i="46"/>
  <c r="J53" i="46"/>
  <c r="I53" i="46"/>
  <c r="H53" i="46"/>
  <c r="H52" i="46" s="1"/>
  <c r="G53" i="46"/>
  <c r="G52" i="46" s="1"/>
  <c r="F53" i="46"/>
  <c r="F52" i="46" s="1"/>
  <c r="E53" i="46"/>
  <c r="E52" i="46" s="1"/>
  <c r="D53" i="46"/>
  <c r="D52" i="46" s="1"/>
  <c r="C53" i="46"/>
  <c r="C52" i="46" s="1"/>
  <c r="B53" i="46"/>
  <c r="S52" i="46"/>
  <c r="L52" i="46"/>
  <c r="J52" i="46"/>
  <c r="Y28" i="46"/>
  <c r="X28" i="46"/>
  <c r="X60" i="46" s="1"/>
  <c r="W28" i="46"/>
  <c r="V28" i="46"/>
  <c r="U28" i="46"/>
  <c r="T28" i="46"/>
  <c r="S28" i="46"/>
  <c r="R28" i="46"/>
  <c r="Q28" i="46"/>
  <c r="P28" i="46"/>
  <c r="P60" i="46" s="1"/>
  <c r="O28" i="46"/>
  <c r="N28" i="46"/>
  <c r="M28" i="46"/>
  <c r="L28" i="46"/>
  <c r="K28" i="46"/>
  <c r="J28" i="46"/>
  <c r="I28" i="46"/>
  <c r="H28" i="46"/>
  <c r="H60" i="46" s="1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L52" i="45" s="1"/>
  <c r="K61" i="45"/>
  <c r="J61" i="45"/>
  <c r="I61" i="45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H52" i="45" s="1"/>
  <c r="G54" i="45"/>
  <c r="G52" i="45" s="1"/>
  <c r="F54" i="45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U52" i="45" s="1"/>
  <c r="T53" i="45"/>
  <c r="T52" i="45" s="1"/>
  <c r="S53" i="45"/>
  <c r="S52" i="45" s="1"/>
  <c r="R53" i="45"/>
  <c r="R52" i="45" s="1"/>
  <c r="Q53" i="45"/>
  <c r="Q52" i="45" s="1"/>
  <c r="P53" i="45"/>
  <c r="P52" i="45" s="1"/>
  <c r="O53" i="45"/>
  <c r="O52" i="45" s="1"/>
  <c r="N53" i="45"/>
  <c r="N52" i="45" s="1"/>
  <c r="M53" i="45"/>
  <c r="L53" i="45"/>
  <c r="K53" i="45"/>
  <c r="J53" i="45"/>
  <c r="I53" i="45"/>
  <c r="H53" i="45"/>
  <c r="G53" i="45"/>
  <c r="F53" i="45"/>
  <c r="F52" i="45" s="1"/>
  <c r="E53" i="45"/>
  <c r="E52" i="45" s="1"/>
  <c r="D53" i="45"/>
  <c r="D52" i="45" s="1"/>
  <c r="C53" i="45"/>
  <c r="C52" i="45" s="1"/>
  <c r="B53" i="45"/>
  <c r="B52" i="45" s="1"/>
  <c r="M52" i="45"/>
  <c r="K52" i="45"/>
  <c r="J52" i="45"/>
  <c r="I52" i="45"/>
  <c r="Y28" i="45"/>
  <c r="X28" i="45"/>
  <c r="X77" i="45" s="1"/>
  <c r="W28" i="45"/>
  <c r="W77" i="45" s="1"/>
  <c r="V28" i="45"/>
  <c r="U28" i="45"/>
  <c r="T28" i="45"/>
  <c r="S28" i="45"/>
  <c r="S77" i="45" s="1"/>
  <c r="R28" i="45"/>
  <c r="Q28" i="45"/>
  <c r="P28" i="45"/>
  <c r="P77" i="45" s="1"/>
  <c r="O28" i="45"/>
  <c r="O77" i="45" s="1"/>
  <c r="N28" i="45"/>
  <c r="M28" i="45"/>
  <c r="L28" i="45"/>
  <c r="K28" i="45"/>
  <c r="K77" i="45" s="1"/>
  <c r="J28" i="45"/>
  <c r="I28" i="45"/>
  <c r="H28" i="45"/>
  <c r="H77" i="45" s="1"/>
  <c r="G28" i="45"/>
  <c r="G77" i="45" s="1"/>
  <c r="G69" i="45" s="1"/>
  <c r="F28" i="45"/>
  <c r="E28" i="45"/>
  <c r="D28" i="45"/>
  <c r="C28" i="45"/>
  <c r="C77" i="45" s="1"/>
  <c r="B28" i="45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Y179" i="4" s="1"/>
  <c r="X33" i="44"/>
  <c r="X38" i="44" s="1"/>
  <c r="W33" i="44"/>
  <c r="W38" i="44" s="1"/>
  <c r="V33" i="44"/>
  <c r="V38" i="44" s="1"/>
  <c r="V179" i="4" s="1"/>
  <c r="U33" i="44"/>
  <c r="U38" i="44" s="1"/>
  <c r="T33" i="44"/>
  <c r="T38" i="44" s="1"/>
  <c r="S33" i="44"/>
  <c r="S38" i="44" s="1"/>
  <c r="S179" i="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N90" i="43"/>
  <c r="M90" i="43"/>
  <c r="F90" i="43"/>
  <c r="E90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U72" i="43"/>
  <c r="N72" i="43"/>
  <c r="M72" i="43"/>
  <c r="F72" i="43"/>
  <c r="E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R63" i="43" s="1"/>
  <c r="Q66" i="43"/>
  <c r="Q63" i="43" s="1"/>
  <c r="P66" i="43"/>
  <c r="P63" i="43" s="1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W63" i="43" s="1"/>
  <c r="V65" i="43"/>
  <c r="U65" i="43"/>
  <c r="T65" i="43"/>
  <c r="S65" i="43"/>
  <c r="R65" i="43"/>
  <c r="Q65" i="43"/>
  <c r="P65" i="43"/>
  <c r="O65" i="43"/>
  <c r="N65" i="43"/>
  <c r="N63" i="43" s="1"/>
  <c r="M65" i="43"/>
  <c r="M63" i="43" s="1"/>
  <c r="L65" i="43"/>
  <c r="L63" i="43" s="1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V64" i="43"/>
  <c r="U64" i="43"/>
  <c r="T64" i="43"/>
  <c r="S64" i="43"/>
  <c r="S63" i="43" s="1"/>
  <c r="R64" i="43"/>
  <c r="Q64" i="43"/>
  <c r="P64" i="43"/>
  <c r="O64" i="43"/>
  <c r="N64" i="43"/>
  <c r="M64" i="43"/>
  <c r="L64" i="43"/>
  <c r="K64" i="43"/>
  <c r="K63" i="43" s="1"/>
  <c r="J64" i="43"/>
  <c r="J63" i="43" s="1"/>
  <c r="I64" i="43"/>
  <c r="I63" i="43" s="1"/>
  <c r="H64" i="43"/>
  <c r="H63" i="43" s="1"/>
  <c r="G64" i="43"/>
  <c r="G63" i="43" s="1"/>
  <c r="F64" i="43"/>
  <c r="F63" i="43" s="1"/>
  <c r="E64" i="43"/>
  <c r="E63" i="43" s="1"/>
  <c r="D64" i="43"/>
  <c r="D63" i="43" s="1"/>
  <c r="C64" i="43"/>
  <c r="C63" i="43" s="1"/>
  <c r="B64" i="43"/>
  <c r="B63" i="43" s="1"/>
  <c r="V63" i="43"/>
  <c r="U63" i="43"/>
  <c r="T63" i="43"/>
  <c r="O63" i="43"/>
  <c r="Y39" i="43"/>
  <c r="Y90" i="43" s="1"/>
  <c r="X39" i="43"/>
  <c r="X90" i="43" s="1"/>
  <c r="W39" i="43"/>
  <c r="W90" i="43" s="1"/>
  <c r="V39" i="43"/>
  <c r="V72" i="43" s="1"/>
  <c r="U39" i="43"/>
  <c r="T39" i="43"/>
  <c r="T90" i="43" s="1"/>
  <c r="S39" i="43"/>
  <c r="S90" i="43" s="1"/>
  <c r="R39" i="43"/>
  <c r="R90" i="43" s="1"/>
  <c r="Q39" i="43"/>
  <c r="Q90" i="43" s="1"/>
  <c r="P39" i="43"/>
  <c r="P90" i="43" s="1"/>
  <c r="O39" i="43"/>
  <c r="O90" i="43" s="1"/>
  <c r="N39" i="43"/>
  <c r="M39" i="43"/>
  <c r="L39" i="43"/>
  <c r="L90" i="43" s="1"/>
  <c r="K39" i="43"/>
  <c r="K90" i="43" s="1"/>
  <c r="J39" i="43"/>
  <c r="J90" i="43" s="1"/>
  <c r="I39" i="43"/>
  <c r="I90" i="43" s="1"/>
  <c r="H39" i="43"/>
  <c r="H90" i="43" s="1"/>
  <c r="G39" i="43"/>
  <c r="G90" i="43" s="1"/>
  <c r="F39" i="43"/>
  <c r="E39" i="43"/>
  <c r="D39" i="43"/>
  <c r="D90" i="43" s="1"/>
  <c r="C39" i="43"/>
  <c r="C90" i="43" s="1"/>
  <c r="B39" i="43"/>
  <c r="B90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Q63" i="42" s="1"/>
  <c r="P73" i="42"/>
  <c r="O73" i="42"/>
  <c r="N73" i="42"/>
  <c r="N63" i="42" s="1"/>
  <c r="M73" i="42"/>
  <c r="L73" i="42"/>
  <c r="K73" i="42"/>
  <c r="J73" i="42"/>
  <c r="I73" i="42"/>
  <c r="H73" i="42"/>
  <c r="G73" i="42"/>
  <c r="F73" i="42"/>
  <c r="E73" i="42"/>
  <c r="D73" i="42"/>
  <c r="C73" i="42"/>
  <c r="B73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M63" i="42" s="1"/>
  <c r="L69" i="42"/>
  <c r="K69" i="42"/>
  <c r="J69" i="42"/>
  <c r="J63" i="42" s="1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T63" i="42" s="1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X63" i="42" s="1"/>
  <c r="W64" i="42"/>
  <c r="W63" i="42" s="1"/>
  <c r="V64" i="42"/>
  <c r="V63" i="42" s="1"/>
  <c r="U64" i="42"/>
  <c r="U63" i="42" s="1"/>
  <c r="T64" i="42"/>
  <c r="S64" i="42"/>
  <c r="S63" i="42" s="1"/>
  <c r="R64" i="42"/>
  <c r="R63" i="42" s="1"/>
  <c r="Q64" i="42"/>
  <c r="P64" i="42"/>
  <c r="P63" i="42" s="1"/>
  <c r="O64" i="42"/>
  <c r="O63" i="42" s="1"/>
  <c r="N64" i="42"/>
  <c r="M64" i="42"/>
  <c r="L64" i="42"/>
  <c r="K64" i="42"/>
  <c r="J64" i="42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L63" i="42"/>
  <c r="K63" i="42"/>
  <c r="Y39" i="42"/>
  <c r="X39" i="42"/>
  <c r="W39" i="42"/>
  <c r="W72" i="42" s="1"/>
  <c r="V39" i="42"/>
  <c r="V72" i="42" s="1"/>
  <c r="U39" i="42"/>
  <c r="T39" i="42"/>
  <c r="S39" i="42"/>
  <c r="R39" i="42"/>
  <c r="Q39" i="42"/>
  <c r="P39" i="42"/>
  <c r="O39" i="42"/>
  <c r="O72" i="42" s="1"/>
  <c r="N39" i="42"/>
  <c r="N72" i="42" s="1"/>
  <c r="M39" i="42"/>
  <c r="L39" i="42"/>
  <c r="K39" i="42"/>
  <c r="J39" i="42"/>
  <c r="I39" i="42"/>
  <c r="H39" i="42"/>
  <c r="G39" i="42"/>
  <c r="G72" i="42" s="1"/>
  <c r="F39" i="42"/>
  <c r="F72" i="42" s="1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N63" i="41" s="1"/>
  <c r="M73" i="41"/>
  <c r="M63" i="41" s="1"/>
  <c r="L73" i="41"/>
  <c r="K73" i="41"/>
  <c r="J73" i="41"/>
  <c r="I73" i="41"/>
  <c r="H73" i="41"/>
  <c r="G73" i="41"/>
  <c r="F73" i="41"/>
  <c r="E73" i="41"/>
  <c r="D73" i="41"/>
  <c r="C73" i="41"/>
  <c r="B73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J63" i="41" s="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T63" i="41" s="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Y63" i="41" s="1"/>
  <c r="X64" i="41"/>
  <c r="X63" i="41" s="1"/>
  <c r="W64" i="41"/>
  <c r="W63" i="41" s="1"/>
  <c r="V64" i="41"/>
  <c r="V63" i="41" s="1"/>
  <c r="U64" i="41"/>
  <c r="U63" i="41" s="1"/>
  <c r="T64" i="41"/>
  <c r="S64" i="41"/>
  <c r="S63" i="41" s="1"/>
  <c r="R64" i="41"/>
  <c r="R63" i="41" s="1"/>
  <c r="Q64" i="41"/>
  <c r="Q63" i="41" s="1"/>
  <c r="P64" i="41"/>
  <c r="P63" i="41" s="1"/>
  <c r="O64" i="41"/>
  <c r="O63" i="41" s="1"/>
  <c r="N64" i="41"/>
  <c r="M64" i="41"/>
  <c r="L64" i="41"/>
  <c r="K64" i="41"/>
  <c r="J64" i="41"/>
  <c r="I64" i="41"/>
  <c r="I63" i="41" s="1"/>
  <c r="H64" i="41"/>
  <c r="H63" i="41" s="1"/>
  <c r="G64" i="41"/>
  <c r="G63" i="41" s="1"/>
  <c r="F64" i="41"/>
  <c r="F63" i="41" s="1"/>
  <c r="E64" i="41"/>
  <c r="E63" i="41" s="1"/>
  <c r="D64" i="41"/>
  <c r="D63" i="41" s="1"/>
  <c r="C64" i="41"/>
  <c r="C63" i="41" s="1"/>
  <c r="B64" i="41"/>
  <c r="B63" i="41" s="1"/>
  <c r="L63" i="41"/>
  <c r="K63" i="41"/>
  <c r="Y39" i="41"/>
  <c r="Y90" i="41" s="1"/>
  <c r="X39" i="41"/>
  <c r="X90" i="41" s="1"/>
  <c r="W39" i="41"/>
  <c r="V39" i="41"/>
  <c r="U39" i="4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N39" i="41"/>
  <c r="M39" i="41"/>
  <c r="M90" i="41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F39" i="4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D80" i="39"/>
  <c r="C80" i="39"/>
  <c r="F79" i="39"/>
  <c r="E79" i="39"/>
  <c r="T78" i="39"/>
  <c r="S78" i="39"/>
  <c r="L78" i="39"/>
  <c r="K78" i="39"/>
  <c r="D78" i="39"/>
  <c r="C78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L63" i="39"/>
  <c r="K63" i="39"/>
  <c r="F63" i="39"/>
  <c r="D63" i="39"/>
  <c r="C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H60" i="39"/>
  <c r="F60" i="39"/>
  <c r="E60" i="39"/>
  <c r="D60" i="39"/>
  <c r="C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V57" i="39"/>
  <c r="T57" i="39"/>
  <c r="S57" i="39"/>
  <c r="K57" i="39"/>
  <c r="D57" i="39"/>
  <c r="C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B51" i="39" s="1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Y51" i="39" s="1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V51" i="39" s="1"/>
  <c r="U53" i="39"/>
  <c r="U51" i="39" s="1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W52" i="39"/>
  <c r="V52" i="39"/>
  <c r="U52" i="39"/>
  <c r="T52" i="39"/>
  <c r="S52" i="39"/>
  <c r="R52" i="39"/>
  <c r="R51" i="39" s="1"/>
  <c r="Q52" i="39"/>
  <c r="Q51" i="39" s="1"/>
  <c r="P52" i="39"/>
  <c r="O52" i="39"/>
  <c r="N52" i="39"/>
  <c r="N51" i="39" s="1"/>
  <c r="M52" i="39"/>
  <c r="M51" i="39" s="1"/>
  <c r="L52" i="39"/>
  <c r="K52" i="39"/>
  <c r="J52" i="39"/>
  <c r="J51" i="39" s="1"/>
  <c r="I52" i="39"/>
  <c r="I51" i="39" s="1"/>
  <c r="H52" i="39"/>
  <c r="G52" i="39"/>
  <c r="F52" i="39"/>
  <c r="F51" i="39" s="1"/>
  <c r="E52" i="39"/>
  <c r="E51" i="39" s="1"/>
  <c r="D52" i="39"/>
  <c r="C52" i="39"/>
  <c r="B52" i="39"/>
  <c r="Y27" i="39"/>
  <c r="X27" i="39"/>
  <c r="X80" i="39" s="1"/>
  <c r="W27" i="39"/>
  <c r="W63" i="39" s="1"/>
  <c r="V27" i="39"/>
  <c r="V63" i="39" s="1"/>
  <c r="U27" i="39"/>
  <c r="U63" i="39" s="1"/>
  <c r="T27" i="39"/>
  <c r="T80" i="39" s="1"/>
  <c r="S27" i="39"/>
  <c r="S80" i="39" s="1"/>
  <c r="R27" i="39"/>
  <c r="Q27" i="39"/>
  <c r="P27" i="39"/>
  <c r="P80" i="39" s="1"/>
  <c r="O27" i="39"/>
  <c r="O80" i="39" s="1"/>
  <c r="N27" i="39"/>
  <c r="N80" i="39" s="1"/>
  <c r="M27" i="39"/>
  <c r="M80" i="39" s="1"/>
  <c r="L27" i="39"/>
  <c r="L80" i="39" s="1"/>
  <c r="K27" i="39"/>
  <c r="K80" i="39" s="1"/>
  <c r="J27" i="39"/>
  <c r="I27" i="39"/>
  <c r="H27" i="39"/>
  <c r="H80" i="39" s="1"/>
  <c r="G27" i="39"/>
  <c r="G63" i="39" s="1"/>
  <c r="F27" i="39"/>
  <c r="F80" i="39" s="1"/>
  <c r="E27" i="39"/>
  <c r="E80" i="39" s="1"/>
  <c r="D27" i="39"/>
  <c r="C27" i="39"/>
  <c r="B27" i="39"/>
  <c r="Y24" i="39"/>
  <c r="X24" i="39"/>
  <c r="X79" i="39" s="1"/>
  <c r="W24" i="39"/>
  <c r="W60" i="39" s="1"/>
  <c r="V24" i="39"/>
  <c r="V60" i="39" s="1"/>
  <c r="U24" i="39"/>
  <c r="U60" i="39" s="1"/>
  <c r="T24" i="39"/>
  <c r="T79" i="39" s="1"/>
  <c r="S24" i="39"/>
  <c r="S60" i="39" s="1"/>
  <c r="R24" i="39"/>
  <c r="Q24" i="39"/>
  <c r="P24" i="39"/>
  <c r="P79" i="39" s="1"/>
  <c r="O24" i="39"/>
  <c r="O79" i="39" s="1"/>
  <c r="N24" i="39"/>
  <c r="N60" i="39" s="1"/>
  <c r="M24" i="39"/>
  <c r="M60" i="39" s="1"/>
  <c r="L24" i="39"/>
  <c r="L79" i="39" s="1"/>
  <c r="K24" i="39"/>
  <c r="K79" i="39" s="1"/>
  <c r="J24" i="39"/>
  <c r="I24" i="39"/>
  <c r="H24" i="39"/>
  <c r="H79" i="39" s="1"/>
  <c r="G24" i="39"/>
  <c r="G79" i="39" s="1"/>
  <c r="F24" i="39"/>
  <c r="E24" i="39"/>
  <c r="D24" i="39"/>
  <c r="D79" i="39" s="1"/>
  <c r="C24" i="39"/>
  <c r="C79" i="39" s="1"/>
  <c r="B24" i="39"/>
  <c r="Y16" i="39"/>
  <c r="X16" i="39"/>
  <c r="X78" i="39" s="1"/>
  <c r="W16" i="39"/>
  <c r="W78" i="39" s="1"/>
  <c r="V16" i="39"/>
  <c r="V78" i="39" s="1"/>
  <c r="U16" i="39"/>
  <c r="U78" i="39" s="1"/>
  <c r="T16" i="39"/>
  <c r="S16" i="39"/>
  <c r="R16" i="39"/>
  <c r="Q16" i="39"/>
  <c r="P16" i="39"/>
  <c r="P78" i="39" s="1"/>
  <c r="O16" i="39"/>
  <c r="O57" i="39" s="1"/>
  <c r="N16" i="39"/>
  <c r="N57" i="39" s="1"/>
  <c r="M16" i="39"/>
  <c r="M78" i="39" s="1"/>
  <c r="L16" i="39"/>
  <c r="L57" i="39" s="1"/>
  <c r="K16" i="39"/>
  <c r="J16" i="39"/>
  <c r="I16" i="39"/>
  <c r="H16" i="39"/>
  <c r="H78" i="39" s="1"/>
  <c r="G16" i="39"/>
  <c r="G57" i="39" s="1"/>
  <c r="F16" i="39"/>
  <c r="F57" i="39" s="1"/>
  <c r="E16" i="39"/>
  <c r="E57" i="39" s="1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X63" i="38"/>
  <c r="W63" i="38"/>
  <c r="G63" i="38"/>
  <c r="B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C60" i="38"/>
  <c r="B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T51" i="38" s="1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Y57" i="38"/>
  <c r="X57" i="38"/>
  <c r="W57" i="38"/>
  <c r="R57" i="38"/>
  <c r="Q57" i="38"/>
  <c r="P57" i="38"/>
  <c r="O57" i="38"/>
  <c r="H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V51" i="38" s="1"/>
  <c r="U53" i="38"/>
  <c r="U51" i="38" s="1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U52" i="38"/>
  <c r="T52" i="38"/>
  <c r="S52" i="38"/>
  <c r="R52" i="38"/>
  <c r="Q52" i="38"/>
  <c r="P52" i="38"/>
  <c r="O52" i="38"/>
  <c r="N52" i="38"/>
  <c r="N51" i="38" s="1"/>
  <c r="M52" i="38"/>
  <c r="M51" i="38" s="1"/>
  <c r="L52" i="38"/>
  <c r="K52" i="38"/>
  <c r="J52" i="38"/>
  <c r="I52" i="38"/>
  <c r="H52" i="38"/>
  <c r="G52" i="38"/>
  <c r="F52" i="38"/>
  <c r="F51" i="38" s="1"/>
  <c r="E52" i="38"/>
  <c r="E51" i="38" s="1"/>
  <c r="D52" i="38"/>
  <c r="C52" i="38"/>
  <c r="B52" i="38"/>
  <c r="Y27" i="38"/>
  <c r="Y63" i="38" s="1"/>
  <c r="X27" i="38"/>
  <c r="W27" i="38"/>
  <c r="V27" i="38"/>
  <c r="U27" i="38"/>
  <c r="T27" i="38"/>
  <c r="T63" i="38" s="1"/>
  <c r="S27" i="38"/>
  <c r="S63" i="38" s="1"/>
  <c r="R27" i="38"/>
  <c r="R80" i="38" s="1"/>
  <c r="Q27" i="38"/>
  <c r="Q80" i="38" s="1"/>
  <c r="P27" i="38"/>
  <c r="P63" i="38" s="1"/>
  <c r="O27" i="38"/>
  <c r="O63" i="38" s="1"/>
  <c r="N27" i="38"/>
  <c r="M27" i="38"/>
  <c r="L27" i="38"/>
  <c r="L80" i="38" s="1"/>
  <c r="K27" i="38"/>
  <c r="K63" i="38" s="1"/>
  <c r="J27" i="38"/>
  <c r="J63" i="38" s="1"/>
  <c r="I27" i="38"/>
  <c r="I63" i="38" s="1"/>
  <c r="H27" i="38"/>
  <c r="H63" i="38" s="1"/>
  <c r="G27" i="38"/>
  <c r="F27" i="38"/>
  <c r="E27" i="38"/>
  <c r="D27" i="38"/>
  <c r="C27" i="38"/>
  <c r="B27" i="38"/>
  <c r="Y24" i="38"/>
  <c r="Y60" i="38" s="1"/>
  <c r="X24" i="38"/>
  <c r="X60" i="38" s="1"/>
  <c r="W24" i="38"/>
  <c r="W60" i="38" s="1"/>
  <c r="V24" i="38"/>
  <c r="U24" i="38"/>
  <c r="T24" i="38"/>
  <c r="T60" i="38" s="1"/>
  <c r="S24" i="38"/>
  <c r="S60" i="38" s="1"/>
  <c r="R24" i="38"/>
  <c r="R60" i="38" s="1"/>
  <c r="Q24" i="38"/>
  <c r="Q60" i="38" s="1"/>
  <c r="P24" i="38"/>
  <c r="P79" i="38" s="1"/>
  <c r="O24" i="38"/>
  <c r="O79" i="38" s="1"/>
  <c r="N24" i="38"/>
  <c r="M24" i="38"/>
  <c r="L24" i="38"/>
  <c r="L60" i="38" s="1"/>
  <c r="K24" i="38"/>
  <c r="K60" i="38" s="1"/>
  <c r="J24" i="38"/>
  <c r="J60" i="38" s="1"/>
  <c r="I24" i="38"/>
  <c r="I60" i="38" s="1"/>
  <c r="H24" i="38"/>
  <c r="H60" i="38" s="1"/>
  <c r="G24" i="38"/>
  <c r="G79" i="38" s="1"/>
  <c r="F24" i="38"/>
  <c r="E24" i="38"/>
  <c r="D24" i="38"/>
  <c r="D60" i="38" s="1"/>
  <c r="C24" i="38"/>
  <c r="B24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L57" i="38" s="1"/>
  <c r="K16" i="38"/>
  <c r="K57" i="38" s="1"/>
  <c r="J16" i="38"/>
  <c r="J57" i="38" s="1"/>
  <c r="I16" i="38"/>
  <c r="I57" i="38" s="1"/>
  <c r="H16" i="38"/>
  <c r="G16" i="38"/>
  <c r="G57" i="38" s="1"/>
  <c r="F16" i="38"/>
  <c r="E16" i="38"/>
  <c r="D16" i="38"/>
  <c r="D57" i="38" s="1"/>
  <c r="C16" i="38"/>
  <c r="C57" i="38" s="1"/>
  <c r="B16" i="38"/>
  <c r="B78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U80" i="37"/>
  <c r="N80" i="37"/>
  <c r="M80" i="37"/>
  <c r="P79" i="37"/>
  <c r="O79" i="37"/>
  <c r="M78" i="37"/>
  <c r="F78" i="37"/>
  <c r="E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B51" i="37" s="1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U63" i="37"/>
  <c r="R63" i="37"/>
  <c r="N63" i="37"/>
  <c r="M63" i="37"/>
  <c r="J63" i="37"/>
  <c r="F63" i="37"/>
  <c r="E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P60" i="37"/>
  <c r="O60" i="37"/>
  <c r="H60" i="37"/>
  <c r="G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M57" i="37"/>
  <c r="J57" i="37"/>
  <c r="F57" i="37"/>
  <c r="E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Y51" i="37" s="1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W51" i="37" s="1"/>
  <c r="V54" i="37"/>
  <c r="U54" i="37"/>
  <c r="U51" i="37" s="1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T51" i="37" s="1"/>
  <c r="S53" i="37"/>
  <c r="S51" i="37" s="1"/>
  <c r="R53" i="37"/>
  <c r="R51" i="37" s="1"/>
  <c r="Q53" i="37"/>
  <c r="Q51" i="37" s="1"/>
  <c r="P53" i="37"/>
  <c r="O53" i="37"/>
  <c r="N53" i="37"/>
  <c r="M53" i="37"/>
  <c r="L53" i="37"/>
  <c r="K53" i="37"/>
  <c r="J53" i="37"/>
  <c r="I53" i="37"/>
  <c r="H53" i="37"/>
  <c r="H51" i="37" s="1"/>
  <c r="G53" i="37"/>
  <c r="G51" i="37" s="1"/>
  <c r="F53" i="37"/>
  <c r="E53" i="37"/>
  <c r="D53" i="37"/>
  <c r="C53" i="37"/>
  <c r="B53" i="37"/>
  <c r="Y52" i="37"/>
  <c r="X52" i="37"/>
  <c r="X51" i="37" s="1"/>
  <c r="W52" i="37"/>
  <c r="V52" i="37"/>
  <c r="V51" i="37" s="1"/>
  <c r="U52" i="37"/>
  <c r="T52" i="37"/>
  <c r="S52" i="37"/>
  <c r="R52" i="37"/>
  <c r="Q52" i="37"/>
  <c r="P52" i="37"/>
  <c r="P51" i="37" s="1"/>
  <c r="O52" i="37"/>
  <c r="O51" i="37" s="1"/>
  <c r="N52" i="37"/>
  <c r="N51" i="37" s="1"/>
  <c r="M52" i="37"/>
  <c r="M51" i="37" s="1"/>
  <c r="L52" i="37"/>
  <c r="L51" i="37" s="1"/>
  <c r="K52" i="37"/>
  <c r="K51" i="37" s="1"/>
  <c r="J52" i="37"/>
  <c r="J51" i="37" s="1"/>
  <c r="I52" i="37"/>
  <c r="I51" i="37" s="1"/>
  <c r="H52" i="37"/>
  <c r="G52" i="37"/>
  <c r="F52" i="37"/>
  <c r="F51" i="37" s="1"/>
  <c r="E52" i="37"/>
  <c r="E51" i="37" s="1"/>
  <c r="D52" i="37"/>
  <c r="D51" i="37" s="1"/>
  <c r="C52" i="37"/>
  <c r="C51" i="37" s="1"/>
  <c r="B52" i="37"/>
  <c r="Y27" i="37"/>
  <c r="Y80" i="37" s="1"/>
  <c r="X27" i="37"/>
  <c r="X80" i="37" s="1"/>
  <c r="W27" i="37"/>
  <c r="W80" i="37" s="1"/>
  <c r="V27" i="37"/>
  <c r="V80" i="37" s="1"/>
  <c r="U27" i="37"/>
  <c r="T27" i="37"/>
  <c r="T80" i="37" s="1"/>
  <c r="S27" i="37"/>
  <c r="S80" i="37" s="1"/>
  <c r="R27" i="37"/>
  <c r="R80" i="37" s="1"/>
  <c r="Q27" i="37"/>
  <c r="Q80" i="37" s="1"/>
  <c r="P27" i="37"/>
  <c r="P80" i="38" s="1"/>
  <c r="O27" i="37"/>
  <c r="O80" i="38" s="1"/>
  <c r="N27" i="37"/>
  <c r="M27" i="37"/>
  <c r="L27" i="37"/>
  <c r="L80" i="37" s="1"/>
  <c r="K27" i="37"/>
  <c r="K80" i="37" s="1"/>
  <c r="J27" i="37"/>
  <c r="J80" i="37" s="1"/>
  <c r="I27" i="37"/>
  <c r="I80" i="37" s="1"/>
  <c r="H27" i="37"/>
  <c r="H63" i="37" s="1"/>
  <c r="G27" i="37"/>
  <c r="G63" i="37" s="1"/>
  <c r="F27" i="37"/>
  <c r="F80" i="37" s="1"/>
  <c r="E27" i="37"/>
  <c r="E80" i="37" s="1"/>
  <c r="D27" i="37"/>
  <c r="D80" i="37" s="1"/>
  <c r="C27" i="37"/>
  <c r="C80" i="37" s="1"/>
  <c r="B27" i="37"/>
  <c r="B80" i="37" s="1"/>
  <c r="Y24" i="37"/>
  <c r="Y79" i="37" s="1"/>
  <c r="X24" i="37"/>
  <c r="X60" i="37" s="1"/>
  <c r="W24" i="37"/>
  <c r="W60" i="37" s="1"/>
  <c r="V24" i="37"/>
  <c r="V79" i="37" s="1"/>
  <c r="U24" i="37"/>
  <c r="U79" i="37" s="1"/>
  <c r="T24" i="37"/>
  <c r="T79" i="37" s="1"/>
  <c r="S24" i="37"/>
  <c r="S79" i="37" s="1"/>
  <c r="R24" i="37"/>
  <c r="R79" i="37" s="1"/>
  <c r="Q24" i="37"/>
  <c r="Q79" i="37" s="1"/>
  <c r="P24" i="37"/>
  <c r="O24" i="37"/>
  <c r="N24" i="37"/>
  <c r="N79" i="37" s="1"/>
  <c r="M24" i="37"/>
  <c r="M79" i="37" s="1"/>
  <c r="L24" i="37"/>
  <c r="L79" i="38" s="1"/>
  <c r="K24" i="37"/>
  <c r="K79" i="38" s="1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E79" i="37" s="1"/>
  <c r="D24" i="37"/>
  <c r="C24" i="37"/>
  <c r="C79" i="38" s="1"/>
  <c r="B24" i="37"/>
  <c r="B79" i="37" s="1"/>
  <c r="Y16" i="37"/>
  <c r="Y78" i="37" s="1"/>
  <c r="X16" i="37"/>
  <c r="X57" i="37" s="1"/>
  <c r="W16" i="37"/>
  <c r="W57" i="37" s="1"/>
  <c r="V16" i="37"/>
  <c r="V78" i="37" s="1"/>
  <c r="U16" i="37"/>
  <c r="U78" i="37" s="1"/>
  <c r="T16" i="37"/>
  <c r="T78" i="37" s="1"/>
  <c r="S16" i="37"/>
  <c r="S78" i="37" s="1"/>
  <c r="R16" i="37"/>
  <c r="R78" i="37" s="1"/>
  <c r="Q16" i="37"/>
  <c r="Q78" i="37" s="1"/>
  <c r="P16" i="37"/>
  <c r="P78" i="37" s="1"/>
  <c r="O16" i="37"/>
  <c r="O78" i="37" s="1"/>
  <c r="N16" i="37"/>
  <c r="N57" i="37" s="1"/>
  <c r="M16" i="37"/>
  <c r="L16" i="37"/>
  <c r="L78" i="37" s="1"/>
  <c r="K16" i="37"/>
  <c r="K78" i="37" s="1"/>
  <c r="J16" i="37"/>
  <c r="J78" i="37" s="1"/>
  <c r="I16" i="37"/>
  <c r="I78" i="37" s="1"/>
  <c r="H16" i="37"/>
  <c r="H78" i="37" s="1"/>
  <c r="G16" i="37"/>
  <c r="G78" i="37" s="1"/>
  <c r="F16" i="37"/>
  <c r="E16" i="37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E80" i="35"/>
  <c r="D80" i="35"/>
  <c r="G79" i="35"/>
  <c r="F79" i="35"/>
  <c r="U78" i="35"/>
  <c r="T78" i="35"/>
  <c r="L78" i="35"/>
  <c r="E78" i="35"/>
  <c r="D78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V51" i="35" s="1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M63" i="35"/>
  <c r="L63" i="35"/>
  <c r="E63" i="35"/>
  <c r="D63" i="35"/>
  <c r="Y62" i="35"/>
  <c r="X62" i="35"/>
  <c r="W62" i="35"/>
  <c r="W51" i="35" s="1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G60" i="35"/>
  <c r="F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D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S51" i="35" s="1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Y51" i="35" s="1"/>
  <c r="X54" i="35"/>
  <c r="W54" i="35"/>
  <c r="V54" i="35"/>
  <c r="U54" i="35"/>
  <c r="T54" i="35"/>
  <c r="S54" i="35"/>
  <c r="R54" i="35"/>
  <c r="R51" i="35" s="1"/>
  <c r="Q54" i="35"/>
  <c r="P54" i="35"/>
  <c r="P51" i="35" s="1"/>
  <c r="O54" i="35"/>
  <c r="O51" i="35" s="1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U51" i="35" s="1"/>
  <c r="T53" i="35"/>
  <c r="S53" i="35"/>
  <c r="R53" i="35"/>
  <c r="Q53" i="35"/>
  <c r="P53" i="35"/>
  <c r="O53" i="35"/>
  <c r="N53" i="35"/>
  <c r="N51" i="35" s="1"/>
  <c r="M53" i="35"/>
  <c r="L53" i="35"/>
  <c r="L51" i="35" s="1"/>
  <c r="K53" i="35"/>
  <c r="J53" i="35"/>
  <c r="I53" i="35"/>
  <c r="H53" i="35"/>
  <c r="G53" i="35"/>
  <c r="F53" i="35"/>
  <c r="E53" i="35"/>
  <c r="E51" i="35" s="1"/>
  <c r="D53" i="35"/>
  <c r="C53" i="35"/>
  <c r="B53" i="35"/>
  <c r="Y52" i="35"/>
  <c r="X52" i="35"/>
  <c r="X51" i="35" s="1"/>
  <c r="W52" i="35"/>
  <c r="V52" i="35"/>
  <c r="U52" i="35"/>
  <c r="T52" i="35"/>
  <c r="S52" i="35"/>
  <c r="R52" i="35"/>
  <c r="Q52" i="35"/>
  <c r="Q51" i="35" s="1"/>
  <c r="P52" i="35"/>
  <c r="O52" i="35"/>
  <c r="N52" i="35"/>
  <c r="M52" i="35"/>
  <c r="L52" i="35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F51" i="35" s="1"/>
  <c r="E52" i="35"/>
  <c r="D52" i="35"/>
  <c r="D51" i="35" s="1"/>
  <c r="C52" i="35"/>
  <c r="C51" i="35" s="1"/>
  <c r="B52" i="35"/>
  <c r="B51" i="35" s="1"/>
  <c r="T51" i="35"/>
  <c r="M51" i="35"/>
  <c r="Y27" i="35"/>
  <c r="Y80" i="35" s="1"/>
  <c r="X27" i="35"/>
  <c r="X80" i="35" s="1"/>
  <c r="W27" i="35"/>
  <c r="W80" i="35" s="1"/>
  <c r="V27" i="35"/>
  <c r="V80" i="35" s="1"/>
  <c r="U27" i="35"/>
  <c r="U80" i="35" s="1"/>
  <c r="T27" i="35"/>
  <c r="T80" i="35" s="1"/>
  <c r="S27" i="35"/>
  <c r="S80" i="35" s="1"/>
  <c r="R27" i="35"/>
  <c r="R80" i="35" s="1"/>
  <c r="Q27" i="35"/>
  <c r="Q80" i="35" s="1"/>
  <c r="P27" i="35"/>
  <c r="P80" i="35" s="1"/>
  <c r="O27" i="35"/>
  <c r="O80" i="35" s="1"/>
  <c r="N27" i="35"/>
  <c r="N80" i="35" s="1"/>
  <c r="M27" i="35"/>
  <c r="M80" i="35" s="1"/>
  <c r="L27" i="35"/>
  <c r="L80" i="35" s="1"/>
  <c r="K27" i="35"/>
  <c r="K80" i="35" s="1"/>
  <c r="J27" i="35"/>
  <c r="J80" i="35" s="1"/>
  <c r="I27" i="35"/>
  <c r="I80" i="35" s="1"/>
  <c r="H27" i="35"/>
  <c r="H80" i="35" s="1"/>
  <c r="G27" i="35"/>
  <c r="G80" i="35" s="1"/>
  <c r="F27" i="35"/>
  <c r="F80" i="35" s="1"/>
  <c r="E27" i="35"/>
  <c r="D27" i="35"/>
  <c r="C27" i="35"/>
  <c r="C80" i="35" s="1"/>
  <c r="B27" i="35"/>
  <c r="B80" i="35" s="1"/>
  <c r="Y24" i="35"/>
  <c r="Y79" i="35" s="1"/>
  <c r="X24" i="35"/>
  <c r="X79" i="35" s="1"/>
  <c r="W24" i="35"/>
  <c r="W60" i="35" s="1"/>
  <c r="V24" i="35"/>
  <c r="V60" i="35" s="1"/>
  <c r="U24" i="35"/>
  <c r="U79" i="35" s="1"/>
  <c r="T24" i="35"/>
  <c r="T79" i="35" s="1"/>
  <c r="S24" i="35"/>
  <c r="S79" i="35" s="1"/>
  <c r="R24" i="35"/>
  <c r="R79" i="35" s="1"/>
  <c r="Q24" i="35"/>
  <c r="Q79" i="35" s="1"/>
  <c r="P24" i="35"/>
  <c r="P79" i="35" s="1"/>
  <c r="O24" i="35"/>
  <c r="O60" i="35" s="1"/>
  <c r="N24" i="35"/>
  <c r="N60" i="35" s="1"/>
  <c r="M24" i="35"/>
  <c r="M79" i="35" s="1"/>
  <c r="L24" i="35"/>
  <c r="L79" i="35" s="1"/>
  <c r="K24" i="35"/>
  <c r="K79" i="35" s="1"/>
  <c r="J24" i="35"/>
  <c r="J79" i="35" s="1"/>
  <c r="I24" i="35"/>
  <c r="I79" i="35" s="1"/>
  <c r="H24" i="35"/>
  <c r="H79" i="35" s="1"/>
  <c r="G24" i="35"/>
  <c r="F24" i="35"/>
  <c r="E24" i="35"/>
  <c r="E79" i="35" s="1"/>
  <c r="D24" i="35"/>
  <c r="D79" i="35" s="1"/>
  <c r="C24" i="35"/>
  <c r="C79" i="35" s="1"/>
  <c r="B24" i="35"/>
  <c r="B79" i="35" s="1"/>
  <c r="Y16" i="35"/>
  <c r="Y78" i="35" s="1"/>
  <c r="X16" i="35"/>
  <c r="X78" i="35" s="1"/>
  <c r="W16" i="35"/>
  <c r="W78" i="35" s="1"/>
  <c r="V16" i="35"/>
  <c r="V78" i="35" s="1"/>
  <c r="U16" i="35"/>
  <c r="U57" i="35" s="1"/>
  <c r="T16" i="35"/>
  <c r="T57" i="35" s="1"/>
  <c r="S16" i="35"/>
  <c r="S78" i="35" s="1"/>
  <c r="R16" i="35"/>
  <c r="R78" i="35" s="1"/>
  <c r="Q16" i="35"/>
  <c r="Q78" i="35" s="1"/>
  <c r="P16" i="35"/>
  <c r="P78" i="35" s="1"/>
  <c r="O16" i="35"/>
  <c r="O78" i="35" s="1"/>
  <c r="N16" i="35"/>
  <c r="N78" i="35" s="1"/>
  <c r="M16" i="35"/>
  <c r="M57" i="35" s="1"/>
  <c r="L16" i="35"/>
  <c r="L57" i="35" s="1"/>
  <c r="K16" i="35"/>
  <c r="K78" i="35" s="1"/>
  <c r="J16" i="35"/>
  <c r="J78" i="35" s="1"/>
  <c r="I16" i="35"/>
  <c r="I78" i="35" s="1"/>
  <c r="H16" i="35"/>
  <c r="H78" i="35" s="1"/>
  <c r="G16" i="35"/>
  <c r="G78" i="35" s="1"/>
  <c r="F16" i="35"/>
  <c r="F78" i="35" s="1"/>
  <c r="E16" i="35"/>
  <c r="E57" i="35" s="1"/>
  <c r="D16" i="35"/>
  <c r="C16" i="35"/>
  <c r="C78" i="35" s="1"/>
  <c r="B16" i="35"/>
  <c r="B78" i="35" s="1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Q51" i="34" s="1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R51" i="34" s="1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3" i="34"/>
  <c r="X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S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Q57" i="34"/>
  <c r="P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M51" i="34" s="1"/>
  <c r="L56" i="34"/>
  <c r="L51" i="34" s="1"/>
  <c r="K56" i="34"/>
  <c r="K51" i="34" s="1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N51" i="34" s="1"/>
  <c r="M55" i="34"/>
  <c r="L55" i="34"/>
  <c r="K55" i="34"/>
  <c r="J55" i="34"/>
  <c r="I55" i="34"/>
  <c r="I51" i="34" s="1"/>
  <c r="H55" i="34"/>
  <c r="H51" i="34" s="1"/>
  <c r="G55" i="34"/>
  <c r="G51" i="34" s="1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J51" i="34" s="1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F51" i="34" s="1"/>
  <c r="E53" i="34"/>
  <c r="D53" i="34"/>
  <c r="C53" i="34"/>
  <c r="B53" i="34"/>
  <c r="Y52" i="34"/>
  <c r="Y51" i="34" s="1"/>
  <c r="X52" i="34"/>
  <c r="X51" i="34" s="1"/>
  <c r="W52" i="34"/>
  <c r="W51" i="34" s="1"/>
  <c r="V52" i="34"/>
  <c r="V51" i="34" s="1"/>
  <c r="U52" i="34"/>
  <c r="U51" i="34" s="1"/>
  <c r="T52" i="34"/>
  <c r="T51" i="34" s="1"/>
  <c r="S52" i="34"/>
  <c r="S51" i="34" s="1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E51" i="34" s="1"/>
  <c r="D52" i="34"/>
  <c r="D51" i="34" s="1"/>
  <c r="C52" i="34"/>
  <c r="C51" i="34" s="1"/>
  <c r="B52" i="34"/>
  <c r="B51" i="34" s="1"/>
  <c r="P51" i="34"/>
  <c r="O51" i="34"/>
  <c r="Y27" i="34"/>
  <c r="X27" i="34"/>
  <c r="W27" i="34"/>
  <c r="V27" i="34"/>
  <c r="U27" i="34"/>
  <c r="U80" i="34" s="1"/>
  <c r="T27" i="34"/>
  <c r="T80" i="34" s="1"/>
  <c r="S27" i="34"/>
  <c r="R27" i="34"/>
  <c r="R80" i="34" s="1"/>
  <c r="Q27" i="34"/>
  <c r="Q63" i="34" s="1"/>
  <c r="P27" i="34"/>
  <c r="P63" i="34" s="1"/>
  <c r="O27" i="34"/>
  <c r="N27" i="34"/>
  <c r="M27" i="34"/>
  <c r="M80" i="34" s="1"/>
  <c r="L27" i="34"/>
  <c r="L80" i="34" s="1"/>
  <c r="K27" i="34"/>
  <c r="J27" i="34"/>
  <c r="J80" i="34" s="1"/>
  <c r="I27" i="34"/>
  <c r="I63" i="34" s="1"/>
  <c r="H27" i="34"/>
  <c r="H63" i="34" s="1"/>
  <c r="G27" i="34"/>
  <c r="F27" i="34"/>
  <c r="E27" i="34"/>
  <c r="D27" i="34"/>
  <c r="C27" i="34"/>
  <c r="B27" i="34"/>
  <c r="Y24" i="34"/>
  <c r="X24" i="34"/>
  <c r="W24" i="34"/>
  <c r="V24" i="34"/>
  <c r="U24" i="34"/>
  <c r="T24" i="34"/>
  <c r="S24" i="34"/>
  <c r="R24" i="34"/>
  <c r="R60" i="34" s="1"/>
  <c r="Q24" i="34"/>
  <c r="P24" i="34"/>
  <c r="O24" i="34"/>
  <c r="O79" i="34" s="1"/>
  <c r="N24" i="34"/>
  <c r="N79" i="34" s="1"/>
  <c r="M24" i="34"/>
  <c r="L24" i="34"/>
  <c r="L79" i="34" s="1"/>
  <c r="K24" i="34"/>
  <c r="K60" i="34" s="1"/>
  <c r="J24" i="34"/>
  <c r="J60" i="34" s="1"/>
  <c r="I24" i="34"/>
  <c r="H24" i="34"/>
  <c r="G24" i="34"/>
  <c r="G79" i="34" s="1"/>
  <c r="F24" i="34"/>
  <c r="F79" i="34" s="1"/>
  <c r="E24" i="34"/>
  <c r="D24" i="34"/>
  <c r="C24" i="34"/>
  <c r="C60" i="34" s="1"/>
  <c r="B24" i="34"/>
  <c r="B60" i="34" s="1"/>
  <c r="Y16" i="34"/>
  <c r="Y57" i="34" s="1"/>
  <c r="X16" i="34"/>
  <c r="X57" i="34" s="1"/>
  <c r="W16" i="34"/>
  <c r="V16" i="34"/>
  <c r="U16" i="34"/>
  <c r="T16" i="34"/>
  <c r="S16" i="34"/>
  <c r="R16" i="34"/>
  <c r="Q16" i="34"/>
  <c r="P16" i="34"/>
  <c r="O16" i="34"/>
  <c r="N16" i="34"/>
  <c r="M16" i="34"/>
  <c r="M78" i="34" s="1"/>
  <c r="L16" i="34"/>
  <c r="L78" i="34" s="1"/>
  <c r="K16" i="34"/>
  <c r="J16" i="34"/>
  <c r="I16" i="34"/>
  <c r="I57" i="34" s="1"/>
  <c r="H16" i="34"/>
  <c r="H57" i="34" s="1"/>
  <c r="G16" i="34"/>
  <c r="F16" i="34"/>
  <c r="E16" i="34"/>
  <c r="E78" i="34" s="1"/>
  <c r="D16" i="34"/>
  <c r="D78" i="34" s="1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U80" i="33"/>
  <c r="T80" i="33"/>
  <c r="M80" i="33"/>
  <c r="L80" i="33"/>
  <c r="E80" i="33"/>
  <c r="D80" i="33"/>
  <c r="O79" i="33"/>
  <c r="N79" i="33"/>
  <c r="G79" i="33"/>
  <c r="F79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U63" i="33"/>
  <c r="T63" i="33"/>
  <c r="M63" i="33"/>
  <c r="L63" i="33"/>
  <c r="E63" i="33"/>
  <c r="D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D51" i="33" s="1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O60" i="33"/>
  <c r="N60" i="33"/>
  <c r="M60" i="33"/>
  <c r="G60" i="33"/>
  <c r="F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C51" i="33" s="1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M57" i="33"/>
  <c r="L57" i="33"/>
  <c r="E57" i="33"/>
  <c r="D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X51" i="33" s="1"/>
  <c r="W53" i="33"/>
  <c r="W51" i="33" s="1"/>
  <c r="V53" i="33"/>
  <c r="V51" i="33" s="1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W52" i="33"/>
  <c r="V52" i="33"/>
  <c r="U52" i="33"/>
  <c r="U51" i="33" s="1"/>
  <c r="T52" i="33"/>
  <c r="T51" i="33" s="1"/>
  <c r="S52" i="33"/>
  <c r="S51" i="33" s="1"/>
  <c r="R52" i="33"/>
  <c r="R51" i="33" s="1"/>
  <c r="Q52" i="33"/>
  <c r="P52" i="33"/>
  <c r="P51" i="33" s="1"/>
  <c r="O52" i="33"/>
  <c r="O51" i="33" s="1"/>
  <c r="N52" i="33"/>
  <c r="N51" i="33" s="1"/>
  <c r="M52" i="33"/>
  <c r="M51" i="33" s="1"/>
  <c r="L52" i="33"/>
  <c r="L51" i="33" s="1"/>
  <c r="K52" i="33"/>
  <c r="K51" i="33" s="1"/>
  <c r="J52" i="33"/>
  <c r="J51" i="33" s="1"/>
  <c r="I52" i="33"/>
  <c r="H52" i="33"/>
  <c r="H51" i="33" s="1"/>
  <c r="G52" i="33"/>
  <c r="G51" i="33" s="1"/>
  <c r="F52" i="33"/>
  <c r="E52" i="33"/>
  <c r="D52" i="33"/>
  <c r="C52" i="33"/>
  <c r="B52" i="33"/>
  <c r="F51" i="33"/>
  <c r="E51" i="33"/>
  <c r="B51" i="33"/>
  <c r="Y27" i="33"/>
  <c r="Y63" i="33" s="1"/>
  <c r="X27" i="33"/>
  <c r="W27" i="33"/>
  <c r="V27" i="33"/>
  <c r="U27" i="33"/>
  <c r="T27" i="33"/>
  <c r="S27" i="33"/>
  <c r="R27" i="33"/>
  <c r="R80" i="33" s="1"/>
  <c r="Q27" i="33"/>
  <c r="Q63" i="33" s="1"/>
  <c r="P27" i="33"/>
  <c r="O27" i="33"/>
  <c r="N27" i="33"/>
  <c r="M27" i="33"/>
  <c r="L27" i="33"/>
  <c r="K27" i="33"/>
  <c r="J27" i="33"/>
  <c r="J80" i="33" s="1"/>
  <c r="I27" i="33"/>
  <c r="I63" i="33" s="1"/>
  <c r="H27" i="33"/>
  <c r="G27" i="33"/>
  <c r="F27" i="33"/>
  <c r="E27" i="33"/>
  <c r="D27" i="33"/>
  <c r="C27" i="33"/>
  <c r="B27" i="33"/>
  <c r="B80" i="33" s="1"/>
  <c r="Y24" i="33"/>
  <c r="Y79" i="33" s="1"/>
  <c r="X24" i="33"/>
  <c r="W24" i="33"/>
  <c r="W60" i="33" s="1"/>
  <c r="V24" i="33"/>
  <c r="V60" i="33" s="1"/>
  <c r="U24" i="33"/>
  <c r="U79" i="33" s="1"/>
  <c r="T24" i="33"/>
  <c r="T79" i="33" s="1"/>
  <c r="S24" i="33"/>
  <c r="R24" i="33"/>
  <c r="Q24" i="33"/>
  <c r="Q79" i="33" s="1"/>
  <c r="P24" i="33"/>
  <c r="O24" i="33"/>
  <c r="N24" i="33"/>
  <c r="M24" i="33"/>
  <c r="M79" i="33" s="1"/>
  <c r="L24" i="33"/>
  <c r="L79" i="33" s="1"/>
  <c r="K24" i="33"/>
  <c r="J24" i="33"/>
  <c r="I24" i="33"/>
  <c r="I79" i="33" s="1"/>
  <c r="H24" i="33"/>
  <c r="G24" i="33"/>
  <c r="F24" i="33"/>
  <c r="E24" i="33"/>
  <c r="E79" i="33" s="1"/>
  <c r="D24" i="33"/>
  <c r="D79" i="33" s="1"/>
  <c r="C24" i="33"/>
  <c r="B24" i="33"/>
  <c r="Y16" i="33"/>
  <c r="X16" i="33"/>
  <c r="W16" i="33"/>
  <c r="W78" i="33" s="1"/>
  <c r="V16" i="33"/>
  <c r="U16" i="33"/>
  <c r="U78" i="33" s="1"/>
  <c r="T16" i="33"/>
  <c r="T78" i="33" s="1"/>
  <c r="S16" i="33"/>
  <c r="R16" i="33"/>
  <c r="Q16" i="33"/>
  <c r="Q57" i="33" s="1"/>
  <c r="P16" i="33"/>
  <c r="O16" i="33"/>
  <c r="O78" i="33" s="1"/>
  <c r="N16" i="33"/>
  <c r="N78" i="33" s="1"/>
  <c r="M16" i="33"/>
  <c r="M78" i="33" s="1"/>
  <c r="L16" i="33"/>
  <c r="L78" i="33" s="1"/>
  <c r="K16" i="33"/>
  <c r="J16" i="33"/>
  <c r="I16" i="33"/>
  <c r="I57" i="33" s="1"/>
  <c r="H16" i="33"/>
  <c r="G16" i="33"/>
  <c r="G78" i="33" s="1"/>
  <c r="F16" i="33"/>
  <c r="F78" i="33" s="1"/>
  <c r="E16" i="33"/>
  <c r="E78" i="33" s="1"/>
  <c r="D16" i="33"/>
  <c r="D78" i="33" s="1"/>
  <c r="C16" i="33"/>
  <c r="B16" i="33"/>
  <c r="X38" i="32"/>
  <c r="X176" i="4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Y176" i="4" s="1"/>
  <c r="X33" i="32"/>
  <c r="W33" i="32"/>
  <c r="W38" i="32" s="1"/>
  <c r="W176" i="4" s="1"/>
  <c r="V33" i="32"/>
  <c r="V38" i="32" s="1"/>
  <c r="U33" i="32"/>
  <c r="U38" i="32" s="1"/>
  <c r="U176" i="4" s="1"/>
  <c r="T33" i="32"/>
  <c r="T38" i="32" s="1"/>
  <c r="S33" i="32"/>
  <c r="S38" i="32" s="1"/>
  <c r="R33" i="32"/>
  <c r="R38" i="32" s="1"/>
  <c r="Q33" i="32"/>
  <c r="Q38" i="32" s="1"/>
  <c r="Q176" i="4" s="1"/>
  <c r="P33" i="32"/>
  <c r="P38" i="32" s="1"/>
  <c r="P176" i="4" s="1"/>
  <c r="O33" i="32"/>
  <c r="O38" i="32" s="1"/>
  <c r="N33" i="32"/>
  <c r="N38" i="32" s="1"/>
  <c r="N176" i="4" s="1"/>
  <c r="M33" i="32"/>
  <c r="M38" i="32" s="1"/>
  <c r="M176" i="4" s="1"/>
  <c r="L33" i="32"/>
  <c r="L38" i="32" s="1"/>
  <c r="L176" i="4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P99" i="31"/>
  <c r="H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M84" i="31" s="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G84" i="31" s="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I84" i="31" s="1"/>
  <c r="H91" i="31"/>
  <c r="G91" i="31"/>
  <c r="F91" i="31"/>
  <c r="E91" i="31"/>
  <c r="D91" i="31"/>
  <c r="C91" i="31"/>
  <c r="B91" i="31"/>
  <c r="X90" i="31"/>
  <c r="P90" i="31"/>
  <c r="H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E84" i="31" s="1"/>
  <c r="D89" i="31"/>
  <c r="C89" i="31"/>
  <c r="B89" i="31"/>
  <c r="B84" i="31" s="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F84" i="31" s="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Y84" i="31" s="1"/>
  <c r="X86" i="31"/>
  <c r="W86" i="31"/>
  <c r="V86" i="31"/>
  <c r="U86" i="31"/>
  <c r="T86" i="31"/>
  <c r="S86" i="31"/>
  <c r="R86" i="31"/>
  <c r="Q86" i="31"/>
  <c r="P86" i="31"/>
  <c r="O86" i="31"/>
  <c r="O84" i="31" s="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X84" i="31" s="1"/>
  <c r="W85" i="31"/>
  <c r="V85" i="31"/>
  <c r="V84" i="31" s="1"/>
  <c r="U85" i="31"/>
  <c r="U84" i="31" s="1"/>
  <c r="T85" i="31"/>
  <c r="S85" i="31"/>
  <c r="R85" i="31"/>
  <c r="R84" i="31" s="1"/>
  <c r="Q85" i="31"/>
  <c r="Q84" i="31" s="1"/>
  <c r="P85" i="31"/>
  <c r="P84" i="31" s="1"/>
  <c r="O85" i="31"/>
  <c r="N85" i="31"/>
  <c r="N84" i="31" s="1"/>
  <c r="M85" i="31"/>
  <c r="L85" i="31"/>
  <c r="K85" i="31"/>
  <c r="J85" i="31"/>
  <c r="J84" i="31" s="1"/>
  <c r="I85" i="31"/>
  <c r="H85" i="31"/>
  <c r="G85" i="31"/>
  <c r="F85" i="31"/>
  <c r="E85" i="31"/>
  <c r="D85" i="31"/>
  <c r="C85" i="31"/>
  <c r="B85" i="31"/>
  <c r="H84" i="31"/>
  <c r="Y66" i="31"/>
  <c r="X66" i="31"/>
  <c r="W66" i="31"/>
  <c r="W105" i="31" s="1"/>
  <c r="V66" i="31"/>
  <c r="V105" i="31" s="1"/>
  <c r="U66" i="31"/>
  <c r="T66" i="31"/>
  <c r="S66" i="31"/>
  <c r="R66" i="31"/>
  <c r="Q66" i="31"/>
  <c r="P66" i="31"/>
  <c r="O66" i="31"/>
  <c r="O105" i="31" s="1"/>
  <c r="N66" i="31"/>
  <c r="N105" i="31" s="1"/>
  <c r="M66" i="31"/>
  <c r="L66" i="31"/>
  <c r="K66" i="31"/>
  <c r="J66" i="31"/>
  <c r="I66" i="31"/>
  <c r="H66" i="31"/>
  <c r="G66" i="31"/>
  <c r="G105" i="31" s="1"/>
  <c r="F66" i="31"/>
  <c r="F105" i="31" s="1"/>
  <c r="E66" i="31"/>
  <c r="D66" i="31"/>
  <c r="C66" i="31"/>
  <c r="B66" i="31"/>
  <c r="Y45" i="31"/>
  <c r="X45" i="31"/>
  <c r="X99" i="31" s="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E122" i="31" s="1"/>
  <c r="D45" i="31"/>
  <c r="C45" i="3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P105" i="30"/>
  <c r="H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Q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Y84" i="30" s="1"/>
  <c r="X91" i="30"/>
  <c r="W91" i="30"/>
  <c r="V91" i="30"/>
  <c r="U91" i="30"/>
  <c r="T91" i="30"/>
  <c r="S91" i="30"/>
  <c r="R91" i="30"/>
  <c r="Q91" i="30"/>
  <c r="Q84" i="30" s="1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Q90" i="30"/>
  <c r="P90" i="30"/>
  <c r="H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V84" i="30" s="1"/>
  <c r="U88" i="30"/>
  <c r="U84" i="30" s="1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T84" i="30" s="1"/>
  <c r="S87" i="30"/>
  <c r="S84" i="30" s="1"/>
  <c r="R87" i="30"/>
  <c r="R84" i="30" s="1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P84" i="30" s="1"/>
  <c r="O86" i="30"/>
  <c r="N86" i="30"/>
  <c r="N84" i="30" s="1"/>
  <c r="M86" i="30"/>
  <c r="M84" i="30" s="1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L84" i="30" s="1"/>
  <c r="K85" i="30"/>
  <c r="K84" i="30" s="1"/>
  <c r="J85" i="30"/>
  <c r="J84" i="30" s="1"/>
  <c r="I85" i="30"/>
  <c r="H85" i="30"/>
  <c r="H84" i="30" s="1"/>
  <c r="G85" i="30"/>
  <c r="F85" i="30"/>
  <c r="F84" i="30" s="1"/>
  <c r="E85" i="30"/>
  <c r="E84" i="30" s="1"/>
  <c r="D85" i="30"/>
  <c r="D84" i="30" s="1"/>
  <c r="C85" i="30"/>
  <c r="C84" i="30" s="1"/>
  <c r="B85" i="30"/>
  <c r="B84" i="30" s="1"/>
  <c r="X84" i="30"/>
  <c r="Y66" i="30"/>
  <c r="X66" i="30"/>
  <c r="X105" i="30" s="1"/>
  <c r="W66" i="30"/>
  <c r="W105" i="30" s="1"/>
  <c r="V66" i="30"/>
  <c r="V105" i="30" s="1"/>
  <c r="U66" i="30"/>
  <c r="U123" i="30" s="1"/>
  <c r="T66" i="30"/>
  <c r="T123" i="30" s="1"/>
  <c r="S66" i="30"/>
  <c r="R66" i="30"/>
  <c r="Q66" i="30"/>
  <c r="Q123" i="30" s="1"/>
  <c r="P66" i="30"/>
  <c r="O66" i="30"/>
  <c r="O105" i="30" s="1"/>
  <c r="N66" i="30"/>
  <c r="N105" i="30" s="1"/>
  <c r="M66" i="30"/>
  <c r="L66" i="30"/>
  <c r="K66" i="30"/>
  <c r="J66" i="30"/>
  <c r="I66" i="30"/>
  <c r="I123" i="30" s="1"/>
  <c r="H66" i="30"/>
  <c r="G66" i="30"/>
  <c r="G105" i="30" s="1"/>
  <c r="F66" i="30"/>
  <c r="E66" i="30"/>
  <c r="D66" i="30"/>
  <c r="C66" i="30"/>
  <c r="B66" i="30"/>
  <c r="Y45" i="30"/>
  <c r="X45" i="30"/>
  <c r="X99" i="30" s="1"/>
  <c r="W45" i="30"/>
  <c r="V45" i="30"/>
  <c r="U45" i="30"/>
  <c r="T45" i="30"/>
  <c r="S45" i="30"/>
  <c r="R45" i="30"/>
  <c r="Q45" i="30"/>
  <c r="Q99" i="30" s="1"/>
  <c r="P45" i="30"/>
  <c r="P99" i="30" s="1"/>
  <c r="O45" i="30"/>
  <c r="O122" i="30" s="1"/>
  <c r="N45" i="30"/>
  <c r="N122" i="30" s="1"/>
  <c r="M45" i="30"/>
  <c r="M122" i="30" s="1"/>
  <c r="L45" i="30"/>
  <c r="L122" i="30" s="1"/>
  <c r="K45" i="30"/>
  <c r="J45" i="30"/>
  <c r="I45" i="30"/>
  <c r="I99" i="30" s="1"/>
  <c r="H45" i="30"/>
  <c r="G45" i="30"/>
  <c r="F45" i="30"/>
  <c r="E45" i="30"/>
  <c r="E122" i="30" s="1"/>
  <c r="D45" i="30"/>
  <c r="C45" i="30"/>
  <c r="B45" i="30"/>
  <c r="Y25" i="30"/>
  <c r="X25" i="30"/>
  <c r="W25" i="30"/>
  <c r="V25" i="30"/>
  <c r="U25" i="30"/>
  <c r="T25" i="30"/>
  <c r="S25" i="30"/>
  <c r="R25" i="30"/>
  <c r="Q25" i="30"/>
  <c r="P25" i="30"/>
  <c r="O25" i="30"/>
  <c r="O94" i="30" s="1"/>
  <c r="N25" i="30"/>
  <c r="M25" i="30"/>
  <c r="M120" i="30" s="1"/>
  <c r="L25" i="30"/>
  <c r="L120" i="30" s="1"/>
  <c r="K25" i="30"/>
  <c r="K120" i="30" s="1"/>
  <c r="J25" i="30"/>
  <c r="I25" i="30"/>
  <c r="I120" i="30" s="1"/>
  <c r="H25" i="30"/>
  <c r="H120" i="30" s="1"/>
  <c r="G25" i="30"/>
  <c r="F25" i="30"/>
  <c r="E25" i="30"/>
  <c r="D25" i="30"/>
  <c r="C25" i="30"/>
  <c r="B25" i="30"/>
  <c r="Y16" i="30"/>
  <c r="Y90" i="30" s="1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I90" i="30" s="1"/>
  <c r="H16" i="30"/>
  <c r="G16" i="30"/>
  <c r="G119" i="30" s="1"/>
  <c r="F16" i="30"/>
  <c r="F119" i="30" s="1"/>
  <c r="E16" i="30"/>
  <c r="E119" i="30" s="1"/>
  <c r="D16" i="30"/>
  <c r="D119" i="30" s="1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I123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R105" i="29"/>
  <c r="J105" i="29"/>
  <c r="I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J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B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Y84" i="29" s="1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X84" i="29" s="1"/>
  <c r="W87" i="29"/>
  <c r="W84" i="29" s="1"/>
  <c r="V87" i="29"/>
  <c r="V84" i="29" s="1"/>
  <c r="U87" i="29"/>
  <c r="U84" i="29" s="1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T84" i="29" s="1"/>
  <c r="S86" i="29"/>
  <c r="S84" i="29" s="1"/>
  <c r="R86" i="29"/>
  <c r="R84" i="29" s="1"/>
  <c r="Q86" i="29"/>
  <c r="Q84" i="29" s="1"/>
  <c r="P86" i="29"/>
  <c r="O86" i="29"/>
  <c r="N86" i="29"/>
  <c r="M86" i="29"/>
  <c r="L86" i="29"/>
  <c r="L84" i="29" s="1"/>
  <c r="K86" i="29"/>
  <c r="J86" i="29"/>
  <c r="I86" i="29"/>
  <c r="H86" i="29"/>
  <c r="G86" i="29"/>
  <c r="G84" i="29" s="1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P84" i="29" s="1"/>
  <c r="O85" i="29"/>
  <c r="O84" i="29" s="1"/>
  <c r="N85" i="29"/>
  <c r="N84" i="29" s="1"/>
  <c r="M85" i="29"/>
  <c r="M84" i="29" s="1"/>
  <c r="L85" i="29"/>
  <c r="K85" i="29"/>
  <c r="K84" i="29" s="1"/>
  <c r="J85" i="29"/>
  <c r="J84" i="29" s="1"/>
  <c r="I85" i="29"/>
  <c r="I84" i="29" s="1"/>
  <c r="H85" i="29"/>
  <c r="H84" i="29" s="1"/>
  <c r="G85" i="29"/>
  <c r="F85" i="29"/>
  <c r="F84" i="29" s="1"/>
  <c r="E85" i="29"/>
  <c r="E84" i="29" s="1"/>
  <c r="D85" i="29"/>
  <c r="D84" i="29" s="1"/>
  <c r="C85" i="29"/>
  <c r="C84" i="29" s="1"/>
  <c r="B85" i="29"/>
  <c r="B84" i="29"/>
  <c r="Y66" i="29"/>
  <c r="Y105" i="29" s="1"/>
  <c r="X66" i="29"/>
  <c r="W66" i="29"/>
  <c r="V66" i="29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O66" i="29"/>
  <c r="O123" i="29" s="1"/>
  <c r="N66" i="29"/>
  <c r="N123" i="30" s="1"/>
  <c r="M66" i="29"/>
  <c r="M123" i="29" s="1"/>
  <c r="L66" i="29"/>
  <c r="L123" i="29" s="1"/>
  <c r="K66" i="29"/>
  <c r="K123" i="29" s="1"/>
  <c r="J66" i="29"/>
  <c r="J123" i="29" s="1"/>
  <c r="I66" i="29"/>
  <c r="H66" i="29"/>
  <c r="H123" i="29" s="1"/>
  <c r="G66" i="29"/>
  <c r="G105" i="29" s="1"/>
  <c r="F66" i="29"/>
  <c r="F105" i="29" s="1"/>
  <c r="E66" i="29"/>
  <c r="E123" i="29" s="1"/>
  <c r="D66" i="29"/>
  <c r="D123" i="29" s="1"/>
  <c r="C66" i="29"/>
  <c r="C123" i="29" s="1"/>
  <c r="B66" i="29"/>
  <c r="B123" i="29" s="1"/>
  <c r="Y45" i="29"/>
  <c r="Y122" i="30" s="1"/>
  <c r="X45" i="29"/>
  <c r="X122" i="31" s="1"/>
  <c r="W45" i="29"/>
  <c r="W99" i="29" s="1"/>
  <c r="V45" i="29"/>
  <c r="V99" i="29" s="1"/>
  <c r="U45" i="29"/>
  <c r="U99" i="29" s="1"/>
  <c r="T45" i="29"/>
  <c r="T122" i="29" s="1"/>
  <c r="S45" i="29"/>
  <c r="S122" i="29" s="1"/>
  <c r="R45" i="29"/>
  <c r="R122" i="29" s="1"/>
  <c r="Q45" i="29"/>
  <c r="Q122" i="29" s="1"/>
  <c r="P45" i="29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H16" i="29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X175" i="4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Q175" i="4" s="1"/>
  <c r="P33" i="28"/>
  <c r="P38" i="28" s="1"/>
  <c r="P175" i="4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N154" i="27"/>
  <c r="M154" i="27"/>
  <c r="L154" i="27"/>
  <c r="J153" i="27"/>
  <c r="C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T126" i="27" s="1"/>
  <c r="S132" i="27"/>
  <c r="R132" i="27"/>
  <c r="Q132" i="27"/>
  <c r="Q126" i="27" s="1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P126" i="27" s="1"/>
  <c r="O131" i="27"/>
  <c r="O126" i="27" s="1"/>
  <c r="N131" i="27"/>
  <c r="M131" i="27"/>
  <c r="M126" i="27" s="1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L126" i="27" s="1"/>
  <c r="K130" i="27"/>
  <c r="K126" i="27" s="1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126" i="27" s="1"/>
  <c r="Y127" i="27"/>
  <c r="Y126" i="27" s="1"/>
  <c r="X127" i="27"/>
  <c r="W127" i="27"/>
  <c r="V127" i="27"/>
  <c r="V126" i="27" s="1"/>
  <c r="U127" i="27"/>
  <c r="T127" i="27"/>
  <c r="S127" i="27"/>
  <c r="S126" i="27" s="1"/>
  <c r="R127" i="27"/>
  <c r="Q127" i="27"/>
  <c r="P127" i="27"/>
  <c r="O127" i="27"/>
  <c r="N127" i="27"/>
  <c r="M127" i="27"/>
  <c r="L127" i="27"/>
  <c r="K127" i="27"/>
  <c r="J127" i="27"/>
  <c r="J126" i="27" s="1"/>
  <c r="I127" i="27"/>
  <c r="I126" i="27" s="1"/>
  <c r="H127" i="27"/>
  <c r="H126" i="27" s="1"/>
  <c r="G127" i="27"/>
  <c r="G126" i="27" s="1"/>
  <c r="F127" i="27"/>
  <c r="F126" i="27" s="1"/>
  <c r="E127" i="27"/>
  <c r="E126" i="27" s="1"/>
  <c r="D127" i="27"/>
  <c r="D126" i="27" s="1"/>
  <c r="C127" i="27"/>
  <c r="C126" i="27" s="1"/>
  <c r="B127" i="27"/>
  <c r="X126" i="27"/>
  <c r="W126" i="27"/>
  <c r="U126" i="27"/>
  <c r="R126" i="27"/>
  <c r="N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L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M110" i="27" s="1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I110" i="27" s="1"/>
  <c r="H117" i="27"/>
  <c r="G117" i="27"/>
  <c r="F117" i="27"/>
  <c r="E117" i="27"/>
  <c r="D117" i="27"/>
  <c r="C117" i="27"/>
  <c r="B117" i="27"/>
  <c r="D116" i="27"/>
  <c r="C116" i="27"/>
  <c r="Y115" i="27"/>
  <c r="X115" i="27"/>
  <c r="W115" i="27"/>
  <c r="V115" i="27"/>
  <c r="U115" i="27"/>
  <c r="T115" i="27"/>
  <c r="S115" i="27"/>
  <c r="S110" i="27" s="1"/>
  <c r="R115" i="27"/>
  <c r="R110" i="27" s="1"/>
  <c r="Q115" i="27"/>
  <c r="P115" i="27"/>
  <c r="P110" i="27" s="1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O110" i="27" s="1"/>
  <c r="N114" i="27"/>
  <c r="M114" i="27"/>
  <c r="L114" i="27"/>
  <c r="L110" i="27" s="1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K110" i="27" s="1"/>
  <c r="J113" i="27"/>
  <c r="J110" i="27" s="1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X111" i="27"/>
  <c r="X110" i="27" s="1"/>
  <c r="W111" i="27"/>
  <c r="V111" i="27"/>
  <c r="U111" i="27"/>
  <c r="T111" i="27"/>
  <c r="T110" i="27" s="1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H110" i="27" s="1"/>
  <c r="G111" i="27"/>
  <c r="G110" i="27" s="1"/>
  <c r="F111" i="27"/>
  <c r="E111" i="27"/>
  <c r="E110" i="27" s="1"/>
  <c r="D111" i="27"/>
  <c r="D110" i="27" s="1"/>
  <c r="C111" i="27"/>
  <c r="C110" i="27" s="1"/>
  <c r="B111" i="27"/>
  <c r="B110" i="27" s="1"/>
  <c r="W110" i="27"/>
  <c r="U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I98" i="27" s="1"/>
  <c r="H106" i="27"/>
  <c r="G106" i="27"/>
  <c r="F106" i="27"/>
  <c r="E106" i="27"/>
  <c r="D106" i="27"/>
  <c r="C106" i="27"/>
  <c r="B106" i="27"/>
  <c r="Y105" i="27"/>
  <c r="R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F98" i="27" s="1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M98" i="27" s="1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X98" i="27" s="1"/>
  <c r="W99" i="27"/>
  <c r="W98" i="27" s="1"/>
  <c r="V99" i="27"/>
  <c r="V98" i="27" s="1"/>
  <c r="U99" i="27"/>
  <c r="U98" i="27" s="1"/>
  <c r="T99" i="27"/>
  <c r="T98" i="27" s="1"/>
  <c r="S99" i="27"/>
  <c r="R99" i="27"/>
  <c r="Q99" i="27"/>
  <c r="P99" i="27"/>
  <c r="P98" i="27" s="1"/>
  <c r="O99" i="27"/>
  <c r="O98" i="27" s="1"/>
  <c r="N99" i="27"/>
  <c r="N98" i="27" s="1"/>
  <c r="M99" i="27"/>
  <c r="L99" i="27"/>
  <c r="L98" i="27" s="1"/>
  <c r="K99" i="27"/>
  <c r="J99" i="27"/>
  <c r="I99" i="27"/>
  <c r="H99" i="27"/>
  <c r="H98" i="27" s="1"/>
  <c r="G99" i="27"/>
  <c r="F99" i="27"/>
  <c r="E99" i="27"/>
  <c r="E98" i="27" s="1"/>
  <c r="D99" i="27"/>
  <c r="C99" i="27"/>
  <c r="B99" i="27"/>
  <c r="G98" i="27"/>
  <c r="D98" i="27"/>
  <c r="Y69" i="27"/>
  <c r="X69" i="27"/>
  <c r="W69" i="27"/>
  <c r="V69" i="27"/>
  <c r="V122" i="27" s="1"/>
  <c r="U69" i="27"/>
  <c r="U122" i="27" s="1"/>
  <c r="T69" i="27"/>
  <c r="T122" i="27" s="1"/>
  <c r="S69" i="27"/>
  <c r="S122" i="27" s="1"/>
  <c r="R69" i="27"/>
  <c r="R154" i="27" s="1"/>
  <c r="Q69" i="27"/>
  <c r="Q154" i="27" s="1"/>
  <c r="P69" i="27"/>
  <c r="O69" i="27"/>
  <c r="N69" i="27"/>
  <c r="N122" i="27" s="1"/>
  <c r="M69" i="27"/>
  <c r="M122" i="27" s="1"/>
  <c r="L69" i="27"/>
  <c r="K69" i="27"/>
  <c r="K122" i="27" s="1"/>
  <c r="J69" i="27"/>
  <c r="J122" i="27" s="1"/>
  <c r="I69" i="27"/>
  <c r="I154" i="27" s="1"/>
  <c r="H69" i="27"/>
  <c r="G69" i="27"/>
  <c r="F69" i="27"/>
  <c r="F154" i="27" s="1"/>
  <c r="E69" i="27"/>
  <c r="E154" i="27" s="1"/>
  <c r="D69" i="27"/>
  <c r="D154" i="27" s="1"/>
  <c r="C69" i="27"/>
  <c r="C154" i="27" s="1"/>
  <c r="B69" i="27"/>
  <c r="B122" i="27" s="1"/>
  <c r="Y56" i="27"/>
  <c r="Y153" i="27" s="1"/>
  <c r="X56" i="27"/>
  <c r="X153" i="27" s="1"/>
  <c r="W56" i="27"/>
  <c r="W153" i="27" s="1"/>
  <c r="V56" i="27"/>
  <c r="V119" i="27" s="1"/>
  <c r="U56" i="27"/>
  <c r="U119" i="27" s="1"/>
  <c r="T56" i="27"/>
  <c r="T119" i="27" s="1"/>
  <c r="S56" i="27"/>
  <c r="S119" i="27" s="1"/>
  <c r="R56" i="27"/>
  <c r="R119" i="27" s="1"/>
  <c r="Q56" i="27"/>
  <c r="Q153" i="27" s="1"/>
  <c r="P56" i="27"/>
  <c r="P153" i="27" s="1"/>
  <c r="O56" i="27"/>
  <c r="O153" i="27" s="1"/>
  <c r="N56" i="27"/>
  <c r="N153" i="27" s="1"/>
  <c r="M56" i="27"/>
  <c r="M153" i="27" s="1"/>
  <c r="L56" i="27"/>
  <c r="L153" i="27" s="1"/>
  <c r="K56" i="27"/>
  <c r="K153" i="27" s="1"/>
  <c r="J56" i="27"/>
  <c r="J119" i="27" s="1"/>
  <c r="I56" i="27"/>
  <c r="I153" i="27" s="1"/>
  <c r="H56" i="27"/>
  <c r="H153" i="27" s="1"/>
  <c r="G56" i="27"/>
  <c r="G153" i="27" s="1"/>
  <c r="F56" i="27"/>
  <c r="F153" i="27" s="1"/>
  <c r="E56" i="27"/>
  <c r="E153" i="27" s="1"/>
  <c r="D56" i="27"/>
  <c r="D119" i="27" s="1"/>
  <c r="C56" i="27"/>
  <c r="C153" i="27" s="1"/>
  <c r="B56" i="27"/>
  <c r="B153" i="27" s="1"/>
  <c r="Y43" i="27"/>
  <c r="Y152" i="27" s="1"/>
  <c r="X43" i="27"/>
  <c r="W43" i="27"/>
  <c r="V43" i="27"/>
  <c r="V152" i="27" s="1"/>
  <c r="U43" i="27"/>
  <c r="U152" i="27" s="1"/>
  <c r="T43" i="27"/>
  <c r="T152" i="27" s="1"/>
  <c r="S43" i="27"/>
  <c r="S152" i="27" s="1"/>
  <c r="R43" i="27"/>
  <c r="R152" i="27" s="1"/>
  <c r="Q43" i="27"/>
  <c r="Q152" i="27" s="1"/>
  <c r="P43" i="27"/>
  <c r="O43" i="27"/>
  <c r="N43" i="27"/>
  <c r="N116" i="27" s="1"/>
  <c r="M43" i="27"/>
  <c r="M152" i="27" s="1"/>
  <c r="L43" i="27"/>
  <c r="L152" i="27" s="1"/>
  <c r="K43" i="27"/>
  <c r="K152" i="27" s="1"/>
  <c r="J43" i="27"/>
  <c r="J152" i="27" s="1"/>
  <c r="I43" i="27"/>
  <c r="I152" i="27" s="1"/>
  <c r="H43" i="27"/>
  <c r="G43" i="27"/>
  <c r="F43" i="27"/>
  <c r="F116" i="27" s="1"/>
  <c r="E43" i="27"/>
  <c r="E152" i="27" s="1"/>
  <c r="D43" i="27"/>
  <c r="D152" i="27" s="1"/>
  <c r="C43" i="27"/>
  <c r="B43" i="27"/>
  <c r="B152" i="27" s="1"/>
  <c r="Y17" i="27"/>
  <c r="Y143" i="27" s="1"/>
  <c r="X17" i="27"/>
  <c r="X143" i="27" s="1"/>
  <c r="W17" i="27"/>
  <c r="W143" i="27" s="1"/>
  <c r="V17" i="27"/>
  <c r="V143" i="27" s="1"/>
  <c r="U17" i="27"/>
  <c r="U143" i="27" s="1"/>
  <c r="T17" i="27"/>
  <c r="T105" i="27" s="1"/>
  <c r="S17" i="27"/>
  <c r="S105" i="27" s="1"/>
  <c r="R17" i="27"/>
  <c r="R143" i="27" s="1"/>
  <c r="Q17" i="27"/>
  <c r="Q143" i="27" s="1"/>
  <c r="P17" i="27"/>
  <c r="P143" i="27" s="1"/>
  <c r="O17" i="27"/>
  <c r="O143" i="27" s="1"/>
  <c r="N17" i="27"/>
  <c r="N105" i="27" s="1"/>
  <c r="M17" i="27"/>
  <c r="M105" i="27" s="1"/>
  <c r="L17" i="27"/>
  <c r="L143" i="27" s="1"/>
  <c r="K17" i="27"/>
  <c r="K143" i="27" s="1"/>
  <c r="J17" i="27"/>
  <c r="J105" i="27" s="1"/>
  <c r="I17" i="27"/>
  <c r="I143" i="27" s="1"/>
  <c r="H17" i="27"/>
  <c r="H143" i="27" s="1"/>
  <c r="G17" i="27"/>
  <c r="G143" i="27" s="1"/>
  <c r="F17" i="27"/>
  <c r="F105" i="27" s="1"/>
  <c r="E17" i="27"/>
  <c r="E105" i="27" s="1"/>
  <c r="D17" i="27"/>
  <c r="D105" i="27" s="1"/>
  <c r="C17" i="27"/>
  <c r="C105" i="27" s="1"/>
  <c r="B17" i="27"/>
  <c r="B105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T153" i="26"/>
  <c r="O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L143" i="26"/>
  <c r="D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Y126" i="26" s="1"/>
  <c r="X132" i="26"/>
  <c r="X126" i="26" s="1"/>
  <c r="W132" i="26"/>
  <c r="W126" i="26" s="1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U126" i="26" s="1"/>
  <c r="T131" i="26"/>
  <c r="T126" i="26" s="1"/>
  <c r="S131" i="26"/>
  <c r="S126" i="26" s="1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Q126" i="26" s="1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V126" i="26" s="1"/>
  <c r="U127" i="26"/>
  <c r="T127" i="26"/>
  <c r="S127" i="26"/>
  <c r="R127" i="26"/>
  <c r="Q127" i="26"/>
  <c r="P127" i="26"/>
  <c r="P126" i="26" s="1"/>
  <c r="O127" i="26"/>
  <c r="O126" i="26" s="1"/>
  <c r="N127" i="26"/>
  <c r="N126" i="26" s="1"/>
  <c r="M127" i="26"/>
  <c r="M126" i="26" s="1"/>
  <c r="L127" i="26"/>
  <c r="L126" i="26" s="1"/>
  <c r="K127" i="26"/>
  <c r="K126" i="26" s="1"/>
  <c r="J127" i="26"/>
  <c r="J126" i="26" s="1"/>
  <c r="I127" i="26"/>
  <c r="I126" i="26" s="1"/>
  <c r="H127" i="26"/>
  <c r="H126" i="26" s="1"/>
  <c r="G127" i="26"/>
  <c r="G126" i="26" s="1"/>
  <c r="F127" i="26"/>
  <c r="F126" i="26" s="1"/>
  <c r="E127" i="26"/>
  <c r="E126" i="26" s="1"/>
  <c r="D127" i="26"/>
  <c r="D126" i="26" s="1"/>
  <c r="C127" i="26"/>
  <c r="C126" i="26" s="1"/>
  <c r="B127" i="26"/>
  <c r="B126" i="26" s="1"/>
  <c r="R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2" i="26"/>
  <c r="X122" i="26"/>
  <c r="W122" i="26"/>
  <c r="P122" i="26"/>
  <c r="Y121" i="26"/>
  <c r="X121" i="26"/>
  <c r="W121" i="26"/>
  <c r="W110" i="26" s="1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U110" i="26" s="1"/>
  <c r="T120" i="26"/>
  <c r="S120" i="26"/>
  <c r="S110" i="26" s="1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R110" i="26" s="1"/>
  <c r="Q115" i="26"/>
  <c r="Q110" i="26" s="1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X110" i="26" s="1"/>
  <c r="W112" i="26"/>
  <c r="V112" i="26"/>
  <c r="U112" i="26"/>
  <c r="T112" i="26"/>
  <c r="S112" i="26"/>
  <c r="R112" i="26"/>
  <c r="Q112" i="26"/>
  <c r="P112" i="26"/>
  <c r="O112" i="26"/>
  <c r="O110" i="26" s="1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X111" i="26"/>
  <c r="W111" i="26"/>
  <c r="V111" i="26"/>
  <c r="U111" i="26"/>
  <c r="T111" i="26"/>
  <c r="T110" i="26" s="1"/>
  <c r="S111" i="26"/>
  <c r="R111" i="26"/>
  <c r="Q111" i="26"/>
  <c r="P111" i="26"/>
  <c r="O111" i="26"/>
  <c r="N111" i="26"/>
  <c r="N110" i="26" s="1"/>
  <c r="M111" i="26"/>
  <c r="M110" i="26" s="1"/>
  <c r="L111" i="26"/>
  <c r="L110" i="26" s="1"/>
  <c r="K111" i="26"/>
  <c r="K110" i="26" s="1"/>
  <c r="J111" i="26"/>
  <c r="J110" i="26" s="1"/>
  <c r="I111" i="26"/>
  <c r="I110" i="26" s="1"/>
  <c r="H111" i="26"/>
  <c r="H110" i="26" s="1"/>
  <c r="G111" i="26"/>
  <c r="G110" i="26" s="1"/>
  <c r="F111" i="26"/>
  <c r="F110" i="26" s="1"/>
  <c r="E111" i="26"/>
  <c r="E110" i="26" s="1"/>
  <c r="D111" i="26"/>
  <c r="D110" i="26" s="1"/>
  <c r="C111" i="26"/>
  <c r="C110" i="26" s="1"/>
  <c r="B111" i="26"/>
  <c r="B110" i="26" s="1"/>
  <c r="Y110" i="26"/>
  <c r="V110" i="26"/>
  <c r="P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J98" i="26" s="1"/>
  <c r="I104" i="26"/>
  <c r="I98" i="26" s="1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F98" i="26" s="1"/>
  <c r="E103" i="26"/>
  <c r="E98" i="26" s="1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L98" i="26" s="1"/>
  <c r="K100" i="26"/>
  <c r="J100" i="26"/>
  <c r="I100" i="26"/>
  <c r="H100" i="26"/>
  <c r="G100" i="26"/>
  <c r="F100" i="26"/>
  <c r="E100" i="26"/>
  <c r="D100" i="26"/>
  <c r="C100" i="26"/>
  <c r="C98" i="26" s="1"/>
  <c r="B100" i="26"/>
  <c r="Y99" i="26"/>
  <c r="Y98" i="26" s="1"/>
  <c r="X99" i="26"/>
  <c r="X98" i="26" s="1"/>
  <c r="W99" i="26"/>
  <c r="W98" i="26" s="1"/>
  <c r="V99" i="26"/>
  <c r="V98" i="26" s="1"/>
  <c r="U99" i="26"/>
  <c r="U98" i="26" s="1"/>
  <c r="T99" i="26"/>
  <c r="T98" i="26" s="1"/>
  <c r="S99" i="26"/>
  <c r="R99" i="26"/>
  <c r="R98" i="26" s="1"/>
  <c r="Q99" i="26"/>
  <c r="Q98" i="26" s="1"/>
  <c r="P99" i="26"/>
  <c r="P98" i="26" s="1"/>
  <c r="O99" i="26"/>
  <c r="N99" i="26"/>
  <c r="M99" i="26"/>
  <c r="L99" i="26"/>
  <c r="K99" i="26"/>
  <c r="K98" i="26" s="1"/>
  <c r="J99" i="26"/>
  <c r="I99" i="26"/>
  <c r="H99" i="26"/>
  <c r="H98" i="26" s="1"/>
  <c r="G99" i="26"/>
  <c r="F99" i="26"/>
  <c r="E99" i="26"/>
  <c r="D99" i="26"/>
  <c r="C99" i="26"/>
  <c r="B99" i="26"/>
  <c r="B98" i="26" s="1"/>
  <c r="S98" i="26"/>
  <c r="O98" i="26"/>
  <c r="N98" i="26"/>
  <c r="M98" i="26"/>
  <c r="G98" i="26"/>
  <c r="D98" i="26"/>
  <c r="Y69" i="26"/>
  <c r="Y154" i="26" s="1"/>
  <c r="X69" i="26"/>
  <c r="X154" i="26" s="1"/>
  <c r="W69" i="26"/>
  <c r="W154" i="26" s="1"/>
  <c r="V69" i="26"/>
  <c r="V154" i="26" s="1"/>
  <c r="U69" i="26"/>
  <c r="U154" i="26" s="1"/>
  <c r="T69" i="26"/>
  <c r="T154" i="26" s="1"/>
  <c r="S69" i="26"/>
  <c r="S154" i="26" s="1"/>
  <c r="R69" i="26"/>
  <c r="R154" i="26" s="1"/>
  <c r="Q69" i="26"/>
  <c r="Q154" i="26" s="1"/>
  <c r="P69" i="26"/>
  <c r="P154" i="26" s="1"/>
  <c r="O69" i="26"/>
  <c r="O154" i="26" s="1"/>
  <c r="N69" i="26"/>
  <c r="N154" i="26" s="1"/>
  <c r="M69" i="26"/>
  <c r="M154" i="26" s="1"/>
  <c r="L69" i="26"/>
  <c r="L154" i="26" s="1"/>
  <c r="K69" i="26"/>
  <c r="K154" i="26" s="1"/>
  <c r="J69" i="26"/>
  <c r="J154" i="26" s="1"/>
  <c r="I69" i="26"/>
  <c r="I154" i="26" s="1"/>
  <c r="H69" i="26"/>
  <c r="H154" i="26" s="1"/>
  <c r="G69" i="26"/>
  <c r="G154" i="26" s="1"/>
  <c r="F69" i="26"/>
  <c r="F154" i="26" s="1"/>
  <c r="E69" i="26"/>
  <c r="E154" i="26" s="1"/>
  <c r="D69" i="26"/>
  <c r="D154" i="26" s="1"/>
  <c r="C69" i="26"/>
  <c r="C154" i="26" s="1"/>
  <c r="B69" i="26"/>
  <c r="B154" i="26" s="1"/>
  <c r="Y56" i="26"/>
  <c r="Y119" i="26" s="1"/>
  <c r="X56" i="26"/>
  <c r="X119" i="26" s="1"/>
  <c r="W56" i="26"/>
  <c r="W119" i="26" s="1"/>
  <c r="V56" i="26"/>
  <c r="V119" i="26" s="1"/>
  <c r="U56" i="26"/>
  <c r="U119" i="26" s="1"/>
  <c r="T56" i="26"/>
  <c r="T119" i="26" s="1"/>
  <c r="S56" i="26"/>
  <c r="S153" i="26" s="1"/>
  <c r="R56" i="26"/>
  <c r="R153" i="26" s="1"/>
  <c r="Q56" i="26"/>
  <c r="Q153" i="26" s="1"/>
  <c r="P56" i="26"/>
  <c r="P153" i="26" s="1"/>
  <c r="O56" i="26"/>
  <c r="O153" i="26" s="1"/>
  <c r="N56" i="26"/>
  <c r="N153" i="26" s="1"/>
  <c r="M56" i="26"/>
  <c r="M153" i="26" s="1"/>
  <c r="L56" i="26"/>
  <c r="L153" i="26" s="1"/>
  <c r="K56" i="26"/>
  <c r="K153" i="26" s="1"/>
  <c r="J56" i="26"/>
  <c r="J153" i="26" s="1"/>
  <c r="I56" i="26"/>
  <c r="I119" i="26" s="1"/>
  <c r="H56" i="26"/>
  <c r="H153" i="26" s="1"/>
  <c r="G56" i="26"/>
  <c r="G153" i="26" s="1"/>
  <c r="F56" i="26"/>
  <c r="F153" i="26" s="1"/>
  <c r="E56" i="26"/>
  <c r="E153" i="26" s="1"/>
  <c r="D56" i="26"/>
  <c r="D119" i="26" s="1"/>
  <c r="C56" i="26"/>
  <c r="C153" i="26" s="1"/>
  <c r="B56" i="26"/>
  <c r="B153" i="26" s="1"/>
  <c r="Y43" i="26"/>
  <c r="Y116" i="26" s="1"/>
  <c r="X43" i="26"/>
  <c r="X116" i="26" s="1"/>
  <c r="W43" i="26"/>
  <c r="W152" i="26" s="1"/>
  <c r="V43" i="26"/>
  <c r="V116" i="26" s="1"/>
  <c r="U43" i="26"/>
  <c r="U152" i="26" s="1"/>
  <c r="T43" i="26"/>
  <c r="T152" i="26" s="1"/>
  <c r="S43" i="26"/>
  <c r="S152" i="26" s="1"/>
  <c r="R43" i="26"/>
  <c r="R152" i="26" s="1"/>
  <c r="Q43" i="26"/>
  <c r="Q116" i="26" s="1"/>
  <c r="P43" i="26"/>
  <c r="P116" i="26" s="1"/>
  <c r="O43" i="26"/>
  <c r="O116" i="26" s="1"/>
  <c r="N43" i="26"/>
  <c r="N152" i="26" s="1"/>
  <c r="M43" i="26"/>
  <c r="M152" i="26" s="1"/>
  <c r="L43" i="26"/>
  <c r="L152" i="26" s="1"/>
  <c r="K43" i="26"/>
  <c r="K152" i="26" s="1"/>
  <c r="J43" i="26"/>
  <c r="J152" i="26" s="1"/>
  <c r="I43" i="26"/>
  <c r="I152" i="26" s="1"/>
  <c r="H43" i="26"/>
  <c r="H152" i="26" s="1"/>
  <c r="G43" i="26"/>
  <c r="G116" i="26" s="1"/>
  <c r="F43" i="26"/>
  <c r="F116" i="26" s="1"/>
  <c r="E43" i="26"/>
  <c r="E152" i="26" s="1"/>
  <c r="D43" i="26"/>
  <c r="D152" i="26" s="1"/>
  <c r="C43" i="26"/>
  <c r="C152" i="26" s="1"/>
  <c r="B43" i="26"/>
  <c r="B152" i="26" s="1"/>
  <c r="Y17" i="26"/>
  <c r="Y105" i="26" s="1"/>
  <c r="X17" i="26"/>
  <c r="X143" i="26" s="1"/>
  <c r="W17" i="26"/>
  <c r="W143" i="26" s="1"/>
  <c r="V17" i="26"/>
  <c r="V143" i="26" s="1"/>
  <c r="U17" i="26"/>
  <c r="U143" i="26" s="1"/>
  <c r="T17" i="26"/>
  <c r="T105" i="26" s="1"/>
  <c r="S17" i="26"/>
  <c r="S143" i="26" s="1"/>
  <c r="R17" i="26"/>
  <c r="R143" i="26" s="1"/>
  <c r="Q17" i="26"/>
  <c r="Q105" i="26" s="1"/>
  <c r="P17" i="26"/>
  <c r="P105" i="26" s="1"/>
  <c r="O17" i="26"/>
  <c r="O105" i="26" s="1"/>
  <c r="N17" i="26"/>
  <c r="N143" i="26" s="1"/>
  <c r="M17" i="26"/>
  <c r="M143" i="26" s="1"/>
  <c r="L17" i="26"/>
  <c r="L105" i="26" s="1"/>
  <c r="K17" i="26"/>
  <c r="K143" i="26" s="1"/>
  <c r="J17" i="26"/>
  <c r="J143" i="26" s="1"/>
  <c r="I17" i="26"/>
  <c r="I105" i="26" s="1"/>
  <c r="H17" i="26"/>
  <c r="H105" i="26" s="1"/>
  <c r="G17" i="26"/>
  <c r="G105" i="26" s="1"/>
  <c r="F17" i="26"/>
  <c r="F105" i="26" s="1"/>
  <c r="E17" i="26"/>
  <c r="E105" i="26" s="1"/>
  <c r="D17" i="26"/>
  <c r="D105" i="26" s="1"/>
  <c r="C17" i="26"/>
  <c r="C143" i="26" s="1"/>
  <c r="B17" i="26"/>
  <c r="B143" i="26" s="1"/>
  <c r="Y162" i="25"/>
  <c r="X162" i="25"/>
  <c r="W162" i="25"/>
  <c r="W156" i="25" s="1"/>
  <c r="V162" i="25"/>
  <c r="V156" i="25" s="1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S156" i="25" s="1"/>
  <c r="R161" i="25"/>
  <c r="R156" i="25" s="1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Y156" i="25" s="1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I156" i="25" s="1"/>
  <c r="H157" i="25"/>
  <c r="G157" i="25"/>
  <c r="F157" i="25"/>
  <c r="E157" i="25"/>
  <c r="D157" i="25"/>
  <c r="C157" i="25"/>
  <c r="C156" i="25" s="1"/>
  <c r="B157" i="25"/>
  <c r="B156" i="25" s="1"/>
  <c r="T154" i="25"/>
  <c r="J154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W126" i="25" s="1"/>
  <c r="V132" i="25"/>
  <c r="V126" i="25" s="1"/>
  <c r="U132" i="25"/>
  <c r="T132" i="25"/>
  <c r="T126" i="25" s="1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S126" i="25" s="1"/>
  <c r="R131" i="25"/>
  <c r="R126" i="25" s="1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U126" i="25" s="1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Q126" i="25" s="1"/>
  <c r="P129" i="25"/>
  <c r="O129" i="25"/>
  <c r="N129" i="25"/>
  <c r="M129" i="25"/>
  <c r="L129" i="25"/>
  <c r="K129" i="25"/>
  <c r="K126" i="25" s="1"/>
  <c r="J129" i="25"/>
  <c r="J126" i="25" s="1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P126" i="25" s="1"/>
  <c r="O128" i="25"/>
  <c r="N128" i="25"/>
  <c r="M128" i="25"/>
  <c r="L128" i="25"/>
  <c r="K128" i="25"/>
  <c r="J128" i="25"/>
  <c r="I128" i="25"/>
  <c r="H128" i="25"/>
  <c r="H126" i="25" s="1"/>
  <c r="G128" i="25"/>
  <c r="G126" i="25" s="1"/>
  <c r="F128" i="25"/>
  <c r="F126" i="25" s="1"/>
  <c r="E128" i="25"/>
  <c r="D128" i="25"/>
  <c r="C128" i="25"/>
  <c r="B128" i="25"/>
  <c r="Y127" i="25"/>
  <c r="Y126" i="25" s="1"/>
  <c r="X127" i="25"/>
  <c r="W127" i="25"/>
  <c r="V127" i="25"/>
  <c r="U127" i="25"/>
  <c r="T127" i="25"/>
  <c r="S127" i="25"/>
  <c r="R127" i="25"/>
  <c r="Q127" i="25"/>
  <c r="P127" i="25"/>
  <c r="O127" i="25"/>
  <c r="O126" i="25" s="1"/>
  <c r="N127" i="25"/>
  <c r="N126" i="25" s="1"/>
  <c r="M127" i="25"/>
  <c r="M126" i="25" s="1"/>
  <c r="L127" i="25"/>
  <c r="L126" i="25" s="1"/>
  <c r="K127" i="25"/>
  <c r="J127" i="25"/>
  <c r="I127" i="25"/>
  <c r="I126" i="25" s="1"/>
  <c r="H127" i="25"/>
  <c r="G127" i="25"/>
  <c r="F127" i="25"/>
  <c r="E127" i="25"/>
  <c r="D127" i="25"/>
  <c r="D126" i="25" s="1"/>
  <c r="C127" i="25"/>
  <c r="C126" i="25" s="1"/>
  <c r="B127" i="25"/>
  <c r="B126" i="25" s="1"/>
  <c r="X126" i="25"/>
  <c r="E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X110" i="25" s="1"/>
  <c r="W121" i="25"/>
  <c r="W110" i="25" s="1"/>
  <c r="V121" i="25"/>
  <c r="U121" i="25"/>
  <c r="U110" i="25" s="1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I116" i="25"/>
  <c r="H116" i="25"/>
  <c r="B116" i="25"/>
  <c r="Y115" i="25"/>
  <c r="X115" i="25"/>
  <c r="W115" i="25"/>
  <c r="V115" i="25"/>
  <c r="U115" i="25"/>
  <c r="T115" i="25"/>
  <c r="T110" i="25" s="1"/>
  <c r="S115" i="25"/>
  <c r="S110" i="25" s="1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V110" i="25" s="1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R110" i="25" s="1"/>
  <c r="Q113" i="25"/>
  <c r="P113" i="25"/>
  <c r="O113" i="25"/>
  <c r="N113" i="25"/>
  <c r="M113" i="25"/>
  <c r="L113" i="25"/>
  <c r="L110" i="25" s="1"/>
  <c r="K113" i="25"/>
  <c r="K110" i="25" s="1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Q110" i="25" s="1"/>
  <c r="P112" i="25"/>
  <c r="O112" i="25"/>
  <c r="N112" i="25"/>
  <c r="M112" i="25"/>
  <c r="L112" i="25"/>
  <c r="K112" i="25"/>
  <c r="J112" i="25"/>
  <c r="I112" i="25"/>
  <c r="I110" i="25" s="1"/>
  <c r="H112" i="25"/>
  <c r="H110" i="25" s="1"/>
  <c r="G112" i="25"/>
  <c r="G110" i="25" s="1"/>
  <c r="F112" i="25"/>
  <c r="E112" i="25"/>
  <c r="D112" i="25"/>
  <c r="C112" i="25"/>
  <c r="B112" i="25"/>
  <c r="B110" i="25" s="1"/>
  <c r="Y111" i="25"/>
  <c r="X111" i="25"/>
  <c r="W111" i="25"/>
  <c r="V111" i="25"/>
  <c r="U111" i="25"/>
  <c r="T111" i="25"/>
  <c r="S111" i="25"/>
  <c r="R111" i="25"/>
  <c r="Q111" i="25"/>
  <c r="P111" i="25"/>
  <c r="P110" i="25" s="1"/>
  <c r="O111" i="25"/>
  <c r="O110" i="25" s="1"/>
  <c r="N111" i="25"/>
  <c r="N110" i="25" s="1"/>
  <c r="M111" i="25"/>
  <c r="M110" i="25" s="1"/>
  <c r="L111" i="25"/>
  <c r="K111" i="25"/>
  <c r="J111" i="25"/>
  <c r="J110" i="25" s="1"/>
  <c r="I111" i="25"/>
  <c r="H111" i="25"/>
  <c r="G111" i="25"/>
  <c r="F111" i="25"/>
  <c r="E111" i="25"/>
  <c r="E110" i="25" s="1"/>
  <c r="D111" i="25"/>
  <c r="D110" i="25" s="1"/>
  <c r="C111" i="25"/>
  <c r="C110" i="25" s="1"/>
  <c r="B111" i="25"/>
  <c r="Y110" i="25"/>
  <c r="F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L98" i="25" s="1"/>
  <c r="K104" i="25"/>
  <c r="K98" i="25" s="1"/>
  <c r="J104" i="25"/>
  <c r="I104" i="25"/>
  <c r="I98" i="25" s="1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H98" i="25" s="1"/>
  <c r="G103" i="25"/>
  <c r="G98" i="25" s="1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J98" i="25" s="1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F98" i="25" s="1"/>
  <c r="E101" i="25"/>
  <c r="D101" i="25"/>
  <c r="C101" i="25"/>
  <c r="B101" i="25"/>
  <c r="Y100" i="25"/>
  <c r="Y98" i="25" s="1"/>
  <c r="X100" i="25"/>
  <c r="X98" i="25" s="1"/>
  <c r="W100" i="25"/>
  <c r="W98" i="25" s="1"/>
  <c r="V100" i="25"/>
  <c r="U100" i="25"/>
  <c r="T100" i="25"/>
  <c r="S100" i="25"/>
  <c r="R100" i="25"/>
  <c r="R98" i="25" s="1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E98" i="25" s="1"/>
  <c r="D100" i="25"/>
  <c r="C100" i="25"/>
  <c r="B100" i="25"/>
  <c r="Y99" i="25"/>
  <c r="X99" i="25"/>
  <c r="W99" i="25"/>
  <c r="V99" i="25"/>
  <c r="U99" i="25"/>
  <c r="U98" i="25" s="1"/>
  <c r="T99" i="25"/>
  <c r="T98" i="25" s="1"/>
  <c r="S99" i="25"/>
  <c r="S98" i="25" s="1"/>
  <c r="R99" i="25"/>
  <c r="Q99" i="25"/>
  <c r="Q98" i="25" s="1"/>
  <c r="P99" i="25"/>
  <c r="O99" i="25"/>
  <c r="N99" i="25"/>
  <c r="N98" i="25" s="1"/>
  <c r="M99" i="25"/>
  <c r="L99" i="25"/>
  <c r="K99" i="25"/>
  <c r="J99" i="25"/>
  <c r="I99" i="25"/>
  <c r="H99" i="25"/>
  <c r="G99" i="25"/>
  <c r="F99" i="25"/>
  <c r="E99" i="25"/>
  <c r="D99" i="25"/>
  <c r="D98" i="25" s="1"/>
  <c r="C99" i="25"/>
  <c r="C98" i="25" s="1"/>
  <c r="B99" i="25"/>
  <c r="B98" i="25" s="1"/>
  <c r="V98" i="25"/>
  <c r="P98" i="25"/>
  <c r="O98" i="25"/>
  <c r="M98" i="25"/>
  <c r="Y69" i="25"/>
  <c r="Y154" i="25" s="1"/>
  <c r="X69" i="25"/>
  <c r="X154" i="25" s="1"/>
  <c r="W69" i="25"/>
  <c r="W154" i="25" s="1"/>
  <c r="V69" i="25"/>
  <c r="V154" i="25" s="1"/>
  <c r="U69" i="25"/>
  <c r="U154" i="25" s="1"/>
  <c r="T69" i="25"/>
  <c r="T122" i="25" s="1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54" i="25" s="1"/>
  <c r="K69" i="25"/>
  <c r="K154" i="25" s="1"/>
  <c r="J69" i="25"/>
  <c r="J122" i="25" s="1"/>
  <c r="I69" i="25"/>
  <c r="I154" i="25" s="1"/>
  <c r="H69" i="25"/>
  <c r="H154" i="25" s="1"/>
  <c r="G69" i="25"/>
  <c r="G154" i="25" s="1"/>
  <c r="F69" i="25"/>
  <c r="E69" i="25"/>
  <c r="E154" i="25" s="1"/>
  <c r="D69" i="25"/>
  <c r="D154" i="25" s="1"/>
  <c r="C69" i="25"/>
  <c r="C154" i="25" s="1"/>
  <c r="B69" i="25"/>
  <c r="B154" i="25" s="1"/>
  <c r="Y56" i="25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I56" i="25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Y43" i="25"/>
  <c r="Y116" i="25" s="1"/>
  <c r="X43" i="25"/>
  <c r="X152" i="25" s="1"/>
  <c r="W43" i="25"/>
  <c r="W152" i="25" s="1"/>
  <c r="V43" i="25"/>
  <c r="U43" i="25"/>
  <c r="T43" i="25"/>
  <c r="S43" i="25"/>
  <c r="S152" i="25" s="1"/>
  <c r="R43" i="25"/>
  <c r="R152" i="25" s="1"/>
  <c r="Q43" i="25"/>
  <c r="Q152" i="25" s="1"/>
  <c r="P43" i="25"/>
  <c r="P152" i="25" s="1"/>
  <c r="P146" i="25" s="1"/>
  <c r="O43" i="25"/>
  <c r="O152" i="25" s="1"/>
  <c r="N43" i="25"/>
  <c r="M43" i="25"/>
  <c r="L43" i="25"/>
  <c r="K43" i="25"/>
  <c r="K152" i="25" s="1"/>
  <c r="J43" i="25"/>
  <c r="J152" i="25" s="1"/>
  <c r="I43" i="25"/>
  <c r="I152" i="25" s="1"/>
  <c r="H43" i="25"/>
  <c r="H152" i="25" s="1"/>
  <c r="G43" i="25"/>
  <c r="G152" i="25" s="1"/>
  <c r="F43" i="25"/>
  <c r="E43" i="25"/>
  <c r="D43" i="25"/>
  <c r="C43" i="25"/>
  <c r="C152" i="25" s="1"/>
  <c r="B43" i="25"/>
  <c r="B152" i="25" s="1"/>
  <c r="Y17" i="25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R17" i="25"/>
  <c r="Q17" i="25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J17" i="25"/>
  <c r="I17" i="25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B17" i="25"/>
  <c r="U76" i="24"/>
  <c r="M76" i="24"/>
  <c r="M173" i="4" s="1"/>
  <c r="L76" i="24"/>
  <c r="L173" i="4" s="1"/>
  <c r="L75" i="24"/>
  <c r="L172" i="4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M69" i="24"/>
  <c r="U68" i="24"/>
  <c r="T68" i="24"/>
  <c r="D68" i="24"/>
  <c r="M67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Y58" i="24"/>
  <c r="X58" i="24"/>
  <c r="W58" i="24"/>
  <c r="V58" i="24"/>
  <c r="U58" i="24"/>
  <c r="T58" i="24"/>
  <c r="S58" i="24"/>
  <c r="R58" i="24"/>
  <c r="Q58" i="24"/>
  <c r="Q57" i="24" s="1"/>
  <c r="Q116" i="4" s="1"/>
  <c r="P58" i="24"/>
  <c r="O58" i="24"/>
  <c r="O57" i="24" s="1"/>
  <c r="O116" i="4" s="1"/>
  <c r="N58" i="24"/>
  <c r="N57" i="24" s="1"/>
  <c r="N116" i="4" s="1"/>
  <c r="M58" i="24"/>
  <c r="M57" i="24" s="1"/>
  <c r="M116" i="4" s="1"/>
  <c r="L58" i="24"/>
  <c r="K58" i="24"/>
  <c r="K57" i="24" s="1"/>
  <c r="K116" i="4" s="1"/>
  <c r="J58" i="24"/>
  <c r="J57" i="24" s="1"/>
  <c r="J116" i="4" s="1"/>
  <c r="I58" i="24"/>
  <c r="I57" i="24" s="1"/>
  <c r="I116" i="4" s="1"/>
  <c r="H58" i="24"/>
  <c r="H57" i="24" s="1"/>
  <c r="H116" i="4" s="1"/>
  <c r="G58" i="24"/>
  <c r="G57" i="24" s="1"/>
  <c r="G116" i="4" s="1"/>
  <c r="F58" i="24"/>
  <c r="F57" i="24" s="1"/>
  <c r="F116" i="4" s="1"/>
  <c r="E58" i="24"/>
  <c r="E57" i="24" s="1"/>
  <c r="E116" i="4" s="1"/>
  <c r="D58" i="24"/>
  <c r="D117" i="4" s="1"/>
  <c r="C58" i="24"/>
  <c r="B58" i="24"/>
  <c r="Y55" i="24"/>
  <c r="X55" i="24"/>
  <c r="W55" i="24"/>
  <c r="V55" i="24"/>
  <c r="U55" i="24"/>
  <c r="U77" i="24" s="1"/>
  <c r="U174" i="4" s="1"/>
  <c r="T55" i="24"/>
  <c r="T77" i="24" s="1"/>
  <c r="T174" i="4" s="1"/>
  <c r="S55" i="24"/>
  <c r="R55" i="24"/>
  <c r="Q55" i="24"/>
  <c r="P55" i="24"/>
  <c r="P52" i="24" s="1"/>
  <c r="P69" i="4" s="1"/>
  <c r="O55" i="24"/>
  <c r="O77" i="24" s="1"/>
  <c r="N55" i="24"/>
  <c r="N69" i="24" s="1"/>
  <c r="M55" i="24"/>
  <c r="M77" i="24" s="1"/>
  <c r="L55" i="24"/>
  <c r="L77" i="24" s="1"/>
  <c r="L174" i="4" s="1"/>
  <c r="K55" i="24"/>
  <c r="K77" i="24" s="1"/>
  <c r="J55" i="24"/>
  <c r="J77" i="24" s="1"/>
  <c r="J174" i="4" s="1"/>
  <c r="I55" i="24"/>
  <c r="I77" i="24" s="1"/>
  <c r="I174" i="4" s="1"/>
  <c r="H55" i="24"/>
  <c r="H77" i="24" s="1"/>
  <c r="G55" i="24"/>
  <c r="F55" i="24"/>
  <c r="E55" i="24"/>
  <c r="E69" i="24" s="1"/>
  <c r="D55" i="24"/>
  <c r="D69" i="24" s="1"/>
  <c r="C55" i="24"/>
  <c r="B55" i="24"/>
  <c r="Y54" i="24"/>
  <c r="Y76" i="24" s="1"/>
  <c r="X54" i="24"/>
  <c r="X76" i="24" s="1"/>
  <c r="W54" i="24"/>
  <c r="W76" i="24" s="1"/>
  <c r="V54" i="24"/>
  <c r="V68" i="24" s="1"/>
  <c r="U54" i="24"/>
  <c r="T54" i="24"/>
  <c r="T76" i="24" s="1"/>
  <c r="S54" i="24"/>
  <c r="S76" i="24" s="1"/>
  <c r="R54" i="24"/>
  <c r="R76" i="24" s="1"/>
  <c r="Q54" i="24"/>
  <c r="Q76" i="24" s="1"/>
  <c r="P54" i="24"/>
  <c r="P76" i="24" s="1"/>
  <c r="P173" i="4" s="1"/>
  <c r="O54" i="24"/>
  <c r="O76" i="24" s="1"/>
  <c r="N54" i="24"/>
  <c r="N68" i="24" s="1"/>
  <c r="M54" i="24"/>
  <c r="M68" i="24" s="1"/>
  <c r="L54" i="24"/>
  <c r="L68" i="24" s="1"/>
  <c r="K54" i="24"/>
  <c r="K76" i="24" s="1"/>
  <c r="K173" i="4" s="1"/>
  <c r="J54" i="24"/>
  <c r="J76" i="24" s="1"/>
  <c r="J173" i="4" s="1"/>
  <c r="I54" i="24"/>
  <c r="I76" i="24" s="1"/>
  <c r="H54" i="24"/>
  <c r="H76" i="24" s="1"/>
  <c r="H173" i="4" s="1"/>
  <c r="G54" i="24"/>
  <c r="G76" i="24" s="1"/>
  <c r="F54" i="24"/>
  <c r="F76" i="24" s="1"/>
  <c r="F173" i="4" s="1"/>
  <c r="E54" i="24"/>
  <c r="E68" i="24" s="1"/>
  <c r="D54" i="24"/>
  <c r="D76" i="24" s="1"/>
  <c r="D173" i="4" s="1"/>
  <c r="C54" i="24"/>
  <c r="C76" i="24" s="1"/>
  <c r="C173" i="4" s="1"/>
  <c r="B54" i="24"/>
  <c r="B76" i="24" s="1"/>
  <c r="Y53" i="24"/>
  <c r="Y75" i="24" s="1"/>
  <c r="X53" i="24"/>
  <c r="X75" i="24" s="1"/>
  <c r="W53" i="24"/>
  <c r="W75" i="24" s="1"/>
  <c r="V53" i="24"/>
  <c r="V67" i="24" s="1"/>
  <c r="U53" i="24"/>
  <c r="U75" i="24" s="1"/>
  <c r="T53" i="24"/>
  <c r="T75" i="24" s="1"/>
  <c r="S53" i="24"/>
  <c r="S75" i="24" s="1"/>
  <c r="R53" i="24"/>
  <c r="R75" i="24" s="1"/>
  <c r="Q53" i="24"/>
  <c r="Q75" i="24" s="1"/>
  <c r="P53" i="24"/>
  <c r="P75" i="24" s="1"/>
  <c r="O53" i="24"/>
  <c r="O75" i="24" s="1"/>
  <c r="N53" i="24"/>
  <c r="N75" i="24" s="1"/>
  <c r="M53" i="24"/>
  <c r="M52" i="24" s="1"/>
  <c r="L53" i="24"/>
  <c r="L67" i="24" s="1"/>
  <c r="K53" i="24"/>
  <c r="K75" i="24" s="1"/>
  <c r="J53" i="24"/>
  <c r="J75" i="24" s="1"/>
  <c r="I53" i="24"/>
  <c r="I75" i="24" s="1"/>
  <c r="H53" i="24"/>
  <c r="H75" i="24" s="1"/>
  <c r="H172" i="4" s="1"/>
  <c r="G53" i="24"/>
  <c r="G75" i="24" s="1"/>
  <c r="F53" i="24"/>
  <c r="F75" i="24" s="1"/>
  <c r="E53" i="24"/>
  <c r="E75" i="24" s="1"/>
  <c r="E172" i="4" s="1"/>
  <c r="D53" i="24"/>
  <c r="D75" i="24" s="1"/>
  <c r="D172" i="4" s="1"/>
  <c r="C53" i="24"/>
  <c r="C75" i="24" s="1"/>
  <c r="C172" i="4" s="1"/>
  <c r="B53" i="24"/>
  <c r="B75" i="24" s="1"/>
  <c r="B172" i="4" s="1"/>
  <c r="Y52" i="24"/>
  <c r="Y69" i="4" s="1"/>
  <c r="V52" i="24"/>
  <c r="V69" i="4" s="1"/>
  <c r="S52" i="24"/>
  <c r="S69" i="4" s="1"/>
  <c r="R52" i="24"/>
  <c r="Q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W3" i="24" s="1"/>
  <c r="W17" i="4" s="1"/>
  <c r="V4" i="24"/>
  <c r="V3" i="24" s="1"/>
  <c r="V17" i="4" s="1"/>
  <c r="U4" i="24"/>
  <c r="U3" i="24" s="1"/>
  <c r="U17" i="4" s="1"/>
  <c r="T4" i="24"/>
  <c r="T3" i="24" s="1"/>
  <c r="T17" i="4" s="1"/>
  <c r="S4" i="24"/>
  <c r="R4" i="24"/>
  <c r="Q4" i="24"/>
  <c r="Q3" i="24" s="1"/>
  <c r="Q17" i="4" s="1"/>
  <c r="P4" i="24"/>
  <c r="P3" i="24" s="1"/>
  <c r="P17" i="4" s="1"/>
  <c r="O4" i="24"/>
  <c r="O3" i="24" s="1"/>
  <c r="O17" i="4" s="1"/>
  <c r="N4" i="24"/>
  <c r="N3" i="24" s="1"/>
  <c r="N17" i="4" s="1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J17" i="4" s="1"/>
  <c r="I4" i="24"/>
  <c r="H4" i="24"/>
  <c r="G4" i="24"/>
  <c r="F4" i="24"/>
  <c r="E4" i="24"/>
  <c r="E3" i="24" s="1"/>
  <c r="E17" i="4" s="1"/>
  <c r="D4" i="24"/>
  <c r="C4" i="24"/>
  <c r="B4" i="24"/>
  <c r="Y3" i="24"/>
  <c r="X3" i="24"/>
  <c r="S3" i="24"/>
  <c r="R3" i="24"/>
  <c r="I3" i="24"/>
  <c r="H3" i="24"/>
  <c r="G3" i="24"/>
  <c r="F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H213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G211" i="23"/>
  <c r="F211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N202" i="23"/>
  <c r="M202" i="23"/>
  <c r="L202" i="23"/>
  <c r="F201" i="23"/>
  <c r="E201" i="23"/>
  <c r="D201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T192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6" i="23"/>
  <c r="X176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K176" i="23"/>
  <c r="J176" i="23"/>
  <c r="I176" i="23"/>
  <c r="H176" i="23"/>
  <c r="G176" i="23"/>
  <c r="F176" i="23"/>
  <c r="E176" i="23"/>
  <c r="D176" i="23"/>
  <c r="C176" i="23"/>
  <c r="B176" i="23"/>
  <c r="U175" i="23"/>
  <c r="H175" i="23"/>
  <c r="F175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72" i="23"/>
  <c r="X172" i="23"/>
  <c r="W172" i="23"/>
  <c r="V172" i="23"/>
  <c r="U172" i="23"/>
  <c r="T172" i="23"/>
  <c r="S172" i="23"/>
  <c r="R172" i="23"/>
  <c r="Q172" i="23"/>
  <c r="P172" i="23"/>
  <c r="O172" i="23"/>
  <c r="N172" i="23"/>
  <c r="M172" i="23"/>
  <c r="L172" i="23"/>
  <c r="K172" i="23"/>
  <c r="J172" i="23"/>
  <c r="I172" i="23"/>
  <c r="H172" i="23"/>
  <c r="G172" i="23"/>
  <c r="F172" i="23"/>
  <c r="E172" i="23"/>
  <c r="D172" i="23"/>
  <c r="C172" i="23"/>
  <c r="B172" i="23"/>
  <c r="K171" i="23"/>
  <c r="G171" i="23"/>
  <c r="F171" i="23"/>
  <c r="D171" i="23"/>
  <c r="C171" i="23"/>
  <c r="Y170" i="23"/>
  <c r="X170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K170" i="23"/>
  <c r="J170" i="23"/>
  <c r="I170" i="23"/>
  <c r="H170" i="23"/>
  <c r="G170" i="23"/>
  <c r="F170" i="23"/>
  <c r="E170" i="23"/>
  <c r="D170" i="23"/>
  <c r="C170" i="23"/>
  <c r="B170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K140" i="23"/>
  <c r="L139" i="23"/>
  <c r="K139" i="23"/>
  <c r="D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X213" i="23" s="1"/>
  <c r="W119" i="23"/>
  <c r="W99" i="23" s="1"/>
  <c r="W179" i="23" s="1"/>
  <c r="V119" i="23"/>
  <c r="V213" i="23" s="1"/>
  <c r="U119" i="23"/>
  <c r="U213" i="23" s="1"/>
  <c r="T119" i="23"/>
  <c r="T175" i="23" s="1"/>
  <c r="S119" i="23"/>
  <c r="S175" i="23" s="1"/>
  <c r="R119" i="23"/>
  <c r="Q119" i="23"/>
  <c r="Q213" i="23" s="1"/>
  <c r="P119" i="23"/>
  <c r="P175" i="23" s="1"/>
  <c r="O119" i="23"/>
  <c r="N119" i="23"/>
  <c r="N175" i="23" s="1"/>
  <c r="M119" i="23"/>
  <c r="M213" i="23" s="1"/>
  <c r="L119" i="23"/>
  <c r="L175" i="23" s="1"/>
  <c r="K119" i="23"/>
  <c r="K175" i="23" s="1"/>
  <c r="J119" i="23"/>
  <c r="I119" i="23"/>
  <c r="I213" i="23" s="1"/>
  <c r="H119" i="23"/>
  <c r="G119" i="23"/>
  <c r="G99" i="23" s="1"/>
  <c r="G179" i="23" s="1"/>
  <c r="F119" i="23"/>
  <c r="F213" i="23" s="1"/>
  <c r="E119" i="23"/>
  <c r="E213" i="23" s="1"/>
  <c r="D119" i="23"/>
  <c r="C119" i="23"/>
  <c r="C213" i="23" s="1"/>
  <c r="B119" i="23"/>
  <c r="Y110" i="23"/>
  <c r="X110" i="23"/>
  <c r="W110" i="23"/>
  <c r="W171" i="23" s="1"/>
  <c r="V110" i="23"/>
  <c r="V99" i="23" s="1"/>
  <c r="U110" i="23"/>
  <c r="U211" i="23" s="1"/>
  <c r="T110" i="23"/>
  <c r="T211" i="23" s="1"/>
  <c r="S110" i="23"/>
  <c r="S211" i="23" s="1"/>
  <c r="R110" i="23"/>
  <c r="R99" i="23" s="1"/>
  <c r="R179" i="23" s="1"/>
  <c r="Q110" i="23"/>
  <c r="Q99" i="23" s="1"/>
  <c r="P110" i="23"/>
  <c r="P171" i="23" s="1"/>
  <c r="O110" i="23"/>
  <c r="O211" i="23" s="1"/>
  <c r="N110" i="23"/>
  <c r="N99" i="23" s="1"/>
  <c r="M110" i="23"/>
  <c r="M211" i="23" s="1"/>
  <c r="L110" i="23"/>
  <c r="L211" i="23" s="1"/>
  <c r="K110" i="23"/>
  <c r="K211" i="23" s="1"/>
  <c r="J110" i="23"/>
  <c r="I110" i="23"/>
  <c r="H110" i="23"/>
  <c r="H171" i="23" s="1"/>
  <c r="G110" i="23"/>
  <c r="F110" i="23"/>
  <c r="E110" i="23"/>
  <c r="D110" i="23"/>
  <c r="D211" i="23" s="1"/>
  <c r="C110" i="23"/>
  <c r="C211" i="23" s="1"/>
  <c r="B110" i="23"/>
  <c r="Y99" i="23"/>
  <c r="Y179" i="23" s="1"/>
  <c r="Y165" i="23" s="1"/>
  <c r="J99" i="23"/>
  <c r="J179" i="23" s="1"/>
  <c r="F99" i="23"/>
  <c r="F179" i="23" s="1"/>
  <c r="C99" i="23"/>
  <c r="C179" i="23" s="1"/>
  <c r="C165" i="23" s="1"/>
  <c r="B99" i="23"/>
  <c r="B179" i="23" s="1"/>
  <c r="Y89" i="23"/>
  <c r="X89" i="23"/>
  <c r="X203" i="23" s="1"/>
  <c r="W89" i="23"/>
  <c r="W203" i="23" s="1"/>
  <c r="V89" i="23"/>
  <c r="V203" i="23" s="1"/>
  <c r="U89" i="23"/>
  <c r="U203" i="23" s="1"/>
  <c r="T89" i="23"/>
  <c r="T203" i="23" s="1"/>
  <c r="S89" i="23"/>
  <c r="S203" i="23" s="1"/>
  <c r="R89" i="23"/>
  <c r="Q89" i="23"/>
  <c r="P89" i="23"/>
  <c r="P203" i="23" s="1"/>
  <c r="O89" i="23"/>
  <c r="O203" i="23" s="1"/>
  <c r="N89" i="23"/>
  <c r="N203" i="23" s="1"/>
  <c r="M89" i="23"/>
  <c r="M203" i="23" s="1"/>
  <c r="L89" i="23"/>
  <c r="L203" i="23" s="1"/>
  <c r="K89" i="23"/>
  <c r="K203" i="23" s="1"/>
  <c r="J89" i="23"/>
  <c r="I89" i="23"/>
  <c r="H89" i="23"/>
  <c r="H203" i="23" s="1"/>
  <c r="G89" i="23"/>
  <c r="G203" i="23" s="1"/>
  <c r="F89" i="23"/>
  <c r="F203" i="23" s="1"/>
  <c r="E89" i="23"/>
  <c r="E203" i="23" s="1"/>
  <c r="D89" i="23"/>
  <c r="D203" i="23" s="1"/>
  <c r="C89" i="23"/>
  <c r="C203" i="23" s="1"/>
  <c r="B89" i="23"/>
  <c r="Y79" i="23"/>
  <c r="X79" i="23"/>
  <c r="X202" i="23" s="1"/>
  <c r="W79" i="23"/>
  <c r="W202" i="23" s="1"/>
  <c r="V79" i="23"/>
  <c r="V202" i="23" s="1"/>
  <c r="U79" i="23"/>
  <c r="U202" i="23" s="1"/>
  <c r="T79" i="23"/>
  <c r="T202" i="23" s="1"/>
  <c r="S79" i="23"/>
  <c r="R79" i="23"/>
  <c r="Q79" i="23"/>
  <c r="P79" i="23"/>
  <c r="P202" i="23" s="1"/>
  <c r="O79" i="23"/>
  <c r="O202" i="23" s="1"/>
  <c r="N79" i="23"/>
  <c r="M79" i="23"/>
  <c r="L79" i="23"/>
  <c r="K79" i="23"/>
  <c r="K202" i="23" s="1"/>
  <c r="J79" i="23"/>
  <c r="I79" i="23"/>
  <c r="H79" i="23"/>
  <c r="G79" i="23"/>
  <c r="F79" i="23"/>
  <c r="F202" i="23" s="1"/>
  <c r="E79" i="23"/>
  <c r="E48" i="23" s="1"/>
  <c r="D79" i="23"/>
  <c r="D202" i="23" s="1"/>
  <c r="C79" i="23"/>
  <c r="C202" i="23" s="1"/>
  <c r="B79" i="23"/>
  <c r="Y60" i="23"/>
  <c r="X60" i="23"/>
  <c r="W60" i="23"/>
  <c r="V60" i="23"/>
  <c r="V48" i="23" s="1"/>
  <c r="U60" i="23"/>
  <c r="T60" i="23"/>
  <c r="T201" i="23" s="1"/>
  <c r="S60" i="23"/>
  <c r="S201" i="23" s="1"/>
  <c r="R60" i="23"/>
  <c r="R48" i="23" s="1"/>
  <c r="Q60" i="23"/>
  <c r="Q48" i="23" s="1"/>
  <c r="Q61" i="20" s="1"/>
  <c r="Q114" i="4" s="1"/>
  <c r="P60" i="23"/>
  <c r="P48" i="23" s="1"/>
  <c r="P158" i="23" s="1"/>
  <c r="O60" i="23"/>
  <c r="O48" i="23" s="1"/>
  <c r="O158" i="23" s="1"/>
  <c r="N60" i="23"/>
  <c r="N201" i="23" s="1"/>
  <c r="M60" i="23"/>
  <c r="M201" i="23" s="1"/>
  <c r="L60" i="23"/>
  <c r="L201" i="23" s="1"/>
  <c r="K60" i="23"/>
  <c r="J60" i="23"/>
  <c r="I60" i="23"/>
  <c r="H60" i="23"/>
  <c r="G60" i="23"/>
  <c r="F60" i="23"/>
  <c r="E60" i="23"/>
  <c r="D60" i="23"/>
  <c r="C60" i="23"/>
  <c r="B60" i="23"/>
  <c r="Y48" i="23"/>
  <c r="Y61" i="20" s="1"/>
  <c r="Y114" i="4" s="1"/>
  <c r="I48" i="23"/>
  <c r="I61" i="20" s="1"/>
  <c r="I114" i="4" s="1"/>
  <c r="F48" i="23"/>
  <c r="F158" i="23" s="1"/>
  <c r="D48" i="23"/>
  <c r="D160" i="23" s="1"/>
  <c r="C48" i="23"/>
  <c r="C154" i="23" s="1"/>
  <c r="B48" i="23"/>
  <c r="B61" i="20" s="1"/>
  <c r="B114" i="4" s="1"/>
  <c r="Y33" i="23"/>
  <c r="X33" i="23"/>
  <c r="X192" i="23" s="1"/>
  <c r="W33" i="23"/>
  <c r="V33" i="23"/>
  <c r="U33" i="23"/>
  <c r="T33" i="23"/>
  <c r="S33" i="23"/>
  <c r="S192" i="23" s="1"/>
  <c r="R33" i="23"/>
  <c r="R192" i="23" s="1"/>
  <c r="Q33" i="23"/>
  <c r="Q5" i="23" s="1"/>
  <c r="P33" i="23"/>
  <c r="O33" i="23"/>
  <c r="N33" i="23"/>
  <c r="N192" i="23" s="1"/>
  <c r="M33" i="23"/>
  <c r="M5" i="23" s="1"/>
  <c r="L33" i="23"/>
  <c r="L192" i="23" s="1"/>
  <c r="K33" i="23"/>
  <c r="K192" i="23" s="1"/>
  <c r="J33" i="23"/>
  <c r="J192" i="23" s="1"/>
  <c r="I33" i="23"/>
  <c r="H33" i="23"/>
  <c r="G33" i="23"/>
  <c r="F33" i="23"/>
  <c r="E33" i="23"/>
  <c r="D33" i="23"/>
  <c r="D192" i="23" s="1"/>
  <c r="C33" i="23"/>
  <c r="C192" i="23" s="1"/>
  <c r="B33" i="23"/>
  <c r="B192" i="23" s="1"/>
  <c r="Y5" i="23"/>
  <c r="Y57" i="20" s="1"/>
  <c r="Y56" i="20" s="1"/>
  <c r="X5" i="23"/>
  <c r="X140" i="23" s="1"/>
  <c r="W5" i="23"/>
  <c r="W140" i="23" s="1"/>
  <c r="V5" i="23"/>
  <c r="V140" i="23" s="1"/>
  <c r="U5" i="23"/>
  <c r="U143" i="23" s="1"/>
  <c r="T5" i="23"/>
  <c r="T144" i="23" s="1"/>
  <c r="S5" i="23"/>
  <c r="S144" i="23" s="1"/>
  <c r="R5" i="23"/>
  <c r="R144" i="23" s="1"/>
  <c r="L5" i="23"/>
  <c r="L143" i="23" s="1"/>
  <c r="K5" i="23"/>
  <c r="K144" i="23" s="1"/>
  <c r="J5" i="23"/>
  <c r="J144" i="23" s="1"/>
  <c r="I5" i="23"/>
  <c r="D5" i="23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U175" i="22"/>
  <c r="M175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S171" i="22"/>
  <c r="Y170" i="22"/>
  <c r="X170" i="22"/>
  <c r="W170" i="22"/>
  <c r="V170" i="22"/>
  <c r="U170" i="22"/>
  <c r="U165" i="22" s="1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V165" i="22" s="1"/>
  <c r="U169" i="22"/>
  <c r="T169" i="22"/>
  <c r="S169" i="22"/>
  <c r="R169" i="22"/>
  <c r="Q169" i="22"/>
  <c r="P169" i="22"/>
  <c r="O169" i="22"/>
  <c r="O165" i="22" s="1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L165" i="22" s="1"/>
  <c r="K168" i="22"/>
  <c r="K165" i="22" s="1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T165" i="22" s="1"/>
  <c r="S167" i="22"/>
  <c r="R167" i="22"/>
  <c r="Q167" i="22"/>
  <c r="P167" i="22"/>
  <c r="O167" i="22"/>
  <c r="N167" i="22"/>
  <c r="M167" i="22"/>
  <c r="L167" i="22"/>
  <c r="K167" i="22"/>
  <c r="J167" i="22"/>
  <c r="I167" i="22"/>
  <c r="I165" i="22" s="1"/>
  <c r="H167" i="22"/>
  <c r="G167" i="22"/>
  <c r="F167" i="22"/>
  <c r="E167" i="22"/>
  <c r="D167" i="22"/>
  <c r="C167" i="22"/>
  <c r="B167" i="22"/>
  <c r="Y166" i="22"/>
  <c r="X166" i="22"/>
  <c r="W166" i="22"/>
  <c r="V166" i="22"/>
  <c r="U166" i="22"/>
  <c r="T166" i="22"/>
  <c r="S166" i="22"/>
  <c r="S165" i="22" s="1"/>
  <c r="R166" i="22"/>
  <c r="R165" i="22" s="1"/>
  <c r="Q166" i="22"/>
  <c r="Q165" i="22" s="1"/>
  <c r="P166" i="22"/>
  <c r="P165" i="22" s="1"/>
  <c r="O166" i="22"/>
  <c r="N166" i="22"/>
  <c r="N165" i="22" s="1"/>
  <c r="M166" i="22"/>
  <c r="M165" i="22" s="1"/>
  <c r="L166" i="22"/>
  <c r="K166" i="22"/>
  <c r="J166" i="22"/>
  <c r="J165" i="22" s="1"/>
  <c r="I166" i="22"/>
  <c r="H166" i="22"/>
  <c r="H165" i="22" s="1"/>
  <c r="G166" i="22"/>
  <c r="G165" i="22" s="1"/>
  <c r="F166" i="22"/>
  <c r="E166" i="22"/>
  <c r="E165" i="22" s="1"/>
  <c r="D166" i="22"/>
  <c r="D165" i="22" s="1"/>
  <c r="C166" i="22"/>
  <c r="C165" i="22" s="1"/>
  <c r="B166" i="22"/>
  <c r="B165" i="22" s="1"/>
  <c r="Y165" i="22"/>
  <c r="X165" i="22"/>
  <c r="W165" i="22"/>
  <c r="F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R160" i="22"/>
  <c r="J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K157" i="22"/>
  <c r="J157" i="22"/>
  <c r="B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Q146" i="22" s="1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R146" i="22" s="1"/>
  <c r="Q154" i="22"/>
  <c r="P154" i="22"/>
  <c r="O154" i="22"/>
  <c r="N154" i="22"/>
  <c r="M154" i="22"/>
  <c r="M146" i="22" s="1"/>
  <c r="L154" i="22"/>
  <c r="K154" i="22"/>
  <c r="J154" i="22"/>
  <c r="I154" i="22"/>
  <c r="H154" i="22"/>
  <c r="G154" i="22"/>
  <c r="F154" i="22"/>
  <c r="E154" i="22"/>
  <c r="D154" i="22"/>
  <c r="C154" i="22"/>
  <c r="B154" i="22"/>
  <c r="J153" i="22"/>
  <c r="Y152" i="22"/>
  <c r="X152" i="22"/>
  <c r="W152" i="22"/>
  <c r="V152" i="22"/>
  <c r="U152" i="22"/>
  <c r="T152" i="22"/>
  <c r="S152" i="22"/>
  <c r="R152" i="22"/>
  <c r="Q152" i="22"/>
  <c r="P152" i="22"/>
  <c r="O152" i="22"/>
  <c r="O146" i="22" s="1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P146" i="22" s="1"/>
  <c r="O151" i="22"/>
  <c r="N151" i="22"/>
  <c r="M151" i="22"/>
  <c r="L151" i="22"/>
  <c r="K151" i="22"/>
  <c r="K146" i="22" s="1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L146" i="22" s="1"/>
  <c r="K150" i="22"/>
  <c r="J150" i="22"/>
  <c r="I150" i="22"/>
  <c r="H150" i="22"/>
  <c r="G150" i="22"/>
  <c r="F150" i="22"/>
  <c r="E150" i="22"/>
  <c r="E146" i="22" s="1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B146" i="22" s="1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J146" i="22" s="1"/>
  <c r="I148" i="22"/>
  <c r="H148" i="22"/>
  <c r="G148" i="22"/>
  <c r="F148" i="22"/>
  <c r="E148" i="22"/>
  <c r="D148" i="22"/>
  <c r="C148" i="22"/>
  <c r="B148" i="22"/>
  <c r="Y147" i="22"/>
  <c r="Y146" i="22" s="1"/>
  <c r="X147" i="22"/>
  <c r="W147" i="22"/>
  <c r="W146" i="22" s="1"/>
  <c r="V147" i="22"/>
  <c r="V146" i="22" s="1"/>
  <c r="U147" i="22"/>
  <c r="U146" i="22" s="1"/>
  <c r="T147" i="22"/>
  <c r="T146" i="22" s="1"/>
  <c r="S147" i="22"/>
  <c r="R147" i="22"/>
  <c r="Q147" i="22"/>
  <c r="P147" i="22"/>
  <c r="O147" i="22"/>
  <c r="N147" i="22"/>
  <c r="M147" i="22"/>
  <c r="L147" i="22"/>
  <c r="K147" i="22"/>
  <c r="J147" i="22"/>
  <c r="I147" i="22"/>
  <c r="I146" i="22" s="1"/>
  <c r="H147" i="22"/>
  <c r="H146" i="22" s="1"/>
  <c r="G147" i="22"/>
  <c r="G146" i="22" s="1"/>
  <c r="F147" i="22"/>
  <c r="F146" i="22" s="1"/>
  <c r="E147" i="22"/>
  <c r="D147" i="22"/>
  <c r="D146" i="22" s="1"/>
  <c r="C147" i="22"/>
  <c r="C146" i="22" s="1"/>
  <c r="B147" i="22"/>
  <c r="X146" i="22"/>
  <c r="S146" i="22"/>
  <c r="N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P132" i="22" s="1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V213" i="22" s="1"/>
  <c r="U119" i="22"/>
  <c r="U213" i="22" s="1"/>
  <c r="T119" i="22"/>
  <c r="T213" i="22" s="1"/>
  <c r="S119" i="22"/>
  <c r="S213" i="22" s="1"/>
  <c r="R119" i="22"/>
  <c r="R175" i="22" s="1"/>
  <c r="Q119" i="22"/>
  <c r="P119" i="22"/>
  <c r="O119" i="22"/>
  <c r="N119" i="22"/>
  <c r="N213" i="22" s="1"/>
  <c r="M119" i="22"/>
  <c r="M213" i="22" s="1"/>
  <c r="L119" i="22"/>
  <c r="L213" i="22" s="1"/>
  <c r="K119" i="22"/>
  <c r="K213" i="22" s="1"/>
  <c r="J119" i="22"/>
  <c r="J175" i="22" s="1"/>
  <c r="I119" i="22"/>
  <c r="H119" i="22"/>
  <c r="G119" i="22"/>
  <c r="F119" i="22"/>
  <c r="F213" i="22" s="1"/>
  <c r="E119" i="22"/>
  <c r="E213" i="22" s="1"/>
  <c r="D119" i="22"/>
  <c r="D213" i="22" s="1"/>
  <c r="C119" i="22"/>
  <c r="C213" i="22" s="1"/>
  <c r="B119" i="22"/>
  <c r="B213" i="22" s="1"/>
  <c r="Y110" i="22"/>
  <c r="Y211" i="22" s="1"/>
  <c r="X110" i="22"/>
  <c r="X211" i="22" s="1"/>
  <c r="W110" i="22"/>
  <c r="V110" i="22"/>
  <c r="U110" i="22"/>
  <c r="T110" i="22"/>
  <c r="T211" i="22" s="1"/>
  <c r="S110" i="22"/>
  <c r="S211" i="22" s="1"/>
  <c r="R110" i="22"/>
  <c r="R211" i="22" s="1"/>
  <c r="Q110" i="22"/>
  <c r="Q211" i="22" s="1"/>
  <c r="P110" i="22"/>
  <c r="P211" i="22" s="1"/>
  <c r="O110" i="22"/>
  <c r="N110" i="22"/>
  <c r="M110" i="22"/>
  <c r="L110" i="22"/>
  <c r="L211" i="22" s="1"/>
  <c r="K110" i="22"/>
  <c r="K211" i="22" s="1"/>
  <c r="J110" i="22"/>
  <c r="J171" i="22" s="1"/>
  <c r="I110" i="22"/>
  <c r="I211" i="22" s="1"/>
  <c r="H110" i="22"/>
  <c r="H211" i="22" s="1"/>
  <c r="G110" i="22"/>
  <c r="F110" i="22"/>
  <c r="E110" i="22"/>
  <c r="D110" i="22"/>
  <c r="D211" i="22" s="1"/>
  <c r="C110" i="22"/>
  <c r="C211" i="22" s="1"/>
  <c r="B110" i="22"/>
  <c r="B171" i="22" s="1"/>
  <c r="Y89" i="22"/>
  <c r="Y160" i="22" s="1"/>
  <c r="X89" i="22"/>
  <c r="X160" i="22" s="1"/>
  <c r="W89" i="22"/>
  <c r="V89" i="22"/>
  <c r="U89" i="22"/>
  <c r="T89" i="22"/>
  <c r="S89" i="22"/>
  <c r="S160" i="22" s="1"/>
  <c r="R89" i="22"/>
  <c r="Q89" i="22"/>
  <c r="P89" i="22"/>
  <c r="O89" i="22"/>
  <c r="N89" i="22"/>
  <c r="M89" i="22"/>
  <c r="L89" i="22"/>
  <c r="K89" i="22"/>
  <c r="K160" i="22" s="1"/>
  <c r="J89" i="22"/>
  <c r="I89" i="22"/>
  <c r="H89" i="22"/>
  <c r="G89" i="22"/>
  <c r="F89" i="22"/>
  <c r="E89" i="22"/>
  <c r="D89" i="22"/>
  <c r="C89" i="22"/>
  <c r="C160" i="22" s="1"/>
  <c r="B89" i="22"/>
  <c r="B160" i="22" s="1"/>
  <c r="Y79" i="22"/>
  <c r="X79" i="22"/>
  <c r="W79" i="22"/>
  <c r="V79" i="22"/>
  <c r="U79" i="22"/>
  <c r="T79" i="22"/>
  <c r="S79" i="22"/>
  <c r="S157" i="22" s="1"/>
  <c r="R79" i="22"/>
  <c r="R157" i="22" s="1"/>
  <c r="Q79" i="22"/>
  <c r="Q157" i="22" s="1"/>
  <c r="P79" i="22"/>
  <c r="P157" i="22" s="1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C157" i="22" s="1"/>
  <c r="B79" i="22"/>
  <c r="Y60" i="22"/>
  <c r="X60" i="22"/>
  <c r="W60" i="22"/>
  <c r="V60" i="22"/>
  <c r="U60" i="22"/>
  <c r="T60" i="22"/>
  <c r="S60" i="22"/>
  <c r="S153" i="22" s="1"/>
  <c r="R60" i="22"/>
  <c r="R153" i="22" s="1"/>
  <c r="Q60" i="22"/>
  <c r="P60" i="22"/>
  <c r="O60" i="22"/>
  <c r="N60" i="22"/>
  <c r="M60" i="22"/>
  <c r="L60" i="22"/>
  <c r="K60" i="22"/>
  <c r="K153" i="22" s="1"/>
  <c r="J60" i="22"/>
  <c r="I60" i="22"/>
  <c r="H60" i="22"/>
  <c r="H153" i="22" s="1"/>
  <c r="G60" i="22"/>
  <c r="F60" i="22"/>
  <c r="E60" i="22"/>
  <c r="D60" i="22"/>
  <c r="C60" i="22"/>
  <c r="C153" i="22" s="1"/>
  <c r="B60" i="22"/>
  <c r="B153" i="22" s="1"/>
  <c r="Y33" i="22"/>
  <c r="X33" i="22"/>
  <c r="X141" i="22" s="1"/>
  <c r="W33" i="22"/>
  <c r="V33" i="22"/>
  <c r="U33" i="22"/>
  <c r="T33" i="22"/>
  <c r="S33" i="22"/>
  <c r="R33" i="22"/>
  <c r="Q33" i="22"/>
  <c r="P33" i="22"/>
  <c r="P141" i="22" s="1"/>
  <c r="O33" i="22"/>
  <c r="N33" i="22"/>
  <c r="M33" i="22"/>
  <c r="L33" i="22"/>
  <c r="K33" i="22"/>
  <c r="J33" i="22"/>
  <c r="I33" i="22"/>
  <c r="H33" i="22"/>
  <c r="H141" i="22" s="1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R202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D192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U165" i="21" s="1"/>
  <c r="T176" i="21"/>
  <c r="S176" i="21"/>
  <c r="R176" i="21"/>
  <c r="Q176" i="21"/>
  <c r="P176" i="21"/>
  <c r="O176" i="21"/>
  <c r="N176" i="21"/>
  <c r="M176" i="21"/>
  <c r="L176" i="21"/>
  <c r="L165" i="21" s="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K165" i="21" s="1"/>
  <c r="J172" i="21"/>
  <c r="I172" i="21"/>
  <c r="H172" i="21"/>
  <c r="G172" i="21"/>
  <c r="F172" i="21"/>
  <c r="E172" i="21"/>
  <c r="D172" i="21"/>
  <c r="C172" i="21"/>
  <c r="B172" i="21"/>
  <c r="V171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M165" i="21" s="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J165" i="21" s="1"/>
  <c r="I169" i="21"/>
  <c r="H169" i="21"/>
  <c r="H165" i="21" s="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Y166" i="21"/>
  <c r="Y165" i="21" s="1"/>
  <c r="X166" i="21"/>
  <c r="X165" i="21" s="1"/>
  <c r="W166" i="21"/>
  <c r="V166" i="21"/>
  <c r="U166" i="21"/>
  <c r="T166" i="21"/>
  <c r="S166" i="21"/>
  <c r="R166" i="21"/>
  <c r="Q166" i="21"/>
  <c r="P166" i="21"/>
  <c r="P165" i="21" s="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Q165" i="21"/>
  <c r="I165" i="21"/>
  <c r="E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U160" i="21"/>
  <c r="R160" i="21"/>
  <c r="M160" i="21"/>
  <c r="J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R157" i="21"/>
  <c r="M157" i="21"/>
  <c r="J157" i="21"/>
  <c r="E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T146" i="21" s="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U146" i="21" s="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S146" i="21" s="1"/>
  <c r="R151" i="21"/>
  <c r="Q151" i="21"/>
  <c r="Q146" i="21" s="1"/>
  <c r="P151" i="21"/>
  <c r="P146" i="21" s="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N146" i="21" s="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L146" i="21" s="1"/>
  <c r="K149" i="21"/>
  <c r="K146" i="21" s="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I146" i="21" s="1"/>
  <c r="H148" i="21"/>
  <c r="H146" i="21" s="1"/>
  <c r="G148" i="21"/>
  <c r="G146" i="21" s="1"/>
  <c r="F148" i="21"/>
  <c r="F146" i="21" s="1"/>
  <c r="E148" i="21"/>
  <c r="D148" i="21"/>
  <c r="C148" i="21"/>
  <c r="B148" i="21"/>
  <c r="Y147" i="21"/>
  <c r="X147" i="21"/>
  <c r="X146" i="21" s="1"/>
  <c r="W147" i="21"/>
  <c r="W146" i="21" s="1"/>
  <c r="V147" i="21"/>
  <c r="U147" i="21"/>
  <c r="T147" i="21"/>
  <c r="S147" i="21"/>
  <c r="R147" i="21"/>
  <c r="Q147" i="21"/>
  <c r="P147" i="21"/>
  <c r="O147" i="21"/>
  <c r="N147" i="21"/>
  <c r="M147" i="21"/>
  <c r="M146" i="21" s="1"/>
  <c r="L147" i="21"/>
  <c r="K147" i="21"/>
  <c r="J147" i="21"/>
  <c r="I147" i="21"/>
  <c r="H147" i="21"/>
  <c r="G147" i="21"/>
  <c r="F147" i="21"/>
  <c r="E147" i="21"/>
  <c r="E146" i="21" s="1"/>
  <c r="D147" i="21"/>
  <c r="D146" i="21" s="1"/>
  <c r="C147" i="21"/>
  <c r="C146" i="21" s="1"/>
  <c r="B147" i="21"/>
  <c r="Y146" i="21"/>
  <c r="V146" i="21"/>
  <c r="O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X119" i="21"/>
  <c r="W119" i="21"/>
  <c r="W213" i="21" s="1"/>
  <c r="V119" i="21"/>
  <c r="V213" i="21" s="1"/>
  <c r="U119" i="21"/>
  <c r="U213" i="21" s="1"/>
  <c r="T119" i="21"/>
  <c r="T213" i="21" s="1"/>
  <c r="S119" i="21"/>
  <c r="S175" i="21" s="1"/>
  <c r="R119" i="21"/>
  <c r="R175" i="21" s="1"/>
  <c r="Q119" i="21"/>
  <c r="P119" i="21"/>
  <c r="O119" i="21"/>
  <c r="O175" i="21" s="1"/>
  <c r="N119" i="21"/>
  <c r="N213" i="21" s="1"/>
  <c r="M119" i="21"/>
  <c r="M213" i="21" s="1"/>
  <c r="L119" i="21"/>
  <c r="K119" i="21"/>
  <c r="K213" i="21" s="1"/>
  <c r="J119" i="21"/>
  <c r="J213" i="21" s="1"/>
  <c r="I119" i="21"/>
  <c r="H119" i="21"/>
  <c r="G119" i="21"/>
  <c r="G175" i="21" s="1"/>
  <c r="F119" i="21"/>
  <c r="F213" i="21" s="1"/>
  <c r="E119" i="21"/>
  <c r="E175" i="21" s="1"/>
  <c r="D119" i="21"/>
  <c r="C119" i="21"/>
  <c r="C213" i="21" s="1"/>
  <c r="B119" i="21"/>
  <c r="B175" i="21" s="1"/>
  <c r="Y110" i="21"/>
  <c r="X110" i="21"/>
  <c r="W110" i="21"/>
  <c r="V110" i="21"/>
  <c r="V211" i="21" s="1"/>
  <c r="U110" i="21"/>
  <c r="U171" i="21" s="1"/>
  <c r="T110" i="21"/>
  <c r="T171" i="21" s="1"/>
  <c r="S110" i="21"/>
  <c r="S171" i="21" s="1"/>
  <c r="R110" i="21"/>
  <c r="Q110" i="21"/>
  <c r="P110" i="21"/>
  <c r="O110" i="21"/>
  <c r="N110" i="21"/>
  <c r="N211" i="21" s="1"/>
  <c r="M110" i="21"/>
  <c r="M211" i="21" s="1"/>
  <c r="L110" i="21"/>
  <c r="L171" i="21" s="1"/>
  <c r="K110" i="21"/>
  <c r="K211" i="21" s="1"/>
  <c r="J110" i="21"/>
  <c r="I110" i="21"/>
  <c r="H110" i="21"/>
  <c r="G110" i="2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X89" i="21"/>
  <c r="X203" i="21" s="1"/>
  <c r="W89" i="21"/>
  <c r="W203" i="21" s="1"/>
  <c r="V89" i="21"/>
  <c r="U89" i="21"/>
  <c r="U203" i="21" s="1"/>
  <c r="T89" i="21"/>
  <c r="T203" i="21" s="1"/>
  <c r="S89" i="21"/>
  <c r="S203" i="21" s="1"/>
  <c r="R89" i="21"/>
  <c r="R203" i="21" s="1"/>
  <c r="Q89" i="21"/>
  <c r="P89" i="21"/>
  <c r="P203" i="21" s="1"/>
  <c r="O89" i="21"/>
  <c r="O160" i="21" s="1"/>
  <c r="N89" i="21"/>
  <c r="N160" i="21" s="1"/>
  <c r="M89" i="21"/>
  <c r="M203" i="21" s="1"/>
  <c r="L89" i="21"/>
  <c r="L203" i="21" s="1"/>
  <c r="K89" i="21"/>
  <c r="K203" i="21" s="1"/>
  <c r="J89" i="21"/>
  <c r="J203" i="21" s="1"/>
  <c r="I89" i="21"/>
  <c r="H89" i="21"/>
  <c r="H203" i="21" s="1"/>
  <c r="G89" i="21"/>
  <c r="G160" i="21" s="1"/>
  <c r="F89" i="21"/>
  <c r="E89" i="21"/>
  <c r="E203" i="21" s="1"/>
  <c r="D89" i="21"/>
  <c r="D160" i="21" s="1"/>
  <c r="C89" i="21"/>
  <c r="C203" i="21" s="1"/>
  <c r="B89" i="21"/>
  <c r="B203" i="21" s="1"/>
  <c r="Y79" i="21"/>
  <c r="X79" i="21"/>
  <c r="X202" i="21" s="1"/>
  <c r="W79" i="21"/>
  <c r="W202" i="21" s="1"/>
  <c r="V79" i="21"/>
  <c r="U79" i="21"/>
  <c r="U202" i="21" s="1"/>
  <c r="T79" i="21"/>
  <c r="T202" i="21" s="1"/>
  <c r="S79" i="21"/>
  <c r="S202" i="21" s="1"/>
  <c r="R79" i="21"/>
  <c r="Q79" i="21"/>
  <c r="P79" i="21"/>
  <c r="P202" i="21" s="1"/>
  <c r="O79" i="21"/>
  <c r="O202" i="21" s="1"/>
  <c r="N79" i="21"/>
  <c r="M79" i="21"/>
  <c r="M202" i="21" s="1"/>
  <c r="L79" i="21"/>
  <c r="L202" i="21" s="1"/>
  <c r="K79" i="21"/>
  <c r="K202" i="21" s="1"/>
  <c r="J79" i="21"/>
  <c r="J202" i="21" s="1"/>
  <c r="I79" i="21"/>
  <c r="H79" i="21"/>
  <c r="H202" i="21" s="1"/>
  <c r="G79" i="21"/>
  <c r="G157" i="21" s="1"/>
  <c r="F79" i="21"/>
  <c r="F157" i="21" s="1"/>
  <c r="E79" i="21"/>
  <c r="E202" i="21" s="1"/>
  <c r="D79" i="21"/>
  <c r="D202" i="21" s="1"/>
  <c r="C79" i="21"/>
  <c r="C202" i="21" s="1"/>
  <c r="B79" i="21"/>
  <c r="B202" i="21" s="1"/>
  <c r="Y60" i="21"/>
  <c r="X60" i="21"/>
  <c r="X201" i="21" s="1"/>
  <c r="W60" i="21"/>
  <c r="W153" i="21" s="1"/>
  <c r="V60" i="21"/>
  <c r="U60" i="21"/>
  <c r="U201" i="21" s="1"/>
  <c r="T60" i="21"/>
  <c r="T153" i="21" s="1"/>
  <c r="S60" i="21"/>
  <c r="S201" i="21" s="1"/>
  <c r="R60" i="21"/>
  <c r="R201" i="21" s="1"/>
  <c r="Q60" i="21"/>
  <c r="P60" i="21"/>
  <c r="P201" i="21" s="1"/>
  <c r="P194" i="21" s="1"/>
  <c r="O60" i="21"/>
  <c r="O201" i="21" s="1"/>
  <c r="N60" i="21"/>
  <c r="M60" i="21"/>
  <c r="M201" i="21" s="1"/>
  <c r="L60" i="21"/>
  <c r="L201" i="21" s="1"/>
  <c r="K60" i="21"/>
  <c r="K201" i="21" s="1"/>
  <c r="J60" i="21"/>
  <c r="J153" i="21" s="1"/>
  <c r="I60" i="21"/>
  <c r="H60" i="21"/>
  <c r="H201" i="21" s="1"/>
  <c r="G60" i="21"/>
  <c r="G201" i="21" s="1"/>
  <c r="F60" i="21"/>
  <c r="E60" i="21"/>
  <c r="E201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92" i="21" s="1"/>
  <c r="V33" i="21"/>
  <c r="U33" i="21"/>
  <c r="U192" i="21" s="1"/>
  <c r="T33" i="21"/>
  <c r="T192" i="21" s="1"/>
  <c r="S33" i="21"/>
  <c r="R33" i="21"/>
  <c r="R192" i="21" s="1"/>
  <c r="Q33" i="21"/>
  <c r="Q192" i="21" s="1"/>
  <c r="P33" i="21"/>
  <c r="P192" i="21" s="1"/>
  <c r="O33" i="21"/>
  <c r="O141" i="21" s="1"/>
  <c r="N33" i="21"/>
  <c r="N141" i="21" s="1"/>
  <c r="M33" i="21"/>
  <c r="M192" i="21" s="1"/>
  <c r="L33" i="21"/>
  <c r="L192" i="21" s="1"/>
  <c r="K33" i="21"/>
  <c r="J33" i="21"/>
  <c r="J192" i="21" s="1"/>
  <c r="I33" i="21"/>
  <c r="I192" i="21" s="1"/>
  <c r="H33" i="21"/>
  <c r="H192" i="21" s="1"/>
  <c r="G33" i="21"/>
  <c r="G141" i="21" s="1"/>
  <c r="F33" i="21"/>
  <c r="E33" i="21"/>
  <c r="E192" i="21" s="1"/>
  <c r="D33" i="21"/>
  <c r="D141" i="21" s="1"/>
  <c r="C33" i="2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J62" i="20"/>
  <c r="G62" i="20"/>
  <c r="G115" i="4" s="1"/>
  <c r="F62" i="20"/>
  <c r="F115" i="4" s="1"/>
  <c r="C62" i="20"/>
  <c r="C115" i="4" s="1"/>
  <c r="B62" i="20"/>
  <c r="Y60" i="20"/>
  <c r="Y113" i="4" s="1"/>
  <c r="V60" i="20"/>
  <c r="V113" i="4" s="1"/>
  <c r="U60" i="20"/>
  <c r="T60" i="20"/>
  <c r="S60" i="20"/>
  <c r="R60" i="20"/>
  <c r="D60" i="20"/>
  <c r="Y58" i="20"/>
  <c r="X58" i="20"/>
  <c r="W58" i="20"/>
  <c r="W42" i="7" s="1"/>
  <c r="V58" i="20"/>
  <c r="V42" i="7" s="1"/>
  <c r="U58" i="20"/>
  <c r="U42" i="7" s="1"/>
  <c r="T58" i="20"/>
  <c r="S58" i="20"/>
  <c r="R58" i="20"/>
  <c r="Q58" i="20"/>
  <c r="P58" i="20"/>
  <c r="O58" i="20"/>
  <c r="N58" i="20"/>
  <c r="M58" i="20"/>
  <c r="L58" i="20"/>
  <c r="K58" i="20"/>
  <c r="J58" i="20"/>
  <c r="I58" i="20"/>
  <c r="I42" i="7" s="1"/>
  <c r="H58" i="20"/>
  <c r="G58" i="20"/>
  <c r="F58" i="20"/>
  <c r="E58" i="20"/>
  <c r="D58" i="20"/>
  <c r="C58" i="20"/>
  <c r="B58" i="20"/>
  <c r="Y54" i="20"/>
  <c r="X54" i="20"/>
  <c r="W54" i="20"/>
  <c r="W79" i="20" s="1"/>
  <c r="V54" i="20"/>
  <c r="U54" i="20"/>
  <c r="T54" i="20"/>
  <c r="T79" i="20" s="1"/>
  <c r="S54" i="20"/>
  <c r="R54" i="20"/>
  <c r="R79" i="20" s="1"/>
  <c r="R170" i="4" s="1"/>
  <c r="Q54" i="20"/>
  <c r="P54" i="20"/>
  <c r="P68" i="4" s="1"/>
  <c r="P141" i="4" s="1"/>
  <c r="O54" i="20"/>
  <c r="O79" i="20" s="1"/>
  <c r="N54" i="20"/>
  <c r="M54" i="20"/>
  <c r="L54" i="20"/>
  <c r="L71" i="20" s="1"/>
  <c r="K54" i="20"/>
  <c r="J54" i="20"/>
  <c r="J79" i="20" s="1"/>
  <c r="I54" i="20"/>
  <c r="H54" i="20"/>
  <c r="G54" i="20"/>
  <c r="G79" i="20" s="1"/>
  <c r="F54" i="20"/>
  <c r="E54" i="20"/>
  <c r="D54" i="20"/>
  <c r="D79" i="20" s="1"/>
  <c r="D170" i="4" s="1"/>
  <c r="C54" i="20"/>
  <c r="C68" i="4" s="1"/>
  <c r="C141" i="4" s="1"/>
  <c r="B54" i="20"/>
  <c r="B79" i="20" s="1"/>
  <c r="Y53" i="20"/>
  <c r="Y67" i="4" s="1"/>
  <c r="Y140" i="4" s="1"/>
  <c r="X53" i="20"/>
  <c r="W53" i="20"/>
  <c r="V53" i="20"/>
  <c r="U53" i="20"/>
  <c r="T53" i="20"/>
  <c r="T70" i="20" s="1"/>
  <c r="S53" i="20"/>
  <c r="R53" i="20"/>
  <c r="Q53" i="20"/>
  <c r="P53" i="20"/>
  <c r="O53" i="20"/>
  <c r="O70" i="20" s="1"/>
  <c r="N53" i="20"/>
  <c r="M53" i="20"/>
  <c r="L53" i="20"/>
  <c r="K53" i="20"/>
  <c r="J53" i="20"/>
  <c r="I53" i="20"/>
  <c r="H53" i="20"/>
  <c r="G53" i="20"/>
  <c r="F53" i="20"/>
  <c r="E53" i="20"/>
  <c r="D53" i="20"/>
  <c r="D70" i="20" s="1"/>
  <c r="C53" i="20"/>
  <c r="B53" i="20"/>
  <c r="Y52" i="20"/>
  <c r="Y51" i="20" s="1"/>
  <c r="X52" i="20"/>
  <c r="X51" i="20" s="1"/>
  <c r="X65" i="4" s="1"/>
  <c r="X138" i="4" s="1"/>
  <c r="W52" i="20"/>
  <c r="V52" i="20"/>
  <c r="U52" i="20"/>
  <c r="U51" i="20" s="1"/>
  <c r="T52" i="20"/>
  <c r="T69" i="20" s="1"/>
  <c r="S52" i="20"/>
  <c r="S66" i="4" s="1"/>
  <c r="R52" i="20"/>
  <c r="Q52" i="20"/>
  <c r="Q66" i="4" s="1"/>
  <c r="P52" i="20"/>
  <c r="P51" i="20" s="1"/>
  <c r="P65" i="4" s="1"/>
  <c r="P138" i="4" s="1"/>
  <c r="O52" i="20"/>
  <c r="O69" i="20" s="1"/>
  <c r="N52" i="20"/>
  <c r="M52" i="20"/>
  <c r="L52" i="20"/>
  <c r="L69" i="20" s="1"/>
  <c r="K52" i="20"/>
  <c r="K51" i="20" s="1"/>
  <c r="K65" i="4" s="1"/>
  <c r="K138" i="4" s="1"/>
  <c r="J52" i="20"/>
  <c r="I52" i="20"/>
  <c r="H52" i="20"/>
  <c r="G52" i="20"/>
  <c r="F52" i="20"/>
  <c r="E52" i="20"/>
  <c r="D52" i="20"/>
  <c r="C52" i="20"/>
  <c r="B52" i="20"/>
  <c r="Q51" i="20"/>
  <c r="C51" i="20"/>
  <c r="B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S197" i="19" s="1"/>
  <c r="R199" i="19"/>
  <c r="Q199" i="19"/>
  <c r="P199" i="19"/>
  <c r="O199" i="19"/>
  <c r="N199" i="19"/>
  <c r="N197" i="19" s="1"/>
  <c r="M199" i="19"/>
  <c r="M197" i="19" s="1"/>
  <c r="L199" i="19"/>
  <c r="K199" i="19"/>
  <c r="K197" i="19" s="1"/>
  <c r="J199" i="19"/>
  <c r="I199" i="19"/>
  <c r="H199" i="19"/>
  <c r="G199" i="19"/>
  <c r="F199" i="19"/>
  <c r="E199" i="19"/>
  <c r="D199" i="19"/>
  <c r="D197" i="19" s="1"/>
  <c r="C199" i="19"/>
  <c r="B199" i="19"/>
  <c r="Y198" i="19"/>
  <c r="X198" i="19"/>
  <c r="W198" i="19"/>
  <c r="V198" i="19"/>
  <c r="U198" i="19"/>
  <c r="T198" i="19"/>
  <c r="S198" i="19"/>
  <c r="R198" i="19"/>
  <c r="R197" i="19" s="1"/>
  <c r="Q198" i="19"/>
  <c r="Q197" i="19" s="1"/>
  <c r="P198" i="19"/>
  <c r="P197" i="19" s="1"/>
  <c r="O198" i="19"/>
  <c r="O197" i="19" s="1"/>
  <c r="N198" i="19"/>
  <c r="M198" i="19"/>
  <c r="L198" i="19"/>
  <c r="L197" i="19" s="1"/>
  <c r="K198" i="19"/>
  <c r="J198" i="19"/>
  <c r="J197" i="19" s="1"/>
  <c r="I198" i="19"/>
  <c r="I197" i="19" s="1"/>
  <c r="H198" i="19"/>
  <c r="H197" i="19" s="1"/>
  <c r="G198" i="19"/>
  <c r="G197" i="19" s="1"/>
  <c r="F198" i="19"/>
  <c r="F197" i="19" s="1"/>
  <c r="E198" i="19"/>
  <c r="E197" i="19" s="1"/>
  <c r="D198" i="19"/>
  <c r="C198" i="19"/>
  <c r="C197" i="19" s="1"/>
  <c r="B198" i="19"/>
  <c r="B197" i="19" s="1"/>
  <c r="Y197" i="19"/>
  <c r="X197" i="19"/>
  <c r="W197" i="19"/>
  <c r="V197" i="19"/>
  <c r="U197" i="19"/>
  <c r="T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O192" i="19"/>
  <c r="M192" i="19"/>
  <c r="L192" i="19"/>
  <c r="K192" i="19"/>
  <c r="J192" i="19"/>
  <c r="I192" i="19"/>
  <c r="H192" i="19"/>
  <c r="G192" i="19"/>
  <c r="F192" i="19"/>
  <c r="E192" i="19"/>
  <c r="D192" i="19"/>
  <c r="C192" i="19"/>
  <c r="B192" i="19"/>
  <c r="Y191" i="19"/>
  <c r="X191" i="19"/>
  <c r="W191" i="19"/>
  <c r="V191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D191" i="19"/>
  <c r="C191" i="19"/>
  <c r="B191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O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O187" i="19"/>
  <c r="M187" i="19"/>
  <c r="L187" i="19"/>
  <c r="K187" i="19"/>
  <c r="J187" i="19"/>
  <c r="I187" i="19"/>
  <c r="H187" i="19"/>
  <c r="G187" i="19"/>
  <c r="F187" i="19"/>
  <c r="E187" i="19"/>
  <c r="D187" i="19"/>
  <c r="C187" i="19"/>
  <c r="B187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M178" i="19" s="1"/>
  <c r="L186" i="19"/>
  <c r="K186" i="19"/>
  <c r="J186" i="19"/>
  <c r="I186" i="19"/>
  <c r="H186" i="19"/>
  <c r="G186" i="19"/>
  <c r="F186" i="19"/>
  <c r="E186" i="19"/>
  <c r="D186" i="19"/>
  <c r="C186" i="19"/>
  <c r="B186" i="19"/>
  <c r="O185" i="19"/>
  <c r="M185" i="19"/>
  <c r="L185" i="19"/>
  <c r="K185" i="19"/>
  <c r="J185" i="19"/>
  <c r="I185" i="19"/>
  <c r="H185" i="19"/>
  <c r="G185" i="19"/>
  <c r="F185" i="19"/>
  <c r="E185" i="19"/>
  <c r="D185" i="19"/>
  <c r="C185" i="19"/>
  <c r="B185" i="19"/>
  <c r="O183" i="19"/>
  <c r="O178" i="19" s="1"/>
  <c r="M183" i="19"/>
  <c r="L183" i="19"/>
  <c r="L178" i="19" s="1"/>
  <c r="K183" i="19"/>
  <c r="K178" i="19" s="1"/>
  <c r="J183" i="19"/>
  <c r="I183" i="19"/>
  <c r="H183" i="19"/>
  <c r="G183" i="19"/>
  <c r="F183" i="19"/>
  <c r="E183" i="19"/>
  <c r="D183" i="19"/>
  <c r="C183" i="19"/>
  <c r="B183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J178" i="19" s="1"/>
  <c r="I181" i="19"/>
  <c r="H181" i="19"/>
  <c r="G181" i="19"/>
  <c r="F181" i="19"/>
  <c r="E181" i="19"/>
  <c r="D181" i="19"/>
  <c r="C181" i="19"/>
  <c r="B181" i="19"/>
  <c r="B178" i="19" s="1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I178" i="19"/>
  <c r="H178" i="19"/>
  <c r="G178" i="19"/>
  <c r="F178" i="19"/>
  <c r="E178" i="19"/>
  <c r="D178" i="19"/>
  <c r="C178" i="19"/>
  <c r="Y176" i="19"/>
  <c r="X176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3" i="19"/>
  <c r="X173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Y172" i="19"/>
  <c r="X172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J171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9" i="19"/>
  <c r="X169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Y168" i="19"/>
  <c r="X168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Y167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5" i="19"/>
  <c r="X165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S160" i="19" s="1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X160" i="19" s="1"/>
  <c r="W162" i="19"/>
  <c r="V162" i="19"/>
  <c r="U162" i="19"/>
  <c r="T162" i="19"/>
  <c r="S162" i="19"/>
  <c r="R162" i="19"/>
  <c r="R160" i="19" s="1"/>
  <c r="Q162" i="19"/>
  <c r="Q160" i="19" s="1"/>
  <c r="P162" i="19"/>
  <c r="P160" i="19" s="1"/>
  <c r="O162" i="19"/>
  <c r="O160" i="19" s="1"/>
  <c r="N162" i="19"/>
  <c r="M162" i="19"/>
  <c r="L162" i="19"/>
  <c r="K162" i="19"/>
  <c r="J162" i="19"/>
  <c r="I162" i="19"/>
  <c r="I160" i="19" s="1"/>
  <c r="H162" i="19"/>
  <c r="G162" i="19"/>
  <c r="F162" i="19"/>
  <c r="E162" i="19"/>
  <c r="D162" i="19"/>
  <c r="C162" i="19"/>
  <c r="B162" i="19"/>
  <c r="Y161" i="19"/>
  <c r="X161" i="19"/>
  <c r="W161" i="19"/>
  <c r="W160" i="19" s="1"/>
  <c r="V161" i="19"/>
  <c r="V160" i="19" s="1"/>
  <c r="U161" i="19"/>
  <c r="U160" i="19" s="1"/>
  <c r="T161" i="19"/>
  <c r="T160" i="19" s="1"/>
  <c r="S161" i="19"/>
  <c r="R161" i="19"/>
  <c r="Q161" i="19"/>
  <c r="P161" i="19"/>
  <c r="O161" i="19"/>
  <c r="N161" i="19"/>
  <c r="N160" i="19" s="1"/>
  <c r="M161" i="19"/>
  <c r="M160" i="19" s="1"/>
  <c r="L161" i="19"/>
  <c r="L160" i="19" s="1"/>
  <c r="K161" i="19"/>
  <c r="K160" i="19" s="1"/>
  <c r="J161" i="19"/>
  <c r="J160" i="19" s="1"/>
  <c r="I161" i="19"/>
  <c r="H161" i="19"/>
  <c r="H160" i="19" s="1"/>
  <c r="G161" i="19"/>
  <c r="G160" i="19" s="1"/>
  <c r="F161" i="19"/>
  <c r="F160" i="19" s="1"/>
  <c r="E161" i="19"/>
  <c r="E160" i="19" s="1"/>
  <c r="D161" i="19"/>
  <c r="C161" i="19"/>
  <c r="B161" i="19"/>
  <c r="Y160" i="19"/>
  <c r="D160" i="19"/>
  <c r="C160" i="19"/>
  <c r="B160" i="19"/>
  <c r="Y142" i="19"/>
  <c r="X142" i="19"/>
  <c r="W142" i="19"/>
  <c r="V142" i="19"/>
  <c r="U142" i="19"/>
  <c r="T142" i="19"/>
  <c r="S142" i="19"/>
  <c r="R142" i="19"/>
  <c r="Q142" i="19"/>
  <c r="P142" i="19"/>
  <c r="O142" i="19"/>
  <c r="O248" i="19" s="1"/>
  <c r="N142" i="19"/>
  <c r="M142" i="19"/>
  <c r="M248" i="19" s="1"/>
  <c r="L142" i="19"/>
  <c r="L248" i="19" s="1"/>
  <c r="K142" i="19"/>
  <c r="K248" i="19" s="1"/>
  <c r="J142" i="19"/>
  <c r="J248" i="19" s="1"/>
  <c r="I142" i="19"/>
  <c r="I248" i="19" s="1"/>
  <c r="H142" i="19"/>
  <c r="H248" i="19" s="1"/>
  <c r="G142" i="19"/>
  <c r="G248" i="19" s="1"/>
  <c r="F142" i="19"/>
  <c r="F248" i="19" s="1"/>
  <c r="E142" i="19"/>
  <c r="E248" i="19" s="1"/>
  <c r="D142" i="19"/>
  <c r="D248" i="19" s="1"/>
  <c r="C142" i="19"/>
  <c r="C248" i="19" s="1"/>
  <c r="B142" i="19"/>
  <c r="B248" i="19" s="1"/>
  <c r="Y121" i="19"/>
  <c r="X121" i="19"/>
  <c r="W121" i="19"/>
  <c r="V121" i="19"/>
  <c r="U121" i="19"/>
  <c r="T121" i="19"/>
  <c r="S121" i="19"/>
  <c r="R121" i="19"/>
  <c r="Q121" i="19"/>
  <c r="P121" i="19"/>
  <c r="O121" i="19"/>
  <c r="O246" i="19" s="1"/>
  <c r="N121" i="19"/>
  <c r="M121" i="19"/>
  <c r="M246" i="19" s="1"/>
  <c r="L121" i="19"/>
  <c r="L246" i="19" s="1"/>
  <c r="K121" i="19"/>
  <c r="K246" i="19" s="1"/>
  <c r="J121" i="19"/>
  <c r="J246" i="19" s="1"/>
  <c r="I121" i="19"/>
  <c r="I246" i="19" s="1"/>
  <c r="H121" i="19"/>
  <c r="H246" i="19" s="1"/>
  <c r="G121" i="19"/>
  <c r="G246" i="19" s="1"/>
  <c r="F121" i="19"/>
  <c r="F246" i="19" s="1"/>
  <c r="E121" i="19"/>
  <c r="E246" i="19" s="1"/>
  <c r="D121" i="19"/>
  <c r="D246" i="19" s="1"/>
  <c r="C121" i="19"/>
  <c r="C246" i="19" s="1"/>
  <c r="B121" i="19"/>
  <c r="B246" i="19" s="1"/>
  <c r="Y93" i="19"/>
  <c r="X93" i="19"/>
  <c r="X61" i="19" s="1"/>
  <c r="W93" i="19"/>
  <c r="V93" i="19"/>
  <c r="V61" i="19" s="1"/>
  <c r="V81" i="16" s="1"/>
  <c r="V110" i="4" s="1"/>
  <c r="U93" i="19"/>
  <c r="T93" i="19"/>
  <c r="S93" i="19"/>
  <c r="R93" i="19"/>
  <c r="Q93" i="19"/>
  <c r="P93" i="19"/>
  <c r="O93" i="19"/>
  <c r="O237" i="19" s="1"/>
  <c r="N93" i="19"/>
  <c r="M93" i="19"/>
  <c r="M237" i="19" s="1"/>
  <c r="L93" i="19"/>
  <c r="L237" i="19" s="1"/>
  <c r="K93" i="19"/>
  <c r="K237" i="19" s="1"/>
  <c r="J93" i="19"/>
  <c r="J237" i="19" s="1"/>
  <c r="I93" i="19"/>
  <c r="I237" i="19" s="1"/>
  <c r="H93" i="19"/>
  <c r="H237" i="19" s="1"/>
  <c r="G93" i="19"/>
  <c r="G237" i="19" s="1"/>
  <c r="F93" i="19"/>
  <c r="F61" i="19" s="1"/>
  <c r="F229" i="19" s="1"/>
  <c r="E93" i="19"/>
  <c r="E237" i="19" s="1"/>
  <c r="D93" i="19"/>
  <c r="D237" i="19" s="1"/>
  <c r="C93" i="19"/>
  <c r="C237" i="19" s="1"/>
  <c r="B93" i="19"/>
  <c r="B237" i="19" s="1"/>
  <c r="Y72" i="19"/>
  <c r="X72" i="19"/>
  <c r="W72" i="19"/>
  <c r="V72" i="19"/>
  <c r="U72" i="19"/>
  <c r="U61" i="19" s="1"/>
  <c r="T72" i="19"/>
  <c r="T61" i="19" s="1"/>
  <c r="S72" i="19"/>
  <c r="R72" i="19"/>
  <c r="Q72" i="19"/>
  <c r="P72" i="19"/>
  <c r="P61" i="19" s="1"/>
  <c r="O72" i="19"/>
  <c r="O61" i="19" s="1"/>
  <c r="O229" i="19" s="1"/>
  <c r="N72" i="19"/>
  <c r="M72" i="19"/>
  <c r="M61" i="19" s="1"/>
  <c r="M229" i="19" s="1"/>
  <c r="L72" i="19"/>
  <c r="L235" i="19" s="1"/>
  <c r="K72" i="19"/>
  <c r="K235" i="19" s="1"/>
  <c r="J72" i="19"/>
  <c r="J235" i="19" s="1"/>
  <c r="I72" i="19"/>
  <c r="I61" i="19" s="1"/>
  <c r="I229" i="19" s="1"/>
  <c r="H72" i="19"/>
  <c r="H235" i="19" s="1"/>
  <c r="G72" i="19"/>
  <c r="F72" i="19"/>
  <c r="F235" i="19" s="1"/>
  <c r="E72" i="19"/>
  <c r="D72" i="19"/>
  <c r="D235" i="19" s="1"/>
  <c r="C72" i="19"/>
  <c r="C235" i="19" s="1"/>
  <c r="B72" i="19"/>
  <c r="B235" i="19" s="1"/>
  <c r="H61" i="19"/>
  <c r="H229" i="19" s="1"/>
  <c r="Y44" i="19"/>
  <c r="Y226" i="19" s="1"/>
  <c r="X44" i="19"/>
  <c r="X226" i="19" s="1"/>
  <c r="W44" i="19"/>
  <c r="W5" i="19" s="1"/>
  <c r="W217" i="19" s="1"/>
  <c r="V44" i="19"/>
  <c r="V226" i="19" s="1"/>
  <c r="U44" i="19"/>
  <c r="U5" i="19" s="1"/>
  <c r="U217" i="19" s="1"/>
  <c r="T44" i="19"/>
  <c r="T226" i="19" s="1"/>
  <c r="S44" i="19"/>
  <c r="S226" i="19" s="1"/>
  <c r="R44" i="19"/>
  <c r="R226" i="19" s="1"/>
  <c r="Q44" i="19"/>
  <c r="Q226" i="19" s="1"/>
  <c r="P44" i="19"/>
  <c r="P226" i="19" s="1"/>
  <c r="O44" i="19"/>
  <c r="O5" i="19" s="1"/>
  <c r="O217" i="19" s="1"/>
  <c r="N44" i="19"/>
  <c r="N226" i="19" s="1"/>
  <c r="M44" i="19"/>
  <c r="M5" i="19" s="1"/>
  <c r="M217" i="19" s="1"/>
  <c r="L44" i="19"/>
  <c r="L226" i="19" s="1"/>
  <c r="K44" i="19"/>
  <c r="K226" i="19" s="1"/>
  <c r="J44" i="19"/>
  <c r="J226" i="19" s="1"/>
  <c r="I44" i="19"/>
  <c r="I226" i="19" s="1"/>
  <c r="H44" i="19"/>
  <c r="H226" i="19" s="1"/>
  <c r="G44" i="19"/>
  <c r="G5" i="19" s="1"/>
  <c r="G217" i="19" s="1"/>
  <c r="F44" i="19"/>
  <c r="F226" i="19" s="1"/>
  <c r="E44" i="19"/>
  <c r="E5" i="19" s="1"/>
  <c r="E217" i="19" s="1"/>
  <c r="D44" i="19"/>
  <c r="D226" i="19" s="1"/>
  <c r="C44" i="19"/>
  <c r="C226" i="19" s="1"/>
  <c r="B44" i="19"/>
  <c r="B226" i="19" s="1"/>
  <c r="J5" i="19"/>
  <c r="J217" i="19" s="1"/>
  <c r="H5" i="19"/>
  <c r="H217" i="19" s="1"/>
  <c r="F5" i="19"/>
  <c r="F217" i="19" s="1"/>
  <c r="D5" i="19"/>
  <c r="D217" i="19" s="1"/>
  <c r="B5" i="19"/>
  <c r="B217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O197" i="18" s="1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K197" i="18" s="1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X197" i="18" s="1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B197" i="18" s="1"/>
  <c r="Y199" i="18"/>
  <c r="Y197" i="18" s="1"/>
  <c r="X199" i="18"/>
  <c r="W199" i="18"/>
  <c r="W197" i="18" s="1"/>
  <c r="V199" i="18"/>
  <c r="U199" i="18"/>
  <c r="T199" i="18"/>
  <c r="T197" i="18" s="1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Y198" i="18"/>
  <c r="X198" i="18"/>
  <c r="W198" i="18"/>
  <c r="V198" i="18"/>
  <c r="V197" i="18" s="1"/>
  <c r="U198" i="18"/>
  <c r="U197" i="18" s="1"/>
  <c r="T198" i="18"/>
  <c r="S198" i="18"/>
  <c r="S197" i="18" s="1"/>
  <c r="R198" i="18"/>
  <c r="R197" i="18" s="1"/>
  <c r="Q198" i="18"/>
  <c r="Q197" i="18" s="1"/>
  <c r="P198" i="18"/>
  <c r="P197" i="18" s="1"/>
  <c r="O198" i="18"/>
  <c r="N198" i="18"/>
  <c r="M198" i="18"/>
  <c r="L198" i="18"/>
  <c r="K198" i="18"/>
  <c r="J198" i="18"/>
  <c r="I198" i="18"/>
  <c r="H198" i="18"/>
  <c r="G198" i="18"/>
  <c r="G197" i="18" s="1"/>
  <c r="F198" i="18"/>
  <c r="F197" i="18" s="1"/>
  <c r="E198" i="18"/>
  <c r="E197" i="18" s="1"/>
  <c r="D198" i="18"/>
  <c r="D197" i="18" s="1"/>
  <c r="C198" i="18"/>
  <c r="C197" i="18" s="1"/>
  <c r="B198" i="18"/>
  <c r="N197" i="18"/>
  <c r="M197" i="18"/>
  <c r="L197" i="18"/>
  <c r="J197" i="18"/>
  <c r="I197" i="18"/>
  <c r="H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G178" i="18" s="1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Y178" i="18" s="1"/>
  <c r="X181" i="18"/>
  <c r="W181" i="18"/>
  <c r="W178" i="18" s="1"/>
  <c r="V181" i="18"/>
  <c r="U181" i="18"/>
  <c r="T181" i="18"/>
  <c r="T178" i="18" s="1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V178" i="18" s="1"/>
  <c r="U180" i="18"/>
  <c r="U178" i="18" s="1"/>
  <c r="T180" i="18"/>
  <c r="S180" i="18"/>
  <c r="S178" i="18" s="1"/>
  <c r="R180" i="18"/>
  <c r="Q180" i="18"/>
  <c r="P180" i="18"/>
  <c r="P178" i="18" s="1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X178" i="18" s="1"/>
  <c r="W179" i="18"/>
  <c r="V179" i="18"/>
  <c r="U179" i="18"/>
  <c r="T179" i="18"/>
  <c r="S179" i="18"/>
  <c r="R179" i="18"/>
  <c r="R178" i="18" s="1"/>
  <c r="Q179" i="18"/>
  <c r="Q178" i="18" s="1"/>
  <c r="P179" i="18"/>
  <c r="O179" i="18"/>
  <c r="O178" i="18" s="1"/>
  <c r="N179" i="18"/>
  <c r="N178" i="18" s="1"/>
  <c r="M179" i="18"/>
  <c r="M178" i="18" s="1"/>
  <c r="L179" i="18"/>
  <c r="L178" i="18" s="1"/>
  <c r="K179" i="18"/>
  <c r="J179" i="18"/>
  <c r="I179" i="18"/>
  <c r="H179" i="18"/>
  <c r="G179" i="18"/>
  <c r="F179" i="18"/>
  <c r="E179" i="18"/>
  <c r="D179" i="18"/>
  <c r="C179" i="18"/>
  <c r="C178" i="18" s="1"/>
  <c r="B179" i="18"/>
  <c r="B178" i="18" s="1"/>
  <c r="K178" i="18"/>
  <c r="J178" i="18"/>
  <c r="I178" i="18"/>
  <c r="H178" i="18"/>
  <c r="F178" i="18"/>
  <c r="E178" i="18"/>
  <c r="D178" i="18"/>
  <c r="Y175" i="18"/>
  <c r="X175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Y174" i="18"/>
  <c r="X174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Y170" i="18"/>
  <c r="X170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Y168" i="18"/>
  <c r="X168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Y165" i="18"/>
  <c r="X165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Y164" i="18"/>
  <c r="X164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Y163" i="18"/>
  <c r="X163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Y162" i="18"/>
  <c r="X162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Y161" i="18"/>
  <c r="X161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Y142" i="18"/>
  <c r="X142" i="18"/>
  <c r="X209" i="18" s="1"/>
  <c r="W142" i="18"/>
  <c r="W209" i="18" s="1"/>
  <c r="V142" i="18"/>
  <c r="V209" i="18" s="1"/>
  <c r="U142" i="18"/>
  <c r="U209" i="18" s="1"/>
  <c r="T142" i="18"/>
  <c r="T209" i="18" s="1"/>
  <c r="S142" i="18"/>
  <c r="R142" i="18"/>
  <c r="Q142" i="18"/>
  <c r="P142" i="18"/>
  <c r="P209" i="18" s="1"/>
  <c r="O142" i="18"/>
  <c r="O209" i="18" s="1"/>
  <c r="N142" i="18"/>
  <c r="N209" i="18" s="1"/>
  <c r="M142" i="18"/>
  <c r="M209" i="18" s="1"/>
  <c r="L142" i="18"/>
  <c r="L209" i="18" s="1"/>
  <c r="K142" i="18"/>
  <c r="J142" i="18"/>
  <c r="I142" i="18"/>
  <c r="H142" i="18"/>
  <c r="H209" i="18" s="1"/>
  <c r="G142" i="18"/>
  <c r="G209" i="18" s="1"/>
  <c r="F142" i="18"/>
  <c r="F209" i="18" s="1"/>
  <c r="E142" i="18"/>
  <c r="E209" i="18" s="1"/>
  <c r="D142" i="18"/>
  <c r="D209" i="18" s="1"/>
  <c r="C142" i="18"/>
  <c r="B142" i="18"/>
  <c r="Y121" i="18"/>
  <c r="Y203" i="18" s="1"/>
  <c r="X121" i="18"/>
  <c r="X203" i="18" s="1"/>
  <c r="W121" i="18"/>
  <c r="W203" i="18" s="1"/>
  <c r="V121" i="18"/>
  <c r="V203" i="18" s="1"/>
  <c r="U121" i="18"/>
  <c r="U203" i="18" s="1"/>
  <c r="T121" i="18"/>
  <c r="T203" i="18" s="1"/>
  <c r="S121" i="18"/>
  <c r="R121" i="18"/>
  <c r="Q121" i="18"/>
  <c r="Q203" i="18" s="1"/>
  <c r="P121" i="18"/>
  <c r="P203" i="18" s="1"/>
  <c r="O121" i="18"/>
  <c r="O203" i="18" s="1"/>
  <c r="N121" i="18"/>
  <c r="N203" i="18" s="1"/>
  <c r="M121" i="18"/>
  <c r="M203" i="18" s="1"/>
  <c r="L121" i="18"/>
  <c r="L203" i="18" s="1"/>
  <c r="K121" i="18"/>
  <c r="J121" i="18"/>
  <c r="I121" i="18"/>
  <c r="I203" i="18" s="1"/>
  <c r="H121" i="18"/>
  <c r="H203" i="18" s="1"/>
  <c r="G121" i="18"/>
  <c r="G203" i="18" s="1"/>
  <c r="F121" i="18"/>
  <c r="F203" i="18" s="1"/>
  <c r="E121" i="18"/>
  <c r="E203" i="18" s="1"/>
  <c r="D121" i="18"/>
  <c r="D203" i="18" s="1"/>
  <c r="C121" i="18"/>
  <c r="B121" i="18"/>
  <c r="Y93" i="18"/>
  <c r="X93" i="18"/>
  <c r="W93" i="18"/>
  <c r="V93" i="18"/>
  <c r="V190" i="18" s="1"/>
  <c r="U93" i="18"/>
  <c r="U190" i="18" s="1"/>
  <c r="T93" i="18"/>
  <c r="T190" i="18" s="1"/>
  <c r="S93" i="18"/>
  <c r="R93" i="18"/>
  <c r="Q93" i="18"/>
  <c r="P93" i="18"/>
  <c r="O93" i="18"/>
  <c r="N93" i="18"/>
  <c r="N190" i="18" s="1"/>
  <c r="M93" i="18"/>
  <c r="M190" i="18" s="1"/>
  <c r="L93" i="18"/>
  <c r="L190" i="18" s="1"/>
  <c r="K93" i="18"/>
  <c r="J93" i="18"/>
  <c r="I93" i="18"/>
  <c r="H93" i="18"/>
  <c r="G93" i="18"/>
  <c r="F93" i="18"/>
  <c r="F190" i="18" s="1"/>
  <c r="E93" i="18"/>
  <c r="E190" i="18" s="1"/>
  <c r="D93" i="18"/>
  <c r="D190" i="18" s="1"/>
  <c r="C93" i="18"/>
  <c r="B93" i="18"/>
  <c r="Y72" i="18"/>
  <c r="X72" i="18"/>
  <c r="X184" i="18" s="1"/>
  <c r="W72" i="18"/>
  <c r="W235" i="18" s="1"/>
  <c r="V72" i="18"/>
  <c r="V184" i="18" s="1"/>
  <c r="U72" i="18"/>
  <c r="U184" i="18" s="1"/>
  <c r="T72" i="18"/>
  <c r="T184" i="18" s="1"/>
  <c r="S72" i="18"/>
  <c r="S184" i="18" s="1"/>
  <c r="R72" i="18"/>
  <c r="Q72" i="18"/>
  <c r="P72" i="18"/>
  <c r="P184" i="18" s="1"/>
  <c r="O72" i="18"/>
  <c r="O184" i="18" s="1"/>
  <c r="N72" i="18"/>
  <c r="N184" i="18" s="1"/>
  <c r="M72" i="18"/>
  <c r="M184" i="18" s="1"/>
  <c r="L72" i="18"/>
  <c r="L184" i="18" s="1"/>
  <c r="K72" i="18"/>
  <c r="K184" i="18" s="1"/>
  <c r="J72" i="18"/>
  <c r="I72" i="18"/>
  <c r="H72" i="18"/>
  <c r="H184" i="18" s="1"/>
  <c r="G72" i="18"/>
  <c r="G235" i="18" s="1"/>
  <c r="F72" i="18"/>
  <c r="F184" i="18" s="1"/>
  <c r="E72" i="18"/>
  <c r="E184" i="18" s="1"/>
  <c r="D72" i="18"/>
  <c r="D184" i="18" s="1"/>
  <c r="C72" i="18"/>
  <c r="C184" i="18" s="1"/>
  <c r="B72" i="18"/>
  <c r="Y44" i="18"/>
  <c r="Y226" i="18" s="1"/>
  <c r="X44" i="18"/>
  <c r="X226" i="18" s="1"/>
  <c r="W44" i="18"/>
  <c r="W226" i="18" s="1"/>
  <c r="V44" i="18"/>
  <c r="V226" i="18" s="1"/>
  <c r="U44" i="18"/>
  <c r="U226" i="18" s="1"/>
  <c r="T44" i="18"/>
  <c r="T226" i="18" s="1"/>
  <c r="S44" i="18"/>
  <c r="S171" i="18" s="1"/>
  <c r="R44" i="18"/>
  <c r="R226" i="18" s="1"/>
  <c r="Q44" i="18"/>
  <c r="Q226" i="18" s="1"/>
  <c r="P44" i="18"/>
  <c r="P226" i="18" s="1"/>
  <c r="O44" i="18"/>
  <c r="O171" i="18" s="1"/>
  <c r="N44" i="18"/>
  <c r="N226" i="18" s="1"/>
  <c r="M44" i="18"/>
  <c r="M226" i="18" s="1"/>
  <c r="L44" i="18"/>
  <c r="L226" i="18" s="1"/>
  <c r="K44" i="18"/>
  <c r="K171" i="18" s="1"/>
  <c r="J44" i="18"/>
  <c r="J226" i="18" s="1"/>
  <c r="I44" i="18"/>
  <c r="I226" i="18" s="1"/>
  <c r="H44" i="18"/>
  <c r="H226" i="18" s="1"/>
  <c r="G44" i="18"/>
  <c r="G226" i="18" s="1"/>
  <c r="F44" i="18"/>
  <c r="F226" i="18" s="1"/>
  <c r="E44" i="18"/>
  <c r="E226" i="18" s="1"/>
  <c r="D44" i="18"/>
  <c r="D226" i="18" s="1"/>
  <c r="C44" i="18"/>
  <c r="C171" i="18" s="1"/>
  <c r="B44" i="18"/>
  <c r="B226" i="18" s="1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166" i="18" s="1"/>
  <c r="X16" i="18"/>
  <c r="X223" i="18" s="1"/>
  <c r="W16" i="18"/>
  <c r="W223" i="18" s="1"/>
  <c r="V16" i="18"/>
  <c r="V223" i="18" s="1"/>
  <c r="U16" i="18"/>
  <c r="T16" i="18"/>
  <c r="T223" i="18" s="1"/>
  <c r="S16" i="18"/>
  <c r="S166" i="18" s="1"/>
  <c r="R16" i="18"/>
  <c r="R223" i="18" s="1"/>
  <c r="Q16" i="18"/>
  <c r="Q166" i="18" s="1"/>
  <c r="P16" i="18"/>
  <c r="P223" i="18" s="1"/>
  <c r="O16" i="18"/>
  <c r="O223" i="18" s="1"/>
  <c r="N16" i="18"/>
  <c r="N223" i="18" s="1"/>
  <c r="M16" i="18"/>
  <c r="M223" i="18" s="1"/>
  <c r="L16" i="18"/>
  <c r="L223" i="18" s="1"/>
  <c r="K16" i="18"/>
  <c r="K166" i="18" s="1"/>
  <c r="K160" i="18" s="1"/>
  <c r="J16" i="18"/>
  <c r="J223" i="18" s="1"/>
  <c r="I16" i="18"/>
  <c r="I166" i="18" s="1"/>
  <c r="I160" i="18" s="1"/>
  <c r="H16" i="18"/>
  <c r="H166" i="18" s="1"/>
  <c r="H160" i="18" s="1"/>
  <c r="G16" i="18"/>
  <c r="G166" i="18" s="1"/>
  <c r="F16" i="18"/>
  <c r="F223" i="18" s="1"/>
  <c r="E16" i="18"/>
  <c r="D16" i="18"/>
  <c r="D223" i="18" s="1"/>
  <c r="C16" i="18"/>
  <c r="C166" i="18" s="1"/>
  <c r="B16" i="18"/>
  <c r="B223" i="18" s="1"/>
  <c r="D5" i="18"/>
  <c r="D217" i="18" s="1"/>
  <c r="C5" i="18"/>
  <c r="C217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K197" i="17" s="1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G197" i="17" s="1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Y197" i="17" s="1"/>
  <c r="X200" i="17"/>
  <c r="X197" i="17" s="1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Y199" i="17"/>
  <c r="X199" i="17"/>
  <c r="W199" i="17"/>
  <c r="W197" i="17" s="1"/>
  <c r="V199" i="17"/>
  <c r="U199" i="17"/>
  <c r="T199" i="17"/>
  <c r="T197" i="17" s="1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Y198" i="17"/>
  <c r="X198" i="17"/>
  <c r="W198" i="17"/>
  <c r="V198" i="17"/>
  <c r="V197" i="17" s="1"/>
  <c r="U198" i="17"/>
  <c r="U197" i="17" s="1"/>
  <c r="T198" i="17"/>
  <c r="S198" i="17"/>
  <c r="S197" i="17" s="1"/>
  <c r="R198" i="17"/>
  <c r="R197" i="17" s="1"/>
  <c r="Q198" i="17"/>
  <c r="Q197" i="17" s="1"/>
  <c r="P198" i="17"/>
  <c r="P197" i="17" s="1"/>
  <c r="O198" i="17"/>
  <c r="N198" i="17"/>
  <c r="N197" i="17" s="1"/>
  <c r="M198" i="17"/>
  <c r="M197" i="17" s="1"/>
  <c r="L198" i="17"/>
  <c r="K198" i="17"/>
  <c r="J198" i="17"/>
  <c r="I198" i="17"/>
  <c r="H198" i="17"/>
  <c r="G198" i="17"/>
  <c r="F198" i="17"/>
  <c r="F197" i="17" s="1"/>
  <c r="E198" i="17"/>
  <c r="E197" i="17" s="1"/>
  <c r="D198" i="17"/>
  <c r="D197" i="17" s="1"/>
  <c r="C198" i="17"/>
  <c r="C197" i="17" s="1"/>
  <c r="B198" i="17"/>
  <c r="B197" i="17" s="1"/>
  <c r="O197" i="17"/>
  <c r="L197" i="17"/>
  <c r="J197" i="17"/>
  <c r="I197" i="17"/>
  <c r="H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K178" i="17" s="1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C178" i="17" s="1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V178" i="17" s="1"/>
  <c r="U181" i="17"/>
  <c r="U178" i="17" s="1"/>
  <c r="T181" i="17"/>
  <c r="T178" i="17" s="1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S178" i="17" s="1"/>
  <c r="R180" i="17"/>
  <c r="Q180" i="17"/>
  <c r="P180" i="17"/>
  <c r="P178" i="17" s="1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Y179" i="17"/>
  <c r="Y178" i="17" s="1"/>
  <c r="X179" i="17"/>
  <c r="X178" i="17" s="1"/>
  <c r="W179" i="17"/>
  <c r="W178" i="17" s="1"/>
  <c r="V179" i="17"/>
  <c r="U179" i="17"/>
  <c r="T179" i="17"/>
  <c r="S179" i="17"/>
  <c r="R179" i="17"/>
  <c r="R178" i="17" s="1"/>
  <c r="Q179" i="17"/>
  <c r="Q178" i="17" s="1"/>
  <c r="P179" i="17"/>
  <c r="O179" i="17"/>
  <c r="O178" i="17" s="1"/>
  <c r="N179" i="17"/>
  <c r="N178" i="17" s="1"/>
  <c r="M179" i="17"/>
  <c r="M178" i="17" s="1"/>
  <c r="L179" i="17"/>
  <c r="L178" i="17" s="1"/>
  <c r="K179" i="17"/>
  <c r="J179" i="17"/>
  <c r="J178" i="17" s="1"/>
  <c r="I179" i="17"/>
  <c r="I178" i="17" s="1"/>
  <c r="H179" i="17"/>
  <c r="G179" i="17"/>
  <c r="G178" i="17" s="1"/>
  <c r="F179" i="17"/>
  <c r="E179" i="17"/>
  <c r="D179" i="17"/>
  <c r="C179" i="17"/>
  <c r="B179" i="17"/>
  <c r="B178" i="17" s="1"/>
  <c r="H178" i="17"/>
  <c r="F178" i="17"/>
  <c r="E178" i="17"/>
  <c r="D178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G160" i="17" s="1"/>
  <c r="F175" i="17"/>
  <c r="E175" i="17"/>
  <c r="D175" i="17"/>
  <c r="C175" i="17"/>
  <c r="B175" i="17"/>
  <c r="Y174" i="17"/>
  <c r="X174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Y173" i="17"/>
  <c r="X173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Y172" i="17"/>
  <c r="X172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Y166" i="17"/>
  <c r="X166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C160" i="17" s="1"/>
  <c r="B166" i="17"/>
  <c r="Y165" i="17"/>
  <c r="X165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Y164" i="17"/>
  <c r="X164" i="17"/>
  <c r="W164" i="17"/>
  <c r="V164" i="17"/>
  <c r="U164" i="17"/>
  <c r="T164" i="17"/>
  <c r="T160" i="17" s="1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Y163" i="17"/>
  <c r="X163" i="17"/>
  <c r="W163" i="17"/>
  <c r="V163" i="17"/>
  <c r="U163" i="17"/>
  <c r="T163" i="17"/>
  <c r="S163" i="17"/>
  <c r="R163" i="17"/>
  <c r="R160" i="17" s="1"/>
  <c r="Q163" i="17"/>
  <c r="Q160" i="17" s="1"/>
  <c r="P163" i="17"/>
  <c r="P160" i="17" s="1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Y162" i="17"/>
  <c r="X162" i="17"/>
  <c r="W162" i="17"/>
  <c r="V162" i="17"/>
  <c r="U162" i="17"/>
  <c r="T162" i="17"/>
  <c r="S162" i="17"/>
  <c r="R162" i="17"/>
  <c r="Q162" i="17"/>
  <c r="P162" i="17"/>
  <c r="O162" i="17"/>
  <c r="O160" i="17" s="1"/>
  <c r="N162" i="17"/>
  <c r="M162" i="17"/>
  <c r="L162" i="17"/>
  <c r="L160" i="17" s="1"/>
  <c r="K162" i="17"/>
  <c r="J162" i="17"/>
  <c r="I162" i="17"/>
  <c r="H162" i="17"/>
  <c r="G162" i="17"/>
  <c r="F162" i="17"/>
  <c r="E162" i="17"/>
  <c r="D162" i="17"/>
  <c r="C162" i="17"/>
  <c r="B162" i="17"/>
  <c r="Y161" i="17"/>
  <c r="Y160" i="17" s="1"/>
  <c r="X161" i="17"/>
  <c r="X160" i="17" s="1"/>
  <c r="W161" i="17"/>
  <c r="W160" i="17" s="1"/>
  <c r="V161" i="17"/>
  <c r="V160" i="17" s="1"/>
  <c r="U161" i="17"/>
  <c r="U160" i="17" s="1"/>
  <c r="T161" i="17"/>
  <c r="S161" i="17"/>
  <c r="S160" i="17" s="1"/>
  <c r="R161" i="17"/>
  <c r="Q161" i="17"/>
  <c r="P161" i="17"/>
  <c r="O161" i="17"/>
  <c r="N161" i="17"/>
  <c r="N160" i="17" s="1"/>
  <c r="M161" i="17"/>
  <c r="M160" i="17" s="1"/>
  <c r="L161" i="17"/>
  <c r="K161" i="17"/>
  <c r="K160" i="17" s="1"/>
  <c r="J161" i="17"/>
  <c r="J160" i="17" s="1"/>
  <c r="I161" i="17"/>
  <c r="I160" i="17" s="1"/>
  <c r="H161" i="17"/>
  <c r="H160" i="17" s="1"/>
  <c r="G161" i="17"/>
  <c r="F161" i="17"/>
  <c r="F160" i="17" s="1"/>
  <c r="E161" i="17"/>
  <c r="E160" i="17" s="1"/>
  <c r="D161" i="17"/>
  <c r="C161" i="17"/>
  <c r="B161" i="17"/>
  <c r="D160" i="17"/>
  <c r="B160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X240" i="17" s="1"/>
  <c r="W121" i="17"/>
  <c r="W246" i="17" s="1"/>
  <c r="V121" i="17"/>
  <c r="V246" i="17" s="1"/>
  <c r="U121" i="17"/>
  <c r="U246" i="17" s="1"/>
  <c r="T121" i="17"/>
  <c r="T246" i="17" s="1"/>
  <c r="T240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C121" i="17"/>
  <c r="C246" i="17" s="1"/>
  <c r="B121" i="17"/>
  <c r="B246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S229" i="17" s="1"/>
  <c r="R72" i="17"/>
  <c r="R235" i="17" s="1"/>
  <c r="Q72" i="17"/>
  <c r="Q235" i="17" s="1"/>
  <c r="P72" i="17"/>
  <c r="P235" i="17" s="1"/>
  <c r="P229" i="17" s="1"/>
  <c r="O72" i="17"/>
  <c r="O235" i="17" s="1"/>
  <c r="N72" i="17"/>
  <c r="N235" i="17" s="1"/>
  <c r="N229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Y226" i="17" s="1"/>
  <c r="X44" i="17"/>
  <c r="X226" i="17" s="1"/>
  <c r="W44" i="17"/>
  <c r="W226" i="17" s="1"/>
  <c r="V44" i="17"/>
  <c r="V226" i="17" s="1"/>
  <c r="U44" i="17"/>
  <c r="U226" i="17" s="1"/>
  <c r="T44" i="17"/>
  <c r="T226" i="17" s="1"/>
  <c r="S44" i="17"/>
  <c r="S5" i="17" s="1"/>
  <c r="S53" i="16" s="1"/>
  <c r="R44" i="17"/>
  <c r="R226" i="17" s="1"/>
  <c r="Q44" i="17"/>
  <c r="Q226" i="17" s="1"/>
  <c r="P44" i="17"/>
  <c r="P226" i="17" s="1"/>
  <c r="O44" i="17"/>
  <c r="O226" i="17" s="1"/>
  <c r="O217" i="17" s="1"/>
  <c r="N44" i="17"/>
  <c r="N226" i="17" s="1"/>
  <c r="M44" i="17"/>
  <c r="M226" i="17" s="1"/>
  <c r="M217" i="17" s="1"/>
  <c r="L44" i="17"/>
  <c r="L226" i="17" s="1"/>
  <c r="L217" i="17" s="1"/>
  <c r="K44" i="17"/>
  <c r="K5" i="17" s="1"/>
  <c r="K53" i="16" s="1"/>
  <c r="K62" i="4" s="1"/>
  <c r="K135" i="4" s="1"/>
  <c r="J44" i="17"/>
  <c r="J226" i="17" s="1"/>
  <c r="J217" i="17" s="1"/>
  <c r="I44" i="17"/>
  <c r="I226" i="17" s="1"/>
  <c r="I217" i="17" s="1"/>
  <c r="H44" i="17"/>
  <c r="H226" i="17" s="1"/>
  <c r="H217" i="17" s="1"/>
  <c r="G44" i="17"/>
  <c r="G226" i="17" s="1"/>
  <c r="F44" i="17"/>
  <c r="F226" i="17" s="1"/>
  <c r="E44" i="17"/>
  <c r="E226" i="17" s="1"/>
  <c r="D44" i="17"/>
  <c r="D226" i="17" s="1"/>
  <c r="C44" i="17"/>
  <c r="C5" i="17" s="1"/>
  <c r="C53" i="16" s="1"/>
  <c r="B44" i="17"/>
  <c r="B226" i="17" s="1"/>
  <c r="Y5" i="17"/>
  <c r="Y53" i="16" s="1"/>
  <c r="Y101" i="16" s="1"/>
  <c r="Y164" i="4" s="1"/>
  <c r="X5" i="17"/>
  <c r="V5" i="17"/>
  <c r="T5" i="17"/>
  <c r="R5" i="17"/>
  <c r="Q5" i="17"/>
  <c r="P5" i="17"/>
  <c r="F5" i="17"/>
  <c r="F53" i="16" s="1"/>
  <c r="D5" i="17"/>
  <c r="B5" i="17"/>
  <c r="B53" i="16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D97" i="16"/>
  <c r="P96" i="16"/>
  <c r="F96" i="16"/>
  <c r="E96" i="16"/>
  <c r="D96" i="16"/>
  <c r="C96" i="16"/>
  <c r="B96" i="16"/>
  <c r="U93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M111" i="4" s="1"/>
  <c r="L82" i="16"/>
  <c r="L111" i="4" s="1"/>
  <c r="K82" i="16"/>
  <c r="K111" i="4" s="1"/>
  <c r="J82" i="16"/>
  <c r="J111" i="4" s="1"/>
  <c r="I82" i="16"/>
  <c r="I111" i="4" s="1"/>
  <c r="H82" i="16"/>
  <c r="H111" i="4" s="1"/>
  <c r="G82" i="16"/>
  <c r="G111" i="4" s="1"/>
  <c r="F82" i="16"/>
  <c r="E82" i="16"/>
  <c r="D82" i="16"/>
  <c r="C82" i="16"/>
  <c r="B82" i="16"/>
  <c r="U81" i="16"/>
  <c r="H81" i="16"/>
  <c r="H79" i="16" s="1"/>
  <c r="H108" i="4" s="1"/>
  <c r="F81" i="16"/>
  <c r="F110" i="4" s="1"/>
  <c r="W80" i="16"/>
  <c r="W109" i="4" s="1"/>
  <c r="U80" i="16"/>
  <c r="U79" i="16" s="1"/>
  <c r="U108" i="4" s="1"/>
  <c r="J80" i="16"/>
  <c r="H80" i="16"/>
  <c r="G80" i="16"/>
  <c r="G109" i="4" s="1"/>
  <c r="E80" i="16"/>
  <c r="D80" i="16"/>
  <c r="Y78" i="16"/>
  <c r="Y41" i="7" s="1"/>
  <c r="X78" i="16"/>
  <c r="W78" i="16"/>
  <c r="W41" i="7" s="1"/>
  <c r="V78" i="16"/>
  <c r="V41" i="7" s="1"/>
  <c r="U78" i="16"/>
  <c r="U41" i="7" s="1"/>
  <c r="T78" i="16"/>
  <c r="T41" i="7" s="1"/>
  <c r="S78" i="16"/>
  <c r="S41" i="7" s="1"/>
  <c r="R78" i="16"/>
  <c r="R41" i="7" s="1"/>
  <c r="Q78" i="16"/>
  <c r="Q41" i="7" s="1"/>
  <c r="P78" i="16"/>
  <c r="P41" i="7" s="1"/>
  <c r="O78" i="16"/>
  <c r="N78" i="16"/>
  <c r="M78" i="16"/>
  <c r="M41" i="7" s="1"/>
  <c r="L78" i="16"/>
  <c r="L41" i="7" s="1"/>
  <c r="K78" i="16"/>
  <c r="J78" i="16"/>
  <c r="J41" i="7" s="1"/>
  <c r="I78" i="16"/>
  <c r="H78" i="16"/>
  <c r="G78" i="16"/>
  <c r="F78" i="16"/>
  <c r="E78" i="16"/>
  <c r="D78" i="16"/>
  <c r="C78" i="16"/>
  <c r="C41" i="7" s="1"/>
  <c r="B78" i="16"/>
  <c r="B41" i="7" s="1"/>
  <c r="U77" i="16"/>
  <c r="O77" i="16"/>
  <c r="M77" i="16"/>
  <c r="M76" i="16" s="1"/>
  <c r="H77" i="16"/>
  <c r="H76" i="16" s="1"/>
  <c r="F77" i="16"/>
  <c r="A74" i="16"/>
  <c r="A73" i="16"/>
  <c r="Y72" i="16"/>
  <c r="Y90" i="16" s="1"/>
  <c r="X72" i="16"/>
  <c r="X90" i="16" s="1"/>
  <c r="W72" i="16"/>
  <c r="W71" i="16" s="1"/>
  <c r="V72" i="16"/>
  <c r="V90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71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71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P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103" i="16" s="1"/>
  <c r="Y166" i="4" s="1"/>
  <c r="X55" i="16"/>
  <c r="W55" i="16"/>
  <c r="V55" i="16"/>
  <c r="U55" i="16"/>
  <c r="T55" i="16"/>
  <c r="S55" i="16"/>
  <c r="R55" i="16"/>
  <c r="Q55" i="16"/>
  <c r="Q93" i="16" s="1"/>
  <c r="P55" i="16"/>
  <c r="O55" i="16"/>
  <c r="O64" i="4" s="1"/>
  <c r="O137" i="4" s="1"/>
  <c r="N55" i="16"/>
  <c r="M55" i="16"/>
  <c r="M64" i="4" s="1"/>
  <c r="M137" i="4" s="1"/>
  <c r="L55" i="16"/>
  <c r="L64" i="4" s="1"/>
  <c r="K55" i="16"/>
  <c r="K64" i="4" s="1"/>
  <c r="J55" i="16"/>
  <c r="J64" i="4" s="1"/>
  <c r="I55" i="16"/>
  <c r="H55" i="16"/>
  <c r="G55" i="16"/>
  <c r="F55" i="16"/>
  <c r="E55" i="16"/>
  <c r="E103" i="16" s="1"/>
  <c r="E166" i="4" s="1"/>
  <c r="D55" i="16"/>
  <c r="D103" i="16" s="1"/>
  <c r="C55" i="16"/>
  <c r="C103" i="16" s="1"/>
  <c r="C166" i="4" s="1"/>
  <c r="B55" i="16"/>
  <c r="B103" i="16" s="1"/>
  <c r="B166" i="4" s="1"/>
  <c r="Y54" i="16"/>
  <c r="X54" i="16"/>
  <c r="W54" i="16"/>
  <c r="V54" i="16"/>
  <c r="U54" i="16"/>
  <c r="U102" i="16" s="1"/>
  <c r="U165" i="4" s="1"/>
  <c r="T54" i="16"/>
  <c r="S54" i="16"/>
  <c r="R54" i="16"/>
  <c r="Q54" i="16"/>
  <c r="Q92" i="16" s="1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C63" i="4" s="1"/>
  <c r="C136" i="4" s="1"/>
  <c r="B54" i="16"/>
  <c r="X53" i="16"/>
  <c r="X101" i="16" s="1"/>
  <c r="X164" i="4" s="1"/>
  <c r="V53" i="16"/>
  <c r="V101" i="16" s="1"/>
  <c r="T53" i="16"/>
  <c r="T101" i="16" s="1"/>
  <c r="T164" i="4" s="1"/>
  <c r="R53" i="16"/>
  <c r="R101" i="16" s="1"/>
  <c r="Q53" i="16"/>
  <c r="Q101" i="16" s="1"/>
  <c r="Q164" i="4" s="1"/>
  <c r="P53" i="16"/>
  <c r="P101" i="16" s="1"/>
  <c r="P164" i="4" s="1"/>
  <c r="D53" i="16"/>
  <c r="D101" i="16" s="1"/>
  <c r="D164" i="4" s="1"/>
  <c r="D52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X3" i="16" s="1"/>
  <c r="X9" i="4" s="1"/>
  <c r="W4" i="16"/>
  <c r="V4" i="16"/>
  <c r="U4" i="16"/>
  <c r="T4" i="16"/>
  <c r="S4" i="16"/>
  <c r="S3" i="16" s="1"/>
  <c r="S9" i="4" s="1"/>
  <c r="R4" i="16"/>
  <c r="R3" i="16" s="1"/>
  <c r="R9" i="4" s="1"/>
  <c r="Q4" i="16"/>
  <c r="P4" i="16"/>
  <c r="P3" i="16" s="1"/>
  <c r="P9" i="4" s="1"/>
  <c r="O4" i="16"/>
  <c r="O3" i="16" s="1"/>
  <c r="O9" i="4" s="1"/>
  <c r="N4" i="16"/>
  <c r="N3" i="16" s="1"/>
  <c r="N9" i="4" s="1"/>
  <c r="M4" i="16"/>
  <c r="M3" i="16" s="1"/>
  <c r="M9" i="4" s="1"/>
  <c r="L4" i="16"/>
  <c r="K4" i="16"/>
  <c r="J4" i="16"/>
  <c r="I4" i="16"/>
  <c r="H4" i="16"/>
  <c r="H3" i="16" s="1"/>
  <c r="H9" i="4" s="1"/>
  <c r="G4" i="16"/>
  <c r="F4" i="16"/>
  <c r="E4" i="16"/>
  <c r="D4" i="16"/>
  <c r="C4" i="16"/>
  <c r="C3" i="16" s="1"/>
  <c r="B4" i="16"/>
  <c r="B3" i="16" s="1"/>
  <c r="B9" i="4" s="1"/>
  <c r="Y3" i="16"/>
  <c r="W3" i="16"/>
  <c r="V3" i="16"/>
  <c r="U3" i="16"/>
  <c r="T3" i="16"/>
  <c r="Q3" i="16"/>
  <c r="L3" i="16"/>
  <c r="L9" i="4" s="1"/>
  <c r="K3" i="16"/>
  <c r="J3" i="16"/>
  <c r="J9" i="4" s="1"/>
  <c r="I3" i="16"/>
  <c r="I9" i="4" s="1"/>
  <c r="G3" i="16"/>
  <c r="G9" i="4" s="1"/>
  <c r="F3" i="16"/>
  <c r="F9" i="4" s="1"/>
  <c r="E3" i="16"/>
  <c r="D3" i="16"/>
  <c r="D9" i="4" s="1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Y210" i="15"/>
  <c r="X210" i="15"/>
  <c r="W210" i="15"/>
  <c r="V210" i="15"/>
  <c r="U210" i="15"/>
  <c r="T210" i="15"/>
  <c r="S210" i="15"/>
  <c r="S204" i="15" s="1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Y209" i="15"/>
  <c r="X209" i="15"/>
  <c r="W209" i="15"/>
  <c r="V209" i="15"/>
  <c r="U209" i="15"/>
  <c r="T209" i="15"/>
  <c r="S209" i="15"/>
  <c r="R209" i="15"/>
  <c r="Q209" i="15"/>
  <c r="P209" i="15"/>
  <c r="O209" i="15"/>
  <c r="O204" i="15" s="1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H204" i="15" s="1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E204" i="15" s="1"/>
  <c r="D207" i="15"/>
  <c r="D204" i="15" s="1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C204" i="15" s="1"/>
  <c r="B206" i="15"/>
  <c r="B204" i="15" s="1"/>
  <c r="Y205" i="15"/>
  <c r="Y204" i="15" s="1"/>
  <c r="X205" i="15"/>
  <c r="X204" i="15" s="1"/>
  <c r="W205" i="15"/>
  <c r="V205" i="15"/>
  <c r="U205" i="15"/>
  <c r="T205" i="15"/>
  <c r="S205" i="15"/>
  <c r="R205" i="15"/>
  <c r="Q205" i="15"/>
  <c r="P205" i="15"/>
  <c r="O205" i="15"/>
  <c r="N205" i="15"/>
  <c r="N204" i="15" s="1"/>
  <c r="M205" i="15"/>
  <c r="M204" i="15" s="1"/>
  <c r="L205" i="15"/>
  <c r="L204" i="15" s="1"/>
  <c r="K205" i="15"/>
  <c r="K204" i="15" s="1"/>
  <c r="J205" i="15"/>
  <c r="J204" i="15" s="1"/>
  <c r="I205" i="15"/>
  <c r="I204" i="15" s="1"/>
  <c r="H205" i="15"/>
  <c r="G205" i="15"/>
  <c r="G204" i="15" s="1"/>
  <c r="F205" i="15"/>
  <c r="F204" i="15" s="1"/>
  <c r="E205" i="15"/>
  <c r="D205" i="15"/>
  <c r="C205" i="15"/>
  <c r="B205" i="15"/>
  <c r="W204" i="15"/>
  <c r="V204" i="15"/>
  <c r="U204" i="15"/>
  <c r="T204" i="15"/>
  <c r="R204" i="15"/>
  <c r="Q204" i="15"/>
  <c r="P204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O187" i="15" s="1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K187" i="15" s="1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E187" i="15" s="1"/>
  <c r="D191" i="15"/>
  <c r="D187" i="15" s="1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Y187" i="15" s="1"/>
  <c r="X189" i="15"/>
  <c r="X187" i="15" s="1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X188" i="15"/>
  <c r="W188" i="15"/>
  <c r="W187" i="15" s="1"/>
  <c r="V188" i="15"/>
  <c r="V187" i="15" s="1"/>
  <c r="U188" i="15"/>
  <c r="U187" i="15" s="1"/>
  <c r="T188" i="15"/>
  <c r="T187" i="15" s="1"/>
  <c r="S188" i="15"/>
  <c r="R188" i="15"/>
  <c r="Q188" i="15"/>
  <c r="P188" i="15"/>
  <c r="O188" i="15"/>
  <c r="N188" i="15"/>
  <c r="M188" i="15"/>
  <c r="L188" i="15"/>
  <c r="K188" i="15"/>
  <c r="J188" i="15"/>
  <c r="J187" i="15" s="1"/>
  <c r="I188" i="15"/>
  <c r="I187" i="15" s="1"/>
  <c r="H188" i="15"/>
  <c r="H187" i="15" s="1"/>
  <c r="G188" i="15"/>
  <c r="G187" i="15" s="1"/>
  <c r="F188" i="15"/>
  <c r="F187" i="15" s="1"/>
  <c r="E188" i="15"/>
  <c r="D188" i="15"/>
  <c r="C188" i="15"/>
  <c r="C187" i="15" s="1"/>
  <c r="B188" i="15"/>
  <c r="B187" i="15" s="1"/>
  <c r="S187" i="15"/>
  <c r="R187" i="15"/>
  <c r="Q187" i="15"/>
  <c r="P187" i="15"/>
  <c r="N187" i="15"/>
  <c r="M187" i="15"/>
  <c r="L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V181" i="15"/>
  <c r="R181" i="15"/>
  <c r="N181" i="15"/>
  <c r="J181" i="15"/>
  <c r="F181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U171" i="15" s="1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Q171" i="15" s="1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J171" i="15" s="1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G171" i="15" s="1"/>
  <c r="F174" i="15"/>
  <c r="F171" i="15" s="1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E171" i="15" s="1"/>
  <c r="D173" i="15"/>
  <c r="D171" i="15" s="1"/>
  <c r="C173" i="15"/>
  <c r="C171" i="15" s="1"/>
  <c r="B173" i="15"/>
  <c r="B171" i="15" s="1"/>
  <c r="Y172" i="15"/>
  <c r="X172" i="15"/>
  <c r="W172" i="15"/>
  <c r="V172" i="15"/>
  <c r="U172" i="15"/>
  <c r="T172" i="15"/>
  <c r="S172" i="15"/>
  <c r="R172" i="15"/>
  <c r="Q172" i="15"/>
  <c r="P172" i="15"/>
  <c r="P171" i="15" s="1"/>
  <c r="O172" i="15"/>
  <c r="O171" i="15" s="1"/>
  <c r="N172" i="15"/>
  <c r="N171" i="15" s="1"/>
  <c r="M172" i="15"/>
  <c r="M171" i="15" s="1"/>
  <c r="L172" i="15"/>
  <c r="L171" i="15" s="1"/>
  <c r="K172" i="15"/>
  <c r="K171" i="15" s="1"/>
  <c r="J172" i="15"/>
  <c r="I172" i="15"/>
  <c r="I171" i="15" s="1"/>
  <c r="H172" i="15"/>
  <c r="H171" i="15" s="1"/>
  <c r="G172" i="15"/>
  <c r="F172" i="15"/>
  <c r="E172" i="15"/>
  <c r="D172" i="15"/>
  <c r="C172" i="15"/>
  <c r="B172" i="15"/>
  <c r="Y171" i="15"/>
  <c r="X171" i="15"/>
  <c r="W171" i="15"/>
  <c r="V171" i="15"/>
  <c r="T171" i="15"/>
  <c r="S171" i="15"/>
  <c r="R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Q162" i="15" s="1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M162" i="15" s="1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F162" i="15" s="1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C162" i="15" s="1"/>
  <c r="B165" i="15"/>
  <c r="B162" i="15" s="1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Y163" i="15"/>
  <c r="Y162" i="15" s="1"/>
  <c r="X163" i="15"/>
  <c r="X162" i="15" s="1"/>
  <c r="W163" i="15"/>
  <c r="W162" i="15" s="1"/>
  <c r="V163" i="15"/>
  <c r="V162" i="15" s="1"/>
  <c r="U163" i="15"/>
  <c r="T163" i="15"/>
  <c r="S163" i="15"/>
  <c r="R163" i="15"/>
  <c r="Q163" i="15"/>
  <c r="P163" i="15"/>
  <c r="O163" i="15"/>
  <c r="N163" i="15"/>
  <c r="M163" i="15"/>
  <c r="L163" i="15"/>
  <c r="L162" i="15" s="1"/>
  <c r="K163" i="15"/>
  <c r="K162" i="15" s="1"/>
  <c r="J163" i="15"/>
  <c r="J162" i="15" s="1"/>
  <c r="I163" i="15"/>
  <c r="I162" i="15" s="1"/>
  <c r="H163" i="15"/>
  <c r="H162" i="15" s="1"/>
  <c r="G163" i="15"/>
  <c r="G162" i="15" s="1"/>
  <c r="F163" i="15"/>
  <c r="E163" i="15"/>
  <c r="E162" i="15" s="1"/>
  <c r="D163" i="15"/>
  <c r="D162" i="15" s="1"/>
  <c r="C163" i="15"/>
  <c r="B163" i="15"/>
  <c r="U162" i="15"/>
  <c r="T162" i="15"/>
  <c r="S162" i="15"/>
  <c r="R162" i="15"/>
  <c r="P162" i="15"/>
  <c r="O162" i="15"/>
  <c r="N162" i="15"/>
  <c r="Y141" i="15"/>
  <c r="Y261" i="15" s="1"/>
  <c r="X141" i="15"/>
  <c r="X115" i="15" s="1"/>
  <c r="W141" i="15"/>
  <c r="W261" i="15" s="1"/>
  <c r="V141" i="15"/>
  <c r="V261" i="15" s="1"/>
  <c r="U141" i="15"/>
  <c r="U261" i="15" s="1"/>
  <c r="T141" i="15"/>
  <c r="S141" i="15"/>
  <c r="S261" i="15" s="1"/>
  <c r="R141" i="15"/>
  <c r="R261" i="15" s="1"/>
  <c r="Q141" i="15"/>
  <c r="Q261" i="15" s="1"/>
  <c r="P141" i="15"/>
  <c r="P115" i="15" s="1"/>
  <c r="O141" i="15"/>
  <c r="O261" i="15" s="1"/>
  <c r="N141" i="15"/>
  <c r="N261" i="15" s="1"/>
  <c r="M141" i="15"/>
  <c r="M261" i="15" s="1"/>
  <c r="L141" i="15"/>
  <c r="K141" i="15"/>
  <c r="K261" i="15" s="1"/>
  <c r="J141" i="15"/>
  <c r="J261" i="15" s="1"/>
  <c r="I141" i="15"/>
  <c r="I261" i="15" s="1"/>
  <c r="H141" i="15"/>
  <c r="G141" i="15"/>
  <c r="G261" i="15" s="1"/>
  <c r="F141" i="15"/>
  <c r="F261" i="15" s="1"/>
  <c r="E141" i="15"/>
  <c r="E261" i="15" s="1"/>
  <c r="D141" i="15"/>
  <c r="D115" i="15" s="1"/>
  <c r="C141" i="15"/>
  <c r="C261" i="15" s="1"/>
  <c r="B141" i="15"/>
  <c r="B261" i="15" s="1"/>
  <c r="W115" i="15"/>
  <c r="W253" i="15" s="1"/>
  <c r="V115" i="15"/>
  <c r="V253" i="15" s="1"/>
  <c r="U115" i="15"/>
  <c r="U253" i="15" s="1"/>
  <c r="T115" i="15"/>
  <c r="T253" i="15" s="1"/>
  <c r="S115" i="15"/>
  <c r="S253" i="15" s="1"/>
  <c r="R115" i="15"/>
  <c r="R253" i="15" s="1"/>
  <c r="M115" i="15"/>
  <c r="M253" i="15" s="1"/>
  <c r="L115" i="15"/>
  <c r="L253" i="15" s="1"/>
  <c r="K115" i="15"/>
  <c r="K253" i="15" s="1"/>
  <c r="J115" i="15"/>
  <c r="J253" i="15" s="1"/>
  <c r="I115" i="15"/>
  <c r="I253" i="15" s="1"/>
  <c r="H115" i="15"/>
  <c r="H253" i="15" s="1"/>
  <c r="G115" i="15"/>
  <c r="G253" i="15" s="1"/>
  <c r="F115" i="15"/>
  <c r="F253" i="15" s="1"/>
  <c r="E115" i="15"/>
  <c r="E253" i="15" s="1"/>
  <c r="Y97" i="15"/>
  <c r="Y251" i="15" s="1"/>
  <c r="X97" i="15"/>
  <c r="X251" i="15" s="1"/>
  <c r="W97" i="15"/>
  <c r="W251" i="15" s="1"/>
  <c r="V97" i="15"/>
  <c r="U97" i="15"/>
  <c r="U251" i="15" s="1"/>
  <c r="T97" i="15"/>
  <c r="T251" i="15" s="1"/>
  <c r="S97" i="15"/>
  <c r="S251" i="15" s="1"/>
  <c r="R97" i="15"/>
  <c r="Q97" i="15"/>
  <c r="Q251" i="15" s="1"/>
  <c r="P97" i="15"/>
  <c r="P251" i="15" s="1"/>
  <c r="O97" i="15"/>
  <c r="O251" i="15" s="1"/>
  <c r="N97" i="15"/>
  <c r="M97" i="15"/>
  <c r="M251" i="15" s="1"/>
  <c r="L97" i="15"/>
  <c r="L251" i="15" s="1"/>
  <c r="K97" i="15"/>
  <c r="K251" i="15" s="1"/>
  <c r="J97" i="15"/>
  <c r="I97" i="15"/>
  <c r="I251" i="15" s="1"/>
  <c r="H97" i="15"/>
  <c r="H251" i="15" s="1"/>
  <c r="G97" i="15"/>
  <c r="G251" i="15" s="1"/>
  <c r="F97" i="15"/>
  <c r="E97" i="15"/>
  <c r="E251" i="15" s="1"/>
  <c r="D97" i="15"/>
  <c r="D251" i="15" s="1"/>
  <c r="C97" i="15"/>
  <c r="C251" i="15" s="1"/>
  <c r="B97" i="15"/>
  <c r="Y53" i="15"/>
  <c r="Y241" i="15" s="1"/>
  <c r="X53" i="15"/>
  <c r="X241" i="15" s="1"/>
  <c r="W53" i="15"/>
  <c r="V53" i="15"/>
  <c r="V241" i="15" s="1"/>
  <c r="U53" i="15"/>
  <c r="U241" i="15" s="1"/>
  <c r="T53" i="15"/>
  <c r="T241" i="15" s="1"/>
  <c r="S53" i="15"/>
  <c r="R53" i="15"/>
  <c r="R241" i="15" s="1"/>
  <c r="Q53" i="15"/>
  <c r="Q241" i="15" s="1"/>
  <c r="P53" i="15"/>
  <c r="P241" i="15" s="1"/>
  <c r="O53" i="15"/>
  <c r="N53" i="15"/>
  <c r="N241" i="15" s="1"/>
  <c r="M53" i="15"/>
  <c r="M241" i="15" s="1"/>
  <c r="L53" i="15"/>
  <c r="L241" i="15" s="1"/>
  <c r="K53" i="15"/>
  <c r="J53" i="15"/>
  <c r="J241" i="15" s="1"/>
  <c r="I53" i="15"/>
  <c r="I241" i="15" s="1"/>
  <c r="H53" i="15"/>
  <c r="H241" i="15" s="1"/>
  <c r="G53" i="15"/>
  <c r="F53" i="15"/>
  <c r="F241" i="15" s="1"/>
  <c r="E53" i="15"/>
  <c r="E241" i="15" s="1"/>
  <c r="D53" i="15"/>
  <c r="D241" i="15" s="1"/>
  <c r="C53" i="15"/>
  <c r="B53" i="15"/>
  <c r="B241" i="15" s="1"/>
  <c r="X34" i="15"/>
  <c r="X233" i="15" s="1"/>
  <c r="V34" i="15"/>
  <c r="V233" i="15" s="1"/>
  <c r="T34" i="15"/>
  <c r="T233" i="15" s="1"/>
  <c r="R34" i="15"/>
  <c r="R233" i="15" s="1"/>
  <c r="P34" i="15"/>
  <c r="P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X204" i="14" s="1"/>
  <c r="W209" i="14"/>
  <c r="V209" i="14"/>
  <c r="V204" i="14" s="1"/>
  <c r="U209" i="14"/>
  <c r="U204" i="14" s="1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W204" i="14" s="1"/>
  <c r="V208" i="14"/>
  <c r="U208" i="14"/>
  <c r="T208" i="14"/>
  <c r="T204" i="14" s="1"/>
  <c r="S208" i="14"/>
  <c r="R208" i="14"/>
  <c r="R204" i="14" s="1"/>
  <c r="Q208" i="14"/>
  <c r="Q204" i="14" s="1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S204" i="14" s="1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J204" i="14" s="1"/>
  <c r="I206" i="14"/>
  <c r="H206" i="14"/>
  <c r="G206" i="14"/>
  <c r="G204" i="14" s="1"/>
  <c r="F206" i="14"/>
  <c r="E206" i="14"/>
  <c r="D206" i="14"/>
  <c r="C206" i="14"/>
  <c r="B206" i="14"/>
  <c r="Y205" i="14"/>
  <c r="Y204" i="14" s="1"/>
  <c r="X205" i="14"/>
  <c r="W205" i="14"/>
  <c r="V205" i="14"/>
  <c r="U205" i="14"/>
  <c r="T205" i="14"/>
  <c r="S205" i="14"/>
  <c r="R205" i="14"/>
  <c r="Q205" i="14"/>
  <c r="P205" i="14"/>
  <c r="P204" i="14" s="1"/>
  <c r="O205" i="14"/>
  <c r="O204" i="14" s="1"/>
  <c r="N205" i="14"/>
  <c r="N204" i="14" s="1"/>
  <c r="M205" i="14"/>
  <c r="M204" i="14" s="1"/>
  <c r="L205" i="14"/>
  <c r="L204" i="14" s="1"/>
  <c r="K205" i="14"/>
  <c r="K204" i="14" s="1"/>
  <c r="J205" i="14"/>
  <c r="I205" i="14"/>
  <c r="I204" i="14" s="1"/>
  <c r="H205" i="14"/>
  <c r="H204" i="14" s="1"/>
  <c r="G205" i="14"/>
  <c r="F205" i="14"/>
  <c r="F204" i="14" s="1"/>
  <c r="E205" i="14"/>
  <c r="E204" i="14" s="1"/>
  <c r="D205" i="14"/>
  <c r="D204" i="14" s="1"/>
  <c r="C205" i="14"/>
  <c r="C204" i="14" s="1"/>
  <c r="B205" i="14"/>
  <c r="B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V187" i="14" s="1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T187" i="14" s="1"/>
  <c r="S192" i="14"/>
  <c r="R192" i="14"/>
  <c r="R187" i="14" s="1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S187" i="14" s="1"/>
  <c r="R191" i="14"/>
  <c r="Q191" i="14"/>
  <c r="P191" i="14"/>
  <c r="P187" i="14" s="1"/>
  <c r="O191" i="14"/>
  <c r="N191" i="14"/>
  <c r="N187" i="14" s="1"/>
  <c r="M191" i="14"/>
  <c r="M187" i="14" s="1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O187" i="14" s="1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F187" i="14" s="1"/>
  <c r="E189" i="14"/>
  <c r="D189" i="14"/>
  <c r="C189" i="14"/>
  <c r="C187" i="14" s="1"/>
  <c r="B189" i="14"/>
  <c r="Y188" i="14"/>
  <c r="X188" i="14"/>
  <c r="W188" i="14"/>
  <c r="V188" i="14"/>
  <c r="U188" i="14"/>
  <c r="U187" i="14" s="1"/>
  <c r="T188" i="14"/>
  <c r="S188" i="14"/>
  <c r="R188" i="14"/>
  <c r="Q188" i="14"/>
  <c r="Q187" i="14" s="1"/>
  <c r="P188" i="14"/>
  <c r="O188" i="14"/>
  <c r="N188" i="14"/>
  <c r="M188" i="14"/>
  <c r="L188" i="14"/>
  <c r="L187" i="14" s="1"/>
  <c r="K188" i="14"/>
  <c r="K187" i="14" s="1"/>
  <c r="J188" i="14"/>
  <c r="J187" i="14" s="1"/>
  <c r="I188" i="14"/>
  <c r="I187" i="14" s="1"/>
  <c r="H188" i="14"/>
  <c r="H187" i="14" s="1"/>
  <c r="G188" i="14"/>
  <c r="G187" i="14" s="1"/>
  <c r="F188" i="14"/>
  <c r="E188" i="14"/>
  <c r="E187" i="14" s="1"/>
  <c r="D188" i="14"/>
  <c r="D187" i="14" s="1"/>
  <c r="C188" i="14"/>
  <c r="B188" i="14"/>
  <c r="B187" i="14" s="1"/>
  <c r="Y187" i="14"/>
  <c r="X187" i="14"/>
  <c r="W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Y171" i="14" s="1"/>
  <c r="X176" i="14"/>
  <c r="X171" i="14" s="1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W171" i="14" s="1"/>
  <c r="V175" i="14"/>
  <c r="U175" i="14"/>
  <c r="U171" i="14" s="1"/>
  <c r="T175" i="14"/>
  <c r="T171" i="14" s="1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V171" i="14" s="1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M171" i="14" s="1"/>
  <c r="L173" i="14"/>
  <c r="K173" i="14"/>
  <c r="J173" i="14"/>
  <c r="J171" i="14" s="1"/>
  <c r="I173" i="14"/>
  <c r="H173" i="14"/>
  <c r="G173" i="14"/>
  <c r="F173" i="14"/>
  <c r="E173" i="14"/>
  <c r="D173" i="14"/>
  <c r="C173" i="14"/>
  <c r="B173" i="14"/>
  <c r="Y172" i="14"/>
  <c r="X172" i="14"/>
  <c r="W172" i="14"/>
  <c r="V172" i="14"/>
  <c r="U172" i="14"/>
  <c r="T172" i="14"/>
  <c r="S172" i="14"/>
  <c r="S171" i="14" s="1"/>
  <c r="R172" i="14"/>
  <c r="R171" i="14" s="1"/>
  <c r="Q172" i="14"/>
  <c r="Q171" i="14" s="1"/>
  <c r="P172" i="14"/>
  <c r="P171" i="14" s="1"/>
  <c r="O172" i="14"/>
  <c r="O171" i="14" s="1"/>
  <c r="N172" i="14"/>
  <c r="N171" i="14" s="1"/>
  <c r="M172" i="14"/>
  <c r="L172" i="14"/>
  <c r="L171" i="14" s="1"/>
  <c r="K172" i="14"/>
  <c r="K171" i="14" s="1"/>
  <c r="J172" i="14"/>
  <c r="I172" i="14"/>
  <c r="I171" i="14" s="1"/>
  <c r="H172" i="14"/>
  <c r="H171" i="14" s="1"/>
  <c r="G172" i="14"/>
  <c r="G171" i="14" s="1"/>
  <c r="F172" i="14"/>
  <c r="F171" i="14" s="1"/>
  <c r="E172" i="14"/>
  <c r="D172" i="14"/>
  <c r="C172" i="14"/>
  <c r="B172" i="14"/>
  <c r="E171" i="14"/>
  <c r="D171" i="14"/>
  <c r="C171" i="14"/>
  <c r="B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W162" i="14" s="1"/>
  <c r="V167" i="14"/>
  <c r="U167" i="14"/>
  <c r="U162" i="14" s="1"/>
  <c r="T167" i="14"/>
  <c r="T162" i="14" s="1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Y162" i="14" s="1"/>
  <c r="X166" i="14"/>
  <c r="W166" i="14"/>
  <c r="V166" i="14"/>
  <c r="V162" i="14" s="1"/>
  <c r="U166" i="14"/>
  <c r="T166" i="14"/>
  <c r="S166" i="14"/>
  <c r="S162" i="14" s="1"/>
  <c r="R166" i="14"/>
  <c r="Q166" i="14"/>
  <c r="Q162" i="14" s="1"/>
  <c r="P166" i="14"/>
  <c r="P162" i="14" s="1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R162" i="14" s="1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I162" i="14" s="1"/>
  <c r="H164" i="14"/>
  <c r="G164" i="14"/>
  <c r="F164" i="14"/>
  <c r="F162" i="14" s="1"/>
  <c r="E164" i="14"/>
  <c r="D164" i="14"/>
  <c r="C164" i="14"/>
  <c r="B164" i="14"/>
  <c r="Y163" i="14"/>
  <c r="X163" i="14"/>
  <c r="X162" i="14" s="1"/>
  <c r="W163" i="14"/>
  <c r="V163" i="14"/>
  <c r="U163" i="14"/>
  <c r="T163" i="14"/>
  <c r="S163" i="14"/>
  <c r="R163" i="14"/>
  <c r="Q163" i="14"/>
  <c r="P163" i="14"/>
  <c r="O163" i="14"/>
  <c r="O162" i="14" s="1"/>
  <c r="N163" i="14"/>
  <c r="N162" i="14" s="1"/>
  <c r="M163" i="14"/>
  <c r="M162" i="14" s="1"/>
  <c r="L163" i="14"/>
  <c r="L162" i="14" s="1"/>
  <c r="K163" i="14"/>
  <c r="K162" i="14" s="1"/>
  <c r="J163" i="14"/>
  <c r="J162" i="14" s="1"/>
  <c r="I163" i="14"/>
  <c r="H163" i="14"/>
  <c r="H162" i="14" s="1"/>
  <c r="G163" i="14"/>
  <c r="G162" i="14" s="1"/>
  <c r="F163" i="14"/>
  <c r="E163" i="14"/>
  <c r="E162" i="14" s="1"/>
  <c r="D163" i="14"/>
  <c r="D162" i="14" s="1"/>
  <c r="C163" i="14"/>
  <c r="C162" i="14" s="1"/>
  <c r="B163" i="14"/>
  <c r="B162" i="14" s="1"/>
  <c r="Y141" i="14"/>
  <c r="Y261" i="14" s="1"/>
  <c r="X141" i="14"/>
  <c r="X261" i="14" s="1"/>
  <c r="W141" i="14"/>
  <c r="W216" i="14" s="1"/>
  <c r="V141" i="14"/>
  <c r="V261" i="14" s="1"/>
  <c r="U141" i="14"/>
  <c r="U216" i="14" s="1"/>
  <c r="T141" i="14"/>
  <c r="T261" i="14" s="1"/>
  <c r="S141" i="14"/>
  <c r="S216" i="14" s="1"/>
  <c r="R141" i="14"/>
  <c r="R261" i="14" s="1"/>
  <c r="Q141" i="14"/>
  <c r="Q216" i="14" s="1"/>
  <c r="P141" i="14"/>
  <c r="P261" i="14" s="1"/>
  <c r="O141" i="14"/>
  <c r="O261" i="14" s="1"/>
  <c r="N141" i="14"/>
  <c r="N261" i="14" s="1"/>
  <c r="M141" i="14"/>
  <c r="M261" i="14" s="1"/>
  <c r="L141" i="14"/>
  <c r="L261" i="14" s="1"/>
  <c r="K141" i="14"/>
  <c r="K261" i="14" s="1"/>
  <c r="J141" i="14"/>
  <c r="J261" i="14" s="1"/>
  <c r="I141" i="14"/>
  <c r="I261" i="14" s="1"/>
  <c r="H141" i="14"/>
  <c r="H261" i="14" s="1"/>
  <c r="G141" i="14"/>
  <c r="G216" i="14" s="1"/>
  <c r="F141" i="14"/>
  <c r="F261" i="14" s="1"/>
  <c r="E141" i="14"/>
  <c r="E216" i="14" s="1"/>
  <c r="D141" i="14"/>
  <c r="D261" i="14" s="1"/>
  <c r="C141" i="14"/>
  <c r="C261" i="14" s="1"/>
  <c r="B141" i="14"/>
  <c r="B261" i="14" s="1"/>
  <c r="Y97" i="14"/>
  <c r="Y251" i="14" s="1"/>
  <c r="X97" i="14"/>
  <c r="X251" i="14" s="1"/>
  <c r="W97" i="14"/>
  <c r="W199" i="14" s="1"/>
  <c r="V97" i="14"/>
  <c r="V251" i="14" s="1"/>
  <c r="U97" i="14"/>
  <c r="U199" i="14" s="1"/>
  <c r="T97" i="14"/>
  <c r="T199" i="14" s="1"/>
  <c r="S97" i="14"/>
  <c r="S199" i="14" s="1"/>
  <c r="R97" i="14"/>
  <c r="R251" i="14" s="1"/>
  <c r="Q97" i="14"/>
  <c r="Q251" i="14" s="1"/>
  <c r="P97" i="14"/>
  <c r="P251" i="14" s="1"/>
  <c r="O97" i="14"/>
  <c r="O199" i="14" s="1"/>
  <c r="N97" i="14"/>
  <c r="N251" i="14" s="1"/>
  <c r="M97" i="14"/>
  <c r="M199" i="14" s="1"/>
  <c r="L97" i="14"/>
  <c r="L199" i="14" s="1"/>
  <c r="K97" i="14"/>
  <c r="K199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W18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181" i="14" s="1"/>
  <c r="N53" i="14"/>
  <c r="N241" i="14" s="1"/>
  <c r="M53" i="14"/>
  <c r="M241" i="14" s="1"/>
  <c r="L53" i="14"/>
  <c r="L181" i="14" s="1"/>
  <c r="K53" i="14"/>
  <c r="K181" i="14" s="1"/>
  <c r="J53" i="14"/>
  <c r="J241" i="14" s="1"/>
  <c r="I53" i="14"/>
  <c r="I241" i="14" s="1"/>
  <c r="H53" i="14"/>
  <c r="H241" i="14" s="1"/>
  <c r="G53" i="14"/>
  <c r="G181" i="14" s="1"/>
  <c r="F53" i="14"/>
  <c r="F241" i="14" s="1"/>
  <c r="E53" i="14"/>
  <c r="E241" i="14" s="1"/>
  <c r="D53" i="14"/>
  <c r="D181" i="14" s="1"/>
  <c r="C53" i="14"/>
  <c r="C18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G224" i="13" s="1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E224" i="13" s="1"/>
  <c r="D229" i="13"/>
  <c r="C229" i="13"/>
  <c r="C224" i="13" s="1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Q224" i="13" s="1"/>
  <c r="P225" i="13"/>
  <c r="P224" i="13" s="1"/>
  <c r="O225" i="13"/>
  <c r="O224" i="13" s="1"/>
  <c r="N225" i="13"/>
  <c r="M225" i="13"/>
  <c r="M224" i="13" s="1"/>
  <c r="L225" i="13"/>
  <c r="K225" i="13"/>
  <c r="K224" i="13" s="1"/>
  <c r="J225" i="13"/>
  <c r="J224" i="13" s="1"/>
  <c r="I225" i="13"/>
  <c r="H225" i="13"/>
  <c r="G225" i="13"/>
  <c r="F225" i="13"/>
  <c r="E225" i="13"/>
  <c r="D225" i="13"/>
  <c r="D224" i="13" s="1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E204" i="13" s="1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Y204" i="13" s="1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X205" i="13"/>
  <c r="X204" i="13" s="1"/>
  <c r="W205" i="13"/>
  <c r="W204" i="13" s="1"/>
  <c r="V205" i="13"/>
  <c r="V204" i="13" s="1"/>
  <c r="U205" i="13"/>
  <c r="U204" i="13" s="1"/>
  <c r="T205" i="13"/>
  <c r="T204" i="13" s="1"/>
  <c r="S205" i="13"/>
  <c r="S204" i="13" s="1"/>
  <c r="R205" i="13"/>
  <c r="R204" i="13" s="1"/>
  <c r="Q205" i="13"/>
  <c r="P205" i="13"/>
  <c r="O205" i="13"/>
  <c r="N205" i="13"/>
  <c r="N204" i="13" s="1"/>
  <c r="M205" i="13"/>
  <c r="L205" i="13"/>
  <c r="L204" i="13" s="1"/>
  <c r="K205" i="13"/>
  <c r="J205" i="13"/>
  <c r="I205" i="13"/>
  <c r="H205" i="13"/>
  <c r="G205" i="13"/>
  <c r="F205" i="13"/>
  <c r="E205" i="13"/>
  <c r="D205" i="13"/>
  <c r="C205" i="13"/>
  <c r="C204" i="13" s="1"/>
  <c r="B205" i="13"/>
  <c r="B204" i="13" s="1"/>
  <c r="Q204" i="13"/>
  <c r="P204" i="13"/>
  <c r="O204" i="13"/>
  <c r="M204" i="13"/>
  <c r="K204" i="13"/>
  <c r="J204" i="13"/>
  <c r="I204" i="13"/>
  <c r="H204" i="13"/>
  <c r="G204" i="13"/>
  <c r="F204" i="13"/>
  <c r="D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C187" i="13" s="1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U187" i="13" s="1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Y187" i="13" s="1"/>
  <c r="X188" i="13"/>
  <c r="X187" i="13" s="1"/>
  <c r="W188" i="13"/>
  <c r="W187" i="13" s="1"/>
  <c r="V188" i="13"/>
  <c r="V187" i="13" s="1"/>
  <c r="U188" i="13"/>
  <c r="T188" i="13"/>
  <c r="T187" i="13" s="1"/>
  <c r="S188" i="13"/>
  <c r="S187" i="13" s="1"/>
  <c r="R188" i="13"/>
  <c r="R187" i="13" s="1"/>
  <c r="Q188" i="13"/>
  <c r="Q187" i="13" s="1"/>
  <c r="P188" i="13"/>
  <c r="P187" i="13" s="1"/>
  <c r="O188" i="13"/>
  <c r="O187" i="13" s="1"/>
  <c r="N188" i="13"/>
  <c r="N187" i="13" s="1"/>
  <c r="M188" i="13"/>
  <c r="L188" i="13"/>
  <c r="K188" i="13"/>
  <c r="J188" i="13"/>
  <c r="J187" i="13" s="1"/>
  <c r="I188" i="13"/>
  <c r="H188" i="13"/>
  <c r="H187" i="13" s="1"/>
  <c r="G188" i="13"/>
  <c r="F188" i="13"/>
  <c r="E188" i="13"/>
  <c r="D188" i="13"/>
  <c r="C188" i="13"/>
  <c r="B188" i="13"/>
  <c r="M187" i="13"/>
  <c r="L187" i="13"/>
  <c r="K187" i="13"/>
  <c r="I187" i="13"/>
  <c r="G187" i="13"/>
  <c r="F187" i="13"/>
  <c r="E187" i="13"/>
  <c r="D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W171" i="13" s="1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T181" i="13"/>
  <c r="P181" i="13"/>
  <c r="L181" i="13"/>
  <c r="H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J171" i="13" s="1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Y172" i="13"/>
  <c r="Y171" i="13" s="1"/>
  <c r="X172" i="13"/>
  <c r="X171" i="13" s="1"/>
  <c r="W172" i="13"/>
  <c r="V172" i="13"/>
  <c r="U172" i="13"/>
  <c r="T172" i="13"/>
  <c r="T171" i="13" s="1"/>
  <c r="S172" i="13"/>
  <c r="R172" i="13"/>
  <c r="R171" i="13" s="1"/>
  <c r="Q172" i="13"/>
  <c r="Q171" i="13" s="1"/>
  <c r="P172" i="13"/>
  <c r="P171" i="13" s="1"/>
  <c r="O172" i="13"/>
  <c r="N172" i="13"/>
  <c r="M172" i="13"/>
  <c r="L172" i="13"/>
  <c r="K172" i="13"/>
  <c r="J172" i="13"/>
  <c r="I172" i="13"/>
  <c r="I171" i="13" s="1"/>
  <c r="H172" i="13"/>
  <c r="H171" i="13" s="1"/>
  <c r="G172" i="13"/>
  <c r="G171" i="13" s="1"/>
  <c r="F172" i="13"/>
  <c r="F171" i="13" s="1"/>
  <c r="E172" i="13"/>
  <c r="E171" i="13" s="1"/>
  <c r="D172" i="13"/>
  <c r="D171" i="13" s="1"/>
  <c r="C172" i="13"/>
  <c r="B172" i="13"/>
  <c r="B171" i="13" s="1"/>
  <c r="V171" i="13"/>
  <c r="U171" i="13"/>
  <c r="S171" i="13"/>
  <c r="O171" i="13"/>
  <c r="N171" i="13"/>
  <c r="M171" i="13"/>
  <c r="L171" i="13"/>
  <c r="K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G162" i="13" s="1"/>
  <c r="F166" i="13"/>
  <c r="F162" i="13" s="1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Y162" i="13" s="1"/>
  <c r="X163" i="13"/>
  <c r="X162" i="13" s="1"/>
  <c r="W163" i="13"/>
  <c r="W162" i="13" s="1"/>
  <c r="V163" i="13"/>
  <c r="V162" i="13" s="1"/>
  <c r="U163" i="13"/>
  <c r="U162" i="13" s="1"/>
  <c r="T163" i="13"/>
  <c r="T162" i="13" s="1"/>
  <c r="S163" i="13"/>
  <c r="S162" i="13" s="1"/>
  <c r="R163" i="13"/>
  <c r="Q163" i="13"/>
  <c r="P163" i="13"/>
  <c r="P162" i="13" s="1"/>
  <c r="O163" i="13"/>
  <c r="N163" i="13"/>
  <c r="N162" i="13" s="1"/>
  <c r="M163" i="13"/>
  <c r="M162" i="13" s="1"/>
  <c r="L163" i="13"/>
  <c r="K163" i="13"/>
  <c r="J163" i="13"/>
  <c r="I163" i="13"/>
  <c r="H163" i="13"/>
  <c r="G163" i="13"/>
  <c r="F163" i="13"/>
  <c r="E163" i="13"/>
  <c r="E162" i="13" s="1"/>
  <c r="D163" i="13"/>
  <c r="D162" i="13" s="1"/>
  <c r="C163" i="13"/>
  <c r="C162" i="13" s="1"/>
  <c r="B163" i="13"/>
  <c r="B162" i="13" s="1"/>
  <c r="R162" i="13"/>
  <c r="Q162" i="13"/>
  <c r="O162" i="13"/>
  <c r="L162" i="13"/>
  <c r="K162" i="13"/>
  <c r="J162" i="13"/>
  <c r="I162" i="13"/>
  <c r="H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G253" i="13" s="1"/>
  <c r="F141" i="13"/>
  <c r="F261" i="13" s="1"/>
  <c r="E141" i="13"/>
  <c r="E261" i="13" s="1"/>
  <c r="E253" i="13" s="1"/>
  <c r="D141" i="13"/>
  <c r="D261" i="13" s="1"/>
  <c r="D253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C243" i="13" s="1"/>
  <c r="B97" i="13"/>
  <c r="B251" i="13" s="1"/>
  <c r="Y53" i="13"/>
  <c r="Y241" i="13" s="1"/>
  <c r="Y233" i="13" s="1"/>
  <c r="X53" i="13"/>
  <c r="X241" i="13" s="1"/>
  <c r="X233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V78" i="12"/>
  <c r="V107" i="4" s="1"/>
  <c r="U78" i="12"/>
  <c r="U107" i="4" s="1"/>
  <c r="S78" i="12"/>
  <c r="S107" i="4" s="1"/>
  <c r="R78" i="12"/>
  <c r="I78" i="12"/>
  <c r="I107" i="4" s="1"/>
  <c r="H78" i="12"/>
  <c r="H107" i="4" s="1"/>
  <c r="G78" i="12"/>
  <c r="G107" i="4" s="1"/>
  <c r="F78" i="12"/>
  <c r="E78" i="12"/>
  <c r="E107" i="4" s="1"/>
  <c r="Y77" i="12"/>
  <c r="Y106" i="4" s="1"/>
  <c r="X77" i="12"/>
  <c r="W77" i="12"/>
  <c r="V77" i="12"/>
  <c r="U77" i="12"/>
  <c r="T77" i="12"/>
  <c r="S77" i="12"/>
  <c r="R77" i="12"/>
  <c r="Q77" i="12"/>
  <c r="P77" i="12"/>
  <c r="O77" i="12"/>
  <c r="N77" i="12"/>
  <c r="N106" i="4" s="1"/>
  <c r="M77" i="12"/>
  <c r="M106" i="4" s="1"/>
  <c r="L77" i="12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B106" i="4" s="1"/>
  <c r="X76" i="12"/>
  <c r="X75" i="12" s="1"/>
  <c r="V76" i="12"/>
  <c r="V75" i="12" s="1"/>
  <c r="T76" i="12"/>
  <c r="T105" i="4" s="1"/>
  <c r="R76" i="12"/>
  <c r="R105" i="4" s="1"/>
  <c r="P76" i="12"/>
  <c r="P105" i="4" s="1"/>
  <c r="Y74" i="12"/>
  <c r="X74" i="12"/>
  <c r="W74" i="12"/>
  <c r="V74" i="12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P103" i="4" s="1"/>
  <c r="O74" i="12"/>
  <c r="O103" i="4" s="1"/>
  <c r="N74" i="12"/>
  <c r="N103" i="4" s="1"/>
  <c r="M74" i="12"/>
  <c r="M103" i="4" s="1"/>
  <c r="L74" i="12"/>
  <c r="K74" i="12"/>
  <c r="J74" i="12"/>
  <c r="I74" i="12"/>
  <c r="H74" i="12"/>
  <c r="G74" i="12"/>
  <c r="F74" i="12"/>
  <c r="F103" i="4" s="1"/>
  <c r="E74" i="12"/>
  <c r="D74" i="12"/>
  <c r="C74" i="12"/>
  <c r="C103" i="4" s="1"/>
  <c r="B74" i="12"/>
  <c r="B103" i="4" s="1"/>
  <c r="Y72" i="12"/>
  <c r="X72" i="12"/>
  <c r="X40" i="7" s="1"/>
  <c r="W72" i="12"/>
  <c r="V72" i="12"/>
  <c r="U72" i="12"/>
  <c r="U40" i="7" s="1"/>
  <c r="T72" i="12"/>
  <c r="T40" i="7" s="1"/>
  <c r="S72" i="12"/>
  <c r="S40" i="7" s="1"/>
  <c r="R72" i="12"/>
  <c r="R40" i="7" s="1"/>
  <c r="Q72" i="12"/>
  <c r="Q40" i="7" s="1"/>
  <c r="P72" i="12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F72" i="12"/>
  <c r="E72" i="12"/>
  <c r="D72" i="12"/>
  <c r="C72" i="12"/>
  <c r="B72" i="12"/>
  <c r="B40" i="7" s="1"/>
  <c r="Y68" i="12"/>
  <c r="Y101" i="12" s="1"/>
  <c r="Y162" i="4" s="1"/>
  <c r="X68" i="12"/>
  <c r="X101" i="12" s="1"/>
  <c r="X162" i="4" s="1"/>
  <c r="W68" i="12"/>
  <c r="W101" i="12" s="1"/>
  <c r="V68" i="12"/>
  <c r="V101" i="12" s="1"/>
  <c r="V162" i="4" s="1"/>
  <c r="U68" i="12"/>
  <c r="U101" i="12" s="1"/>
  <c r="T68" i="12"/>
  <c r="T101" i="12" s="1"/>
  <c r="S68" i="12"/>
  <c r="S101" i="12" s="1"/>
  <c r="R68" i="12"/>
  <c r="R101" i="12" s="1"/>
  <c r="Q68" i="12"/>
  <c r="Q101" i="12" s="1"/>
  <c r="P68" i="12"/>
  <c r="P101" i="12" s="1"/>
  <c r="P162" i="4" s="1"/>
  <c r="O68" i="12"/>
  <c r="O101" i="12" s="1"/>
  <c r="N68" i="12"/>
  <c r="N101" i="12" s="1"/>
  <c r="M68" i="12"/>
  <c r="M101" i="12" s="1"/>
  <c r="M162" i="4" s="1"/>
  <c r="L68" i="12"/>
  <c r="L101" i="12" s="1"/>
  <c r="L162" i="4" s="1"/>
  <c r="K68" i="12"/>
  <c r="K101" i="12" s="1"/>
  <c r="J68" i="12"/>
  <c r="J101" i="12" s="1"/>
  <c r="I68" i="12"/>
  <c r="I101" i="12" s="1"/>
  <c r="H68" i="12"/>
  <c r="H101" i="12" s="1"/>
  <c r="H162" i="4" s="1"/>
  <c r="G68" i="12"/>
  <c r="G101" i="12" s="1"/>
  <c r="G162" i="4" s="1"/>
  <c r="F68" i="12"/>
  <c r="F101" i="12" s="1"/>
  <c r="F162" i="4" s="1"/>
  <c r="E68" i="12"/>
  <c r="E101" i="12" s="1"/>
  <c r="E162" i="4" s="1"/>
  <c r="D68" i="12"/>
  <c r="D101" i="12" s="1"/>
  <c r="D162" i="4" s="1"/>
  <c r="C68" i="12"/>
  <c r="C101" i="12" s="1"/>
  <c r="C162" i="4" s="1"/>
  <c r="B68" i="12"/>
  <c r="B101" i="12" s="1"/>
  <c r="B162" i="4" s="1"/>
  <c r="Y67" i="12"/>
  <c r="Y100" i="12" s="1"/>
  <c r="Y161" i="4" s="1"/>
  <c r="X67" i="12"/>
  <c r="X100" i="12" s="1"/>
  <c r="X161" i="4" s="1"/>
  <c r="W67" i="12"/>
  <c r="W100" i="12" s="1"/>
  <c r="W161" i="4" s="1"/>
  <c r="V67" i="12"/>
  <c r="V100" i="12" s="1"/>
  <c r="V161" i="4" s="1"/>
  <c r="U67" i="12"/>
  <c r="U100" i="12" s="1"/>
  <c r="T67" i="12"/>
  <c r="T100" i="12" s="1"/>
  <c r="T161" i="4" s="1"/>
  <c r="S67" i="12"/>
  <c r="S100" i="12" s="1"/>
  <c r="S161" i="4" s="1"/>
  <c r="R67" i="12"/>
  <c r="R100" i="12" s="1"/>
  <c r="R161" i="4" s="1"/>
  <c r="Q67" i="12"/>
  <c r="Q100" i="12" s="1"/>
  <c r="Q161" i="4" s="1"/>
  <c r="P67" i="12"/>
  <c r="P100" i="12" s="1"/>
  <c r="P161" i="4" s="1"/>
  <c r="O67" i="12"/>
  <c r="O100" i="12" s="1"/>
  <c r="O161" i="4" s="1"/>
  <c r="N67" i="12"/>
  <c r="N100" i="12" s="1"/>
  <c r="N161" i="4" s="1"/>
  <c r="M67" i="12"/>
  <c r="M100" i="12" s="1"/>
  <c r="M161" i="4" s="1"/>
  <c r="L67" i="12"/>
  <c r="L100" i="12" s="1"/>
  <c r="L161" i="4" s="1"/>
  <c r="K67" i="12"/>
  <c r="K100" i="12" s="1"/>
  <c r="K161" i="4" s="1"/>
  <c r="J67" i="12"/>
  <c r="J100" i="12" s="1"/>
  <c r="I67" i="12"/>
  <c r="I100" i="12" s="1"/>
  <c r="H67" i="12"/>
  <c r="H100" i="12" s="1"/>
  <c r="G67" i="12"/>
  <c r="G100" i="12" s="1"/>
  <c r="F67" i="12"/>
  <c r="F100" i="12" s="1"/>
  <c r="E67" i="12"/>
  <c r="E100" i="12" s="1"/>
  <c r="E161" i="4" s="1"/>
  <c r="D67" i="12"/>
  <c r="D100" i="12" s="1"/>
  <c r="D161" i="4" s="1"/>
  <c r="C67" i="12"/>
  <c r="C100" i="12" s="1"/>
  <c r="C161" i="4" s="1"/>
  <c r="B67" i="12"/>
  <c r="B100" i="12" s="1"/>
  <c r="B161" i="4" s="1"/>
  <c r="Y66" i="12"/>
  <c r="Y99" i="12" s="1"/>
  <c r="Y160" i="4" s="1"/>
  <c r="X66" i="12"/>
  <c r="X99" i="12" s="1"/>
  <c r="X160" i="4" s="1"/>
  <c r="W66" i="12"/>
  <c r="W99" i="12" s="1"/>
  <c r="W160" i="4" s="1"/>
  <c r="V66" i="12"/>
  <c r="V99" i="12" s="1"/>
  <c r="V160" i="4" s="1"/>
  <c r="U66" i="12"/>
  <c r="U99" i="12" s="1"/>
  <c r="U160" i="4" s="1"/>
  <c r="T66" i="12"/>
  <c r="T99" i="12" s="1"/>
  <c r="T160" i="4" s="1"/>
  <c r="S66" i="12"/>
  <c r="S99" i="12" s="1"/>
  <c r="S160" i="4" s="1"/>
  <c r="R66" i="12"/>
  <c r="R99" i="12" s="1"/>
  <c r="R160" i="4" s="1"/>
  <c r="Q66" i="12"/>
  <c r="Q99" i="12" s="1"/>
  <c r="P66" i="12"/>
  <c r="P99" i="12" s="1"/>
  <c r="O66" i="12"/>
  <c r="O99" i="12" s="1"/>
  <c r="N66" i="12"/>
  <c r="N99" i="12" s="1"/>
  <c r="N160" i="4" s="1"/>
  <c r="M66" i="12"/>
  <c r="M99" i="12" s="1"/>
  <c r="L66" i="12"/>
  <c r="L99" i="12" s="1"/>
  <c r="K66" i="12"/>
  <c r="K99" i="12" s="1"/>
  <c r="J66" i="12"/>
  <c r="J99" i="12" s="1"/>
  <c r="I66" i="12"/>
  <c r="I99" i="12" s="1"/>
  <c r="H66" i="12"/>
  <c r="H99" i="12" s="1"/>
  <c r="G66" i="12"/>
  <c r="G99" i="12" s="1"/>
  <c r="F66" i="12"/>
  <c r="F99" i="12" s="1"/>
  <c r="E66" i="12"/>
  <c r="E99" i="12" s="1"/>
  <c r="D66" i="12"/>
  <c r="D99" i="12" s="1"/>
  <c r="C66" i="12"/>
  <c r="C99" i="12" s="1"/>
  <c r="B66" i="12"/>
  <c r="B99" i="12" s="1"/>
  <c r="B160" i="4" s="1"/>
  <c r="N65" i="12"/>
  <c r="N98" i="12" s="1"/>
  <c r="N159" i="4" s="1"/>
  <c r="Y64" i="12"/>
  <c r="Y97" i="12" s="1"/>
  <c r="Y158" i="4" s="1"/>
  <c r="X64" i="12"/>
  <c r="X97" i="12" s="1"/>
  <c r="X158" i="4" s="1"/>
  <c r="W64" i="12"/>
  <c r="W97" i="12" s="1"/>
  <c r="W158" i="4" s="1"/>
  <c r="V64" i="12"/>
  <c r="V97" i="12" s="1"/>
  <c r="V158" i="4" s="1"/>
  <c r="U64" i="12"/>
  <c r="U97" i="12" s="1"/>
  <c r="U158" i="4" s="1"/>
  <c r="T64" i="12"/>
  <c r="T97" i="12" s="1"/>
  <c r="T158" i="4" s="1"/>
  <c r="S64" i="12"/>
  <c r="S97" i="12" s="1"/>
  <c r="S158" i="4" s="1"/>
  <c r="R64" i="12"/>
  <c r="R97" i="12" s="1"/>
  <c r="R158" i="4" s="1"/>
  <c r="Q64" i="12"/>
  <c r="Q97" i="12" s="1"/>
  <c r="Q158" i="4" s="1"/>
  <c r="P64" i="12"/>
  <c r="P97" i="12" s="1"/>
  <c r="P158" i="4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K97" i="12" s="1"/>
  <c r="K158" i="4" s="1"/>
  <c r="J64" i="12"/>
  <c r="J97" i="12" s="1"/>
  <c r="J158" i="4" s="1"/>
  <c r="I64" i="12"/>
  <c r="I97" i="12" s="1"/>
  <c r="H64" i="12"/>
  <c r="H97" i="12" s="1"/>
  <c r="H158" i="4" s="1"/>
  <c r="G64" i="12"/>
  <c r="G97" i="12" s="1"/>
  <c r="G158" i="4" s="1"/>
  <c r="F64" i="12"/>
  <c r="F97" i="12" s="1"/>
  <c r="E64" i="12"/>
  <c r="E97" i="12" s="1"/>
  <c r="D64" i="12"/>
  <c r="D97" i="12" s="1"/>
  <c r="C64" i="12"/>
  <c r="C97" i="12" s="1"/>
  <c r="B64" i="12"/>
  <c r="B97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R37" i="12" s="1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Y38" i="12"/>
  <c r="Y37" i="12" s="1"/>
  <c r="X38" i="12"/>
  <c r="X37" i="12" s="1"/>
  <c r="W38" i="12"/>
  <c r="W37" i="12" s="1"/>
  <c r="V38" i="12"/>
  <c r="V37" i="12" s="1"/>
  <c r="U38" i="12"/>
  <c r="U37" i="12" s="1"/>
  <c r="T38" i="12"/>
  <c r="T37" i="12" s="1"/>
  <c r="S38" i="12"/>
  <c r="R38" i="12"/>
  <c r="Q38" i="12"/>
  <c r="P38" i="12"/>
  <c r="O38" i="12"/>
  <c r="O37" i="12" s="1"/>
  <c r="N38" i="12"/>
  <c r="N37" i="12" s="1"/>
  <c r="M38" i="12"/>
  <c r="L38" i="12"/>
  <c r="K38" i="12"/>
  <c r="K37" i="12" s="1"/>
  <c r="J38" i="12"/>
  <c r="I38" i="12"/>
  <c r="H38" i="12"/>
  <c r="G38" i="12"/>
  <c r="F38" i="12"/>
  <c r="E38" i="12"/>
  <c r="E37" i="12" s="1"/>
  <c r="D38" i="12"/>
  <c r="D37" i="12" s="1"/>
  <c r="C38" i="12"/>
  <c r="C37" i="12" s="1"/>
  <c r="B38" i="12"/>
  <c r="B37" i="12" s="1"/>
  <c r="S37" i="12"/>
  <c r="Q37" i="12"/>
  <c r="P37" i="12"/>
  <c r="M37" i="12"/>
  <c r="L37" i="12"/>
  <c r="J37" i="12"/>
  <c r="I37" i="12"/>
  <c r="H37" i="12"/>
  <c r="G37" i="12"/>
  <c r="F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S33" i="12"/>
  <c r="R33" i="12"/>
  <c r="Q33" i="12"/>
  <c r="P33" i="12"/>
  <c r="O33" i="12"/>
  <c r="O31" i="12" s="1"/>
  <c r="N33" i="12"/>
  <c r="M33" i="12"/>
  <c r="L33" i="12"/>
  <c r="K33" i="12"/>
  <c r="K31" i="12" s="1"/>
  <c r="J33" i="12"/>
  <c r="I33" i="12"/>
  <c r="H33" i="12"/>
  <c r="G33" i="12"/>
  <c r="G31" i="12" s="1"/>
  <c r="F33" i="12"/>
  <c r="E33" i="12"/>
  <c r="E31" i="12" s="1"/>
  <c r="D33" i="12"/>
  <c r="C33" i="12"/>
  <c r="C31" i="12" s="1"/>
  <c r="Y32" i="12"/>
  <c r="Y31" i="12" s="1"/>
  <c r="X32" i="12"/>
  <c r="W32" i="12"/>
  <c r="V32" i="12"/>
  <c r="U32" i="12"/>
  <c r="T32" i="12"/>
  <c r="T31" i="12" s="1"/>
  <c r="S32" i="12"/>
  <c r="R32" i="12"/>
  <c r="R31" i="12" s="1"/>
  <c r="Q32" i="12"/>
  <c r="Q31" i="12" s="1"/>
  <c r="P32" i="12"/>
  <c r="P31" i="12" s="1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U31" i="12"/>
  <c r="M31" i="12"/>
  <c r="I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Y82" i="12" s="1"/>
  <c r="X5" i="12"/>
  <c r="X82" i="12" s="1"/>
  <c r="W5" i="12"/>
  <c r="W82" i="12" s="1"/>
  <c r="V5" i="12"/>
  <c r="V82" i="12" s="1"/>
  <c r="U5" i="12"/>
  <c r="U3" i="12" s="1"/>
  <c r="U5" i="4" s="1"/>
  <c r="T5" i="12"/>
  <c r="T82" i="12" s="1"/>
  <c r="S5" i="12"/>
  <c r="S3" i="12" s="1"/>
  <c r="S5" i="4" s="1"/>
  <c r="R5" i="12"/>
  <c r="R82" i="12" s="1"/>
  <c r="Q5" i="12"/>
  <c r="Q82" i="12" s="1"/>
  <c r="P5" i="12"/>
  <c r="P82" i="12" s="1"/>
  <c r="O5" i="12"/>
  <c r="O82" i="12" s="1"/>
  <c r="N5" i="12"/>
  <c r="N82" i="12" s="1"/>
  <c r="M5" i="12"/>
  <c r="M3" i="12" s="1"/>
  <c r="L5" i="12"/>
  <c r="L82" i="12" s="1"/>
  <c r="K5" i="12"/>
  <c r="K3" i="12" s="1"/>
  <c r="J5" i="12"/>
  <c r="J82" i="12" s="1"/>
  <c r="I5" i="12"/>
  <c r="I82" i="12" s="1"/>
  <c r="H5" i="12"/>
  <c r="H82" i="12" s="1"/>
  <c r="G5" i="12"/>
  <c r="G82" i="12" s="1"/>
  <c r="F5" i="12"/>
  <c r="F82" i="12" s="1"/>
  <c r="E5" i="12"/>
  <c r="E3" i="12" s="1"/>
  <c r="E5" i="4" s="1"/>
  <c r="D5" i="12"/>
  <c r="D82" i="12" s="1"/>
  <c r="C5" i="12"/>
  <c r="C3" i="12" s="1"/>
  <c r="B5" i="12"/>
  <c r="B82" i="12" s="1"/>
  <c r="X3" i="12"/>
  <c r="V3" i="12"/>
  <c r="T3" i="12"/>
  <c r="T5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Y122" i="11"/>
  <c r="X122" i="11"/>
  <c r="X117" i="11" s="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Y121" i="11"/>
  <c r="X121" i="11"/>
  <c r="W121" i="11"/>
  <c r="V121" i="11"/>
  <c r="U121" i="11"/>
  <c r="U117" i="11" s="1"/>
  <c r="T121" i="11"/>
  <c r="T117" i="11" s="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Q117" i="11" s="1"/>
  <c r="P120" i="11"/>
  <c r="O120" i="11"/>
  <c r="N120" i="11"/>
  <c r="M120" i="11"/>
  <c r="L120" i="11"/>
  <c r="K120" i="11"/>
  <c r="J120" i="11"/>
  <c r="I120" i="11"/>
  <c r="H120" i="11"/>
  <c r="G120" i="11"/>
  <c r="G117" i="11" s="1"/>
  <c r="F120" i="11"/>
  <c r="F117" i="11" s="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E117" i="11" s="1"/>
  <c r="D119" i="11"/>
  <c r="C119" i="11"/>
  <c r="C117" i="11" s="1"/>
  <c r="B119" i="11"/>
  <c r="B117" i="11" s="1"/>
  <c r="Y118" i="11"/>
  <c r="X118" i="11"/>
  <c r="W118" i="11"/>
  <c r="V118" i="11"/>
  <c r="U118" i="11"/>
  <c r="T118" i="11"/>
  <c r="S118" i="11"/>
  <c r="R118" i="11"/>
  <c r="Q118" i="11"/>
  <c r="P118" i="11"/>
  <c r="P117" i="11" s="1"/>
  <c r="O118" i="11"/>
  <c r="O117" i="11" s="1"/>
  <c r="N118" i="11"/>
  <c r="N117" i="11" s="1"/>
  <c r="M118" i="11"/>
  <c r="M117" i="11" s="1"/>
  <c r="L118" i="11"/>
  <c r="L117" i="11" s="1"/>
  <c r="K118" i="11"/>
  <c r="K117" i="11" s="1"/>
  <c r="J118" i="11"/>
  <c r="J117" i="11" s="1"/>
  <c r="I118" i="11"/>
  <c r="I117" i="11" s="1"/>
  <c r="H118" i="11"/>
  <c r="H117" i="11" s="1"/>
  <c r="G118" i="11"/>
  <c r="F118" i="11"/>
  <c r="E118" i="11"/>
  <c r="D118" i="11"/>
  <c r="C118" i="11"/>
  <c r="B118" i="11"/>
  <c r="Y117" i="11"/>
  <c r="W117" i="11"/>
  <c r="V117" i="11"/>
  <c r="S117" i="11"/>
  <c r="R117" i="11"/>
  <c r="D117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Q100" i="11" s="1"/>
  <c r="P104" i="11"/>
  <c r="P100" i="11" s="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M100" i="11" s="1"/>
  <c r="L103" i="11"/>
  <c r="K103" i="11"/>
  <c r="J103" i="11"/>
  <c r="I103" i="11"/>
  <c r="H103" i="11"/>
  <c r="G103" i="11"/>
  <c r="F103" i="11"/>
  <c r="E103" i="11"/>
  <c r="D103" i="11"/>
  <c r="C103" i="11"/>
  <c r="C100" i="11" s="1"/>
  <c r="B103" i="11"/>
  <c r="B100" i="11" s="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Y100" i="11" s="1"/>
  <c r="X101" i="11"/>
  <c r="X100" i="11" s="1"/>
  <c r="W101" i="11"/>
  <c r="W100" i="11" s="1"/>
  <c r="V101" i="11"/>
  <c r="V100" i="11" s="1"/>
  <c r="U101" i="11"/>
  <c r="T101" i="11"/>
  <c r="T100" i="11" s="1"/>
  <c r="S101" i="11"/>
  <c r="S100" i="11" s="1"/>
  <c r="R101" i="11"/>
  <c r="R100" i="11" s="1"/>
  <c r="Q101" i="11"/>
  <c r="P101" i="11"/>
  <c r="O101" i="11"/>
  <c r="N101" i="11"/>
  <c r="M101" i="11"/>
  <c r="L101" i="11"/>
  <c r="L100" i="11" s="1"/>
  <c r="K101" i="11"/>
  <c r="K100" i="11" s="1"/>
  <c r="J101" i="11"/>
  <c r="J100" i="11" s="1"/>
  <c r="I101" i="11"/>
  <c r="I100" i="11" s="1"/>
  <c r="H101" i="11"/>
  <c r="H100" i="11" s="1"/>
  <c r="G101" i="11"/>
  <c r="G100" i="11" s="1"/>
  <c r="F101" i="11"/>
  <c r="F100" i="11" s="1"/>
  <c r="E101" i="11"/>
  <c r="E100" i="11" s="1"/>
  <c r="D101" i="11"/>
  <c r="D100" i="11" s="1"/>
  <c r="C101" i="11"/>
  <c r="B101" i="11"/>
  <c r="U100" i="11"/>
  <c r="O100" i="11"/>
  <c r="N100" i="11"/>
  <c r="Y79" i="11"/>
  <c r="Y156" i="11" s="1"/>
  <c r="X79" i="11"/>
  <c r="X156" i="11" s="1"/>
  <c r="W79" i="11"/>
  <c r="W156" i="11" s="1"/>
  <c r="V79" i="11"/>
  <c r="V156" i="11" s="1"/>
  <c r="U79" i="11"/>
  <c r="U156" i="11" s="1"/>
  <c r="T79" i="11"/>
  <c r="T156" i="11" s="1"/>
  <c r="S79" i="11"/>
  <c r="S156" i="11" s="1"/>
  <c r="R79" i="11"/>
  <c r="R156" i="11" s="1"/>
  <c r="Q79" i="11"/>
  <c r="Q156" i="11" s="1"/>
  <c r="P79" i="11"/>
  <c r="P156" i="11" s="1"/>
  <c r="O79" i="11"/>
  <c r="O156" i="11" s="1"/>
  <c r="N79" i="11"/>
  <c r="N156" i="11" s="1"/>
  <c r="M79" i="11"/>
  <c r="M156" i="11" s="1"/>
  <c r="L79" i="11"/>
  <c r="L156" i="11" s="1"/>
  <c r="K79" i="11"/>
  <c r="K156" i="11" s="1"/>
  <c r="J79" i="11"/>
  <c r="J156" i="11" s="1"/>
  <c r="I79" i="11"/>
  <c r="I156" i="11" s="1"/>
  <c r="H79" i="11"/>
  <c r="H156" i="11" s="1"/>
  <c r="G79" i="11"/>
  <c r="G156" i="11" s="1"/>
  <c r="F79" i="11"/>
  <c r="F156" i="11" s="1"/>
  <c r="E79" i="11"/>
  <c r="E156" i="11" s="1"/>
  <c r="D79" i="11"/>
  <c r="D156" i="11" s="1"/>
  <c r="C79" i="11"/>
  <c r="C156" i="11" s="1"/>
  <c r="B79" i="11"/>
  <c r="B156" i="11" s="1"/>
  <c r="W54" i="11"/>
  <c r="W147" i="11" s="1"/>
  <c r="V54" i="11"/>
  <c r="V147" i="11" s="1"/>
  <c r="T54" i="11"/>
  <c r="T147" i="11" s="1"/>
  <c r="S54" i="11"/>
  <c r="S147" i="11" s="1"/>
  <c r="R54" i="11"/>
  <c r="R147" i="11" s="1"/>
  <c r="H54" i="11"/>
  <c r="H147" i="11" s="1"/>
  <c r="G54" i="11"/>
  <c r="G147" i="11" s="1"/>
  <c r="F54" i="11"/>
  <c r="F147" i="11" s="1"/>
  <c r="D54" i="11"/>
  <c r="D147" i="11" s="1"/>
  <c r="C54" i="11"/>
  <c r="C147" i="11" s="1"/>
  <c r="B54" i="11"/>
  <c r="B147" i="11" s="1"/>
  <c r="Y35" i="11"/>
  <c r="Y145" i="11" s="1"/>
  <c r="X35" i="11"/>
  <c r="X145" i="11" s="1"/>
  <c r="W35" i="11"/>
  <c r="W145" i="11" s="1"/>
  <c r="V35" i="11"/>
  <c r="V145" i="11" s="1"/>
  <c r="U35" i="11"/>
  <c r="U145" i="11" s="1"/>
  <c r="T35" i="11"/>
  <c r="T145" i="11" s="1"/>
  <c r="S35" i="11"/>
  <c r="S145" i="11" s="1"/>
  <c r="R35" i="11"/>
  <c r="R145" i="11" s="1"/>
  <c r="Q35" i="11"/>
  <c r="Q145" i="11" s="1"/>
  <c r="P35" i="11"/>
  <c r="P145" i="11" s="1"/>
  <c r="O35" i="11"/>
  <c r="O145" i="11" s="1"/>
  <c r="N35" i="11"/>
  <c r="N145" i="11" s="1"/>
  <c r="M35" i="11"/>
  <c r="M145" i="11" s="1"/>
  <c r="L35" i="11"/>
  <c r="L145" i="11" s="1"/>
  <c r="K35" i="11"/>
  <c r="K145" i="11" s="1"/>
  <c r="J35" i="11"/>
  <c r="J145" i="11" s="1"/>
  <c r="I35" i="11"/>
  <c r="I145" i="11" s="1"/>
  <c r="H35" i="11"/>
  <c r="H145" i="11" s="1"/>
  <c r="G35" i="11"/>
  <c r="G145" i="11" s="1"/>
  <c r="F35" i="11"/>
  <c r="F145" i="11" s="1"/>
  <c r="E35" i="11"/>
  <c r="E145" i="11" s="1"/>
  <c r="D35" i="11"/>
  <c r="D145" i="11" s="1"/>
  <c r="C35" i="11"/>
  <c r="C145" i="11" s="1"/>
  <c r="B35" i="11"/>
  <c r="B145" i="11" s="1"/>
  <c r="W5" i="11"/>
  <c r="W136" i="11" s="1"/>
  <c r="V5" i="11"/>
  <c r="V136" i="11" s="1"/>
  <c r="U5" i="11"/>
  <c r="U136" i="11" s="1"/>
  <c r="T5" i="11"/>
  <c r="T136" i="11" s="1"/>
  <c r="S5" i="11"/>
  <c r="S136" i="11" s="1"/>
  <c r="I5" i="11"/>
  <c r="I136" i="11" s="1"/>
  <c r="H5" i="11"/>
  <c r="H136" i="11" s="1"/>
  <c r="G5" i="11"/>
  <c r="G136" i="11" s="1"/>
  <c r="F5" i="11"/>
  <c r="F136" i="11" s="1"/>
  <c r="E5" i="11"/>
  <c r="E136" i="11" s="1"/>
  <c r="D5" i="11"/>
  <c r="D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G117" i="10" s="1"/>
  <c r="F131" i="10"/>
  <c r="E131" i="10"/>
  <c r="E117" i="10" s="1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C117" i="10" s="1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U117" i="10" s="1"/>
  <c r="T120" i="10"/>
  <c r="T117" i="10" s="1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R117" i="10" s="1"/>
  <c r="Q119" i="10"/>
  <c r="P119" i="10"/>
  <c r="P117" i="10" s="1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Y117" i="10" s="1"/>
  <c r="X118" i="10"/>
  <c r="X117" i="10" s="1"/>
  <c r="W118" i="10"/>
  <c r="W117" i="10" s="1"/>
  <c r="V118" i="10"/>
  <c r="V117" i="10" s="1"/>
  <c r="U118" i="10"/>
  <c r="T118" i="10"/>
  <c r="S118" i="10"/>
  <c r="S117" i="10" s="1"/>
  <c r="R118" i="10"/>
  <c r="Q118" i="10"/>
  <c r="Q117" i="10" s="1"/>
  <c r="P118" i="10"/>
  <c r="O118" i="10"/>
  <c r="O117" i="10" s="1"/>
  <c r="N118" i="10"/>
  <c r="N117" i="10" s="1"/>
  <c r="M118" i="10"/>
  <c r="M117" i="10" s="1"/>
  <c r="L118" i="10"/>
  <c r="L117" i="10" s="1"/>
  <c r="K118" i="10"/>
  <c r="J118" i="10"/>
  <c r="I118" i="10"/>
  <c r="H118" i="10"/>
  <c r="G118" i="10"/>
  <c r="F118" i="10"/>
  <c r="E118" i="10"/>
  <c r="D118" i="10"/>
  <c r="C118" i="10"/>
  <c r="B118" i="10"/>
  <c r="B117" i="10" s="1"/>
  <c r="K117" i="10"/>
  <c r="J117" i="10"/>
  <c r="I117" i="10"/>
  <c r="H117" i="10"/>
  <c r="F117" i="10"/>
  <c r="D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G100" i="10" s="1"/>
  <c r="F114" i="10"/>
  <c r="E114" i="10"/>
  <c r="E100" i="10" s="1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C100" i="10" s="1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U100" i="10" s="1"/>
  <c r="T103" i="10"/>
  <c r="T100" i="10" s="1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R100" i="10" s="1"/>
  <c r="Q102" i="10"/>
  <c r="P102" i="10"/>
  <c r="P100" i="10" s="1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X100" i="10" s="1"/>
  <c r="W101" i="10"/>
  <c r="W100" i="10" s="1"/>
  <c r="V101" i="10"/>
  <c r="V100" i="10" s="1"/>
  <c r="U101" i="10"/>
  <c r="T101" i="10"/>
  <c r="S101" i="10"/>
  <c r="S100" i="10" s="1"/>
  <c r="R101" i="10"/>
  <c r="Q101" i="10"/>
  <c r="Q100" i="10" s="1"/>
  <c r="P101" i="10"/>
  <c r="O101" i="10"/>
  <c r="O100" i="10" s="1"/>
  <c r="N101" i="10"/>
  <c r="N100" i="10" s="1"/>
  <c r="M101" i="10"/>
  <c r="M100" i="10" s="1"/>
  <c r="L101" i="10"/>
  <c r="L100" i="10" s="1"/>
  <c r="K101" i="10"/>
  <c r="J101" i="10"/>
  <c r="I101" i="10"/>
  <c r="H101" i="10"/>
  <c r="G101" i="10"/>
  <c r="F101" i="10"/>
  <c r="E101" i="10"/>
  <c r="D101" i="10"/>
  <c r="C101" i="10"/>
  <c r="B101" i="10"/>
  <c r="B100" i="10" s="1"/>
  <c r="K100" i="10"/>
  <c r="J100" i="10"/>
  <c r="I100" i="10"/>
  <c r="H100" i="10"/>
  <c r="F100" i="10"/>
  <c r="D100" i="10"/>
  <c r="Y79" i="10"/>
  <c r="Y156" i="10" s="1"/>
  <c r="X79" i="10"/>
  <c r="X156" i="10" s="1"/>
  <c r="W79" i="10"/>
  <c r="W156" i="10" s="1"/>
  <c r="V79" i="10"/>
  <c r="V156" i="10" s="1"/>
  <c r="U79" i="10"/>
  <c r="U156" i="10" s="1"/>
  <c r="T79" i="10"/>
  <c r="T156" i="10" s="1"/>
  <c r="S79" i="10"/>
  <c r="S156" i="10" s="1"/>
  <c r="R79" i="10"/>
  <c r="R156" i="10" s="1"/>
  <c r="Q79" i="10"/>
  <c r="Q156" i="10" s="1"/>
  <c r="P79" i="10"/>
  <c r="P156" i="10" s="1"/>
  <c r="O79" i="10"/>
  <c r="O156" i="10" s="1"/>
  <c r="N79" i="10"/>
  <c r="N156" i="10" s="1"/>
  <c r="M79" i="10"/>
  <c r="M156" i="10" s="1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G156" i="10" s="1"/>
  <c r="F79" i="10"/>
  <c r="F156" i="10" s="1"/>
  <c r="E79" i="10"/>
  <c r="E156" i="10" s="1"/>
  <c r="D79" i="10"/>
  <c r="D156" i="10" s="1"/>
  <c r="C79" i="10"/>
  <c r="C156" i="10" s="1"/>
  <c r="B79" i="10"/>
  <c r="B156" i="10" s="1"/>
  <c r="Y35" i="10"/>
  <c r="Y145" i="10" s="1"/>
  <c r="X35" i="10"/>
  <c r="X145" i="10" s="1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S117" i="9" s="1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Y118" i="9"/>
  <c r="Y117" i="9" s="1"/>
  <c r="X118" i="9"/>
  <c r="X117" i="9" s="1"/>
  <c r="W118" i="9"/>
  <c r="V118" i="9"/>
  <c r="U118" i="9"/>
  <c r="T118" i="9"/>
  <c r="S118" i="9"/>
  <c r="R118" i="9"/>
  <c r="Q118" i="9"/>
  <c r="P118" i="9"/>
  <c r="O118" i="9"/>
  <c r="O117" i="9" s="1"/>
  <c r="N118" i="9"/>
  <c r="N117" i="9" s="1"/>
  <c r="M118" i="9"/>
  <c r="M117" i="9" s="1"/>
  <c r="L118" i="9"/>
  <c r="L117" i="9" s="1"/>
  <c r="K118" i="9"/>
  <c r="K117" i="9" s="1"/>
  <c r="J118" i="9"/>
  <c r="J117" i="9" s="1"/>
  <c r="I118" i="9"/>
  <c r="I117" i="9" s="1"/>
  <c r="H118" i="9"/>
  <c r="H117" i="9" s="1"/>
  <c r="G118" i="9"/>
  <c r="G117" i="9" s="1"/>
  <c r="F118" i="9"/>
  <c r="F117" i="9" s="1"/>
  <c r="E118" i="9"/>
  <c r="E117" i="9" s="1"/>
  <c r="D118" i="9"/>
  <c r="D117" i="9" s="1"/>
  <c r="C118" i="9"/>
  <c r="C117" i="9" s="1"/>
  <c r="B118" i="9"/>
  <c r="B117" i="9" s="1"/>
  <c r="W117" i="9"/>
  <c r="V117" i="9"/>
  <c r="U117" i="9"/>
  <c r="T117" i="9"/>
  <c r="R117" i="9"/>
  <c r="Q117" i="9"/>
  <c r="P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S100" i="9" s="1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Y100" i="9" s="1"/>
  <c r="X101" i="9"/>
  <c r="X100" i="9" s="1"/>
  <c r="W101" i="9"/>
  <c r="V101" i="9"/>
  <c r="U101" i="9"/>
  <c r="T101" i="9"/>
  <c r="S101" i="9"/>
  <c r="R101" i="9"/>
  <c r="Q101" i="9"/>
  <c r="P101" i="9"/>
  <c r="O101" i="9"/>
  <c r="O100" i="9" s="1"/>
  <c r="N101" i="9"/>
  <c r="N100" i="9" s="1"/>
  <c r="M101" i="9"/>
  <c r="M100" i="9" s="1"/>
  <c r="L101" i="9"/>
  <c r="L100" i="9" s="1"/>
  <c r="K101" i="9"/>
  <c r="K100" i="9" s="1"/>
  <c r="J101" i="9"/>
  <c r="J100" i="9" s="1"/>
  <c r="I101" i="9"/>
  <c r="I100" i="9" s="1"/>
  <c r="H101" i="9"/>
  <c r="H100" i="9" s="1"/>
  <c r="G101" i="9"/>
  <c r="G100" i="9" s="1"/>
  <c r="F101" i="9"/>
  <c r="F100" i="9" s="1"/>
  <c r="E101" i="9"/>
  <c r="E100" i="9" s="1"/>
  <c r="D101" i="9"/>
  <c r="D100" i="9" s="1"/>
  <c r="C101" i="9"/>
  <c r="C100" i="9" s="1"/>
  <c r="B101" i="9"/>
  <c r="B100" i="9" s="1"/>
  <c r="W100" i="9"/>
  <c r="V100" i="9"/>
  <c r="U100" i="9"/>
  <c r="T100" i="9"/>
  <c r="R100" i="9"/>
  <c r="Q100" i="9"/>
  <c r="P100" i="9"/>
  <c r="Y79" i="9"/>
  <c r="Y156" i="9" s="1"/>
  <c r="X79" i="9"/>
  <c r="X156" i="9" s="1"/>
  <c r="W79" i="9"/>
  <c r="W156" i="9" s="1"/>
  <c r="V79" i="9"/>
  <c r="V156" i="9" s="1"/>
  <c r="V147" i="9" s="1"/>
  <c r="U79" i="9"/>
  <c r="U156" i="9" s="1"/>
  <c r="T79" i="9"/>
  <c r="T156" i="9" s="1"/>
  <c r="S79" i="9"/>
  <c r="S156" i="9" s="1"/>
  <c r="R79" i="9"/>
  <c r="R156" i="9" s="1"/>
  <c r="R147" i="9" s="1"/>
  <c r="Q79" i="9"/>
  <c r="Q156" i="9" s="1"/>
  <c r="Q147" i="9" s="1"/>
  <c r="P79" i="9"/>
  <c r="P156" i="9" s="1"/>
  <c r="P147" i="9" s="1"/>
  <c r="O79" i="9"/>
  <c r="O156" i="9" s="1"/>
  <c r="N79" i="9"/>
  <c r="N156" i="9" s="1"/>
  <c r="N147" i="9" s="1"/>
  <c r="M79" i="9"/>
  <c r="M156" i="9" s="1"/>
  <c r="M147" i="9" s="1"/>
  <c r="L79" i="9"/>
  <c r="L156" i="9" s="1"/>
  <c r="L147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R136" i="9" s="1"/>
  <c r="Q35" i="9"/>
  <c r="Q145" i="9" s="1"/>
  <c r="P35" i="9"/>
  <c r="P145" i="9" s="1"/>
  <c r="O35" i="9"/>
  <c r="O145" i="9" s="1"/>
  <c r="N35" i="9"/>
  <c r="N145" i="9" s="1"/>
  <c r="N136" i="9" s="1"/>
  <c r="M35" i="9"/>
  <c r="M145" i="9" s="1"/>
  <c r="M136" i="9" s="1"/>
  <c r="L35" i="9"/>
  <c r="L145" i="9" s="1"/>
  <c r="L136" i="9" s="1"/>
  <c r="K35" i="9"/>
  <c r="K145" i="9" s="1"/>
  <c r="J35" i="9"/>
  <c r="J145" i="9" s="1"/>
  <c r="J136" i="9" s="1"/>
  <c r="I35" i="9"/>
  <c r="I145" i="9" s="1"/>
  <c r="I136" i="9" s="1"/>
  <c r="H35" i="9"/>
  <c r="H145" i="9" s="1"/>
  <c r="H136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U60" i="8"/>
  <c r="W56" i="8"/>
  <c r="W101" i="4" s="1"/>
  <c r="V56" i="8"/>
  <c r="T56" i="8"/>
  <c r="T101" i="4" s="1"/>
  <c r="G56" i="8"/>
  <c r="G101" i="4" s="1"/>
  <c r="F56" i="8"/>
  <c r="F101" i="4" s="1"/>
  <c r="D56" i="8"/>
  <c r="D101" i="4" s="1"/>
  <c r="C56" i="8"/>
  <c r="C101" i="4" s="1"/>
  <c r="B56" i="8"/>
  <c r="B101" i="4" s="1"/>
  <c r="D55" i="8"/>
  <c r="D100" i="4" s="1"/>
  <c r="Y53" i="8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Y49" i="8"/>
  <c r="Y67" i="8" s="1"/>
  <c r="Y156" i="4" s="1"/>
  <c r="X49" i="8"/>
  <c r="W49" i="8"/>
  <c r="W67" i="8" s="1"/>
  <c r="V49" i="8"/>
  <c r="V54" i="4" s="1"/>
  <c r="U49" i="8"/>
  <c r="U54" i="4" s="1"/>
  <c r="T49" i="8"/>
  <c r="T54" i="4" s="1"/>
  <c r="S49" i="8"/>
  <c r="S67" i="8" s="1"/>
  <c r="S156" i="4" s="1"/>
  <c r="R49" i="8"/>
  <c r="R67" i="8" s="1"/>
  <c r="R156" i="4" s="1"/>
  <c r="Q49" i="8"/>
  <c r="Q67" i="8" s="1"/>
  <c r="Q156" i="4" s="1"/>
  <c r="P49" i="8"/>
  <c r="P54" i="4" s="1"/>
  <c r="O49" i="8"/>
  <c r="O61" i="8" s="1"/>
  <c r="N49" i="8"/>
  <c r="N54" i="4" s="1"/>
  <c r="M49" i="8"/>
  <c r="M54" i="4" s="1"/>
  <c r="L49" i="8"/>
  <c r="L54" i="4" s="1"/>
  <c r="K49" i="8"/>
  <c r="K67" i="8" s="1"/>
  <c r="K156" i="4" s="1"/>
  <c r="J49" i="8"/>
  <c r="J67" i="8" s="1"/>
  <c r="I49" i="8"/>
  <c r="I67" i="8" s="1"/>
  <c r="I156" i="4" s="1"/>
  <c r="H49" i="8"/>
  <c r="H54" i="4" s="1"/>
  <c r="G49" i="8"/>
  <c r="G61" i="8" s="1"/>
  <c r="F49" i="8"/>
  <c r="F54" i="4" s="1"/>
  <c r="E49" i="8"/>
  <c r="E54" i="4" s="1"/>
  <c r="D49" i="8"/>
  <c r="D54" i="4" s="1"/>
  <c r="C49" i="8"/>
  <c r="C67" i="8" s="1"/>
  <c r="C156" i="4" s="1"/>
  <c r="B49" i="8"/>
  <c r="B67" i="8" s="1"/>
  <c r="B156" i="4" s="1"/>
  <c r="Y48" i="8"/>
  <c r="Y66" i="8" s="1"/>
  <c r="Y155" i="4" s="1"/>
  <c r="X48" i="8"/>
  <c r="X53" i="4" s="1"/>
  <c r="W48" i="8"/>
  <c r="W66" i="8" s="1"/>
  <c r="W155" i="4" s="1"/>
  <c r="V48" i="8"/>
  <c r="V47" i="8" s="1"/>
  <c r="V52" i="4" s="1"/>
  <c r="U48" i="8"/>
  <c r="U66" i="8" s="1"/>
  <c r="U155" i="4" s="1"/>
  <c r="T48" i="8"/>
  <c r="S48" i="8"/>
  <c r="S66" i="8" s="1"/>
  <c r="S155" i="4" s="1"/>
  <c r="R48" i="8"/>
  <c r="R66" i="8" s="1"/>
  <c r="R155" i="4" s="1"/>
  <c r="Q48" i="8"/>
  <c r="Q66" i="8" s="1"/>
  <c r="Q155" i="4" s="1"/>
  <c r="P48" i="8"/>
  <c r="P53" i="4" s="1"/>
  <c r="O48" i="8"/>
  <c r="O66" i="8" s="1"/>
  <c r="O155" i="4" s="1"/>
  <c r="N48" i="8"/>
  <c r="N53" i="4" s="1"/>
  <c r="M48" i="8"/>
  <c r="M66" i="8" s="1"/>
  <c r="M155" i="4" s="1"/>
  <c r="L48" i="8"/>
  <c r="L53" i="4" s="1"/>
  <c r="K48" i="8"/>
  <c r="K66" i="8" s="1"/>
  <c r="K155" i="4" s="1"/>
  <c r="J48" i="8"/>
  <c r="J66" i="8" s="1"/>
  <c r="J155" i="4" s="1"/>
  <c r="I48" i="8"/>
  <c r="I66" i="8" s="1"/>
  <c r="I155" i="4" s="1"/>
  <c r="H48" i="8"/>
  <c r="H53" i="4" s="1"/>
  <c r="G48" i="8"/>
  <c r="G60" i="8" s="1"/>
  <c r="F48" i="8"/>
  <c r="F53" i="4" s="1"/>
  <c r="E48" i="8"/>
  <c r="E66" i="8" s="1"/>
  <c r="E155" i="4" s="1"/>
  <c r="D48" i="8"/>
  <c r="D53" i="4" s="1"/>
  <c r="C48" i="8"/>
  <c r="C66" i="8" s="1"/>
  <c r="C155" i="4" s="1"/>
  <c r="B48" i="8"/>
  <c r="B66" i="8" s="1"/>
  <c r="B155" i="4" s="1"/>
  <c r="C47" i="8"/>
  <c r="C65" i="8" s="1"/>
  <c r="C154" i="4" s="1"/>
  <c r="B47" i="8"/>
  <c r="B65" i="8" s="1"/>
  <c r="B154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I20" i="8" s="1"/>
  <c r="H22" i="8"/>
  <c r="H20" i="8" s="1"/>
  <c r="G22" i="8"/>
  <c r="F22" i="8"/>
  <c r="E22" i="8"/>
  <c r="D22" i="8"/>
  <c r="C22" i="8"/>
  <c r="B22" i="8"/>
  <c r="Y21" i="8"/>
  <c r="X21" i="8"/>
  <c r="W21" i="8"/>
  <c r="V21" i="8"/>
  <c r="V20" i="8" s="1"/>
  <c r="U21" i="8"/>
  <c r="U20" i="8" s="1"/>
  <c r="T21" i="8"/>
  <c r="T20" i="8" s="1"/>
  <c r="S21" i="8"/>
  <c r="S20" i="8" s="1"/>
  <c r="R21" i="8"/>
  <c r="R20" i="8" s="1"/>
  <c r="Q21" i="8"/>
  <c r="Q20" i="8" s="1"/>
  <c r="P21" i="8"/>
  <c r="P20" i="8" s="1"/>
  <c r="O21" i="8"/>
  <c r="O20" i="8" s="1"/>
  <c r="N21" i="8"/>
  <c r="N20" i="8" s="1"/>
  <c r="M21" i="8"/>
  <c r="M20" i="8" s="1"/>
  <c r="L21" i="8"/>
  <c r="L20" i="8" s="1"/>
  <c r="K21" i="8"/>
  <c r="K20" i="8" s="1"/>
  <c r="J21" i="8"/>
  <c r="J20" i="8" s="1"/>
  <c r="I21" i="8"/>
  <c r="H21" i="8"/>
  <c r="G21" i="8"/>
  <c r="G20" i="8" s="1"/>
  <c r="F21" i="8"/>
  <c r="F20" i="8" s="1"/>
  <c r="E21" i="8"/>
  <c r="E20" i="8" s="1"/>
  <c r="D21" i="8"/>
  <c r="D20" i="8" s="1"/>
  <c r="C21" i="8"/>
  <c r="B21" i="8"/>
  <c r="Y20" i="8"/>
  <c r="X20" i="8"/>
  <c r="W20" i="8"/>
  <c r="C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X17" i="8" s="1"/>
  <c r="W18" i="8"/>
  <c r="V18" i="8"/>
  <c r="V17" i="8" s="1"/>
  <c r="U18" i="8"/>
  <c r="U17" i="8" s="1"/>
  <c r="T18" i="8"/>
  <c r="T17" i="8" s="1"/>
  <c r="S18" i="8"/>
  <c r="R18" i="8"/>
  <c r="R17" i="8" s="1"/>
  <c r="Q18" i="8"/>
  <c r="Q17" i="8" s="1"/>
  <c r="P18" i="8"/>
  <c r="P17" i="8" s="1"/>
  <c r="O18" i="8"/>
  <c r="O17" i="8" s="1"/>
  <c r="N18" i="8"/>
  <c r="N17" i="8" s="1"/>
  <c r="M18" i="8"/>
  <c r="L18" i="8"/>
  <c r="K18" i="8"/>
  <c r="J18" i="8"/>
  <c r="I18" i="8"/>
  <c r="H18" i="8"/>
  <c r="G18" i="8"/>
  <c r="F18" i="8"/>
  <c r="E18" i="8"/>
  <c r="D18" i="8"/>
  <c r="C18" i="8"/>
  <c r="M17" i="8"/>
  <c r="J17" i="8"/>
  <c r="H17" i="8"/>
  <c r="F17" i="8"/>
  <c r="E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58" i="8" s="1"/>
  <c r="X7" i="8"/>
  <c r="X58" i="8" s="1"/>
  <c r="W7" i="8"/>
  <c r="W58" i="8" s="1"/>
  <c r="V7" i="8"/>
  <c r="V58" i="8" s="1"/>
  <c r="U7" i="8"/>
  <c r="U58" i="8" s="1"/>
  <c r="T7" i="8"/>
  <c r="T58" i="8" s="1"/>
  <c r="S7" i="8"/>
  <c r="S58" i="8" s="1"/>
  <c r="R7" i="8"/>
  <c r="R58" i="8" s="1"/>
  <c r="Q7" i="8"/>
  <c r="Q58" i="8" s="1"/>
  <c r="P7" i="8"/>
  <c r="P58" i="8" s="1"/>
  <c r="O7" i="8"/>
  <c r="O58" i="8" s="1"/>
  <c r="N7" i="8"/>
  <c r="N58" i="8" s="1"/>
  <c r="M7" i="8"/>
  <c r="M58" i="8" s="1"/>
  <c r="L7" i="8"/>
  <c r="L58" i="8" s="1"/>
  <c r="K7" i="8"/>
  <c r="K58" i="8" s="1"/>
  <c r="J7" i="8"/>
  <c r="J58" i="8" s="1"/>
  <c r="I7" i="8"/>
  <c r="I58" i="8" s="1"/>
  <c r="H7" i="8"/>
  <c r="H58" i="8" s="1"/>
  <c r="G7" i="8"/>
  <c r="G58" i="8" s="1"/>
  <c r="F7" i="8"/>
  <c r="F58" i="8" s="1"/>
  <c r="E7" i="8"/>
  <c r="E58" i="8" s="1"/>
  <c r="D7" i="8"/>
  <c r="D58" i="8" s="1"/>
  <c r="C7" i="8"/>
  <c r="C58" i="8" s="1"/>
  <c r="B7" i="8"/>
  <c r="B58" i="8" s="1"/>
  <c r="Y3" i="8"/>
  <c r="X3" i="8"/>
  <c r="W3" i="8"/>
  <c r="V3" i="8"/>
  <c r="U3" i="8"/>
  <c r="T3" i="8"/>
  <c r="S3" i="8"/>
  <c r="R3" i="8"/>
  <c r="Q3" i="8"/>
  <c r="P3" i="8"/>
  <c r="O3" i="8"/>
  <c r="O4" i="4" s="1"/>
  <c r="N3" i="8"/>
  <c r="M3" i="8"/>
  <c r="L3" i="8"/>
  <c r="K3" i="8"/>
  <c r="J3" i="8"/>
  <c r="J4" i="4" s="1"/>
  <c r="I3" i="8"/>
  <c r="I4" i="4" s="1"/>
  <c r="H3" i="8"/>
  <c r="H4" i="4" s="1"/>
  <c r="G3" i="8"/>
  <c r="G4" i="4" s="1"/>
  <c r="F3" i="8"/>
  <c r="E3" i="8"/>
  <c r="D3" i="8"/>
  <c r="C3" i="8"/>
  <c r="B3" i="8"/>
  <c r="A54" i="7"/>
  <c r="A53" i="7"/>
  <c r="A47" i="7"/>
  <c r="Y42" i="7"/>
  <c r="X42" i="7"/>
  <c r="T42" i="7"/>
  <c r="S42" i="7"/>
  <c r="R42" i="7"/>
  <c r="Q42" i="7"/>
  <c r="P42" i="7"/>
  <c r="O42" i="7"/>
  <c r="N42" i="7"/>
  <c r="M42" i="7"/>
  <c r="L42" i="7"/>
  <c r="K42" i="7"/>
  <c r="J42" i="7"/>
  <c r="H42" i="7"/>
  <c r="F42" i="7"/>
  <c r="E42" i="7"/>
  <c r="D42" i="7"/>
  <c r="C42" i="7"/>
  <c r="B42" i="7"/>
  <c r="X41" i="7"/>
  <c r="O41" i="7"/>
  <c r="N41" i="7"/>
  <c r="K41" i="7"/>
  <c r="I41" i="7"/>
  <c r="H41" i="7"/>
  <c r="G41" i="7"/>
  <c r="E41" i="7"/>
  <c r="Y40" i="7"/>
  <c r="W40" i="7"/>
  <c r="V40" i="7"/>
  <c r="G40" i="7"/>
  <c r="F40" i="7"/>
  <c r="E40" i="7"/>
  <c r="D40" i="7"/>
  <c r="C40" i="7"/>
  <c r="Y39" i="7"/>
  <c r="U27" i="7"/>
  <c r="T27" i="7"/>
  <c r="R27" i="7"/>
  <c r="Q27" i="7"/>
  <c r="P27" i="7"/>
  <c r="O27" i="7"/>
  <c r="N27" i="7"/>
  <c r="L27" i="7"/>
  <c r="Y27" i="7"/>
  <c r="X27" i="7"/>
  <c r="W27" i="7"/>
  <c r="V27" i="7"/>
  <c r="M27" i="7"/>
  <c r="K27" i="7"/>
  <c r="J27" i="7"/>
  <c r="I27" i="7"/>
  <c r="H27" i="7"/>
  <c r="G27" i="7"/>
  <c r="S27" i="7"/>
  <c r="F27" i="7"/>
  <c r="E27" i="7"/>
  <c r="D27" i="7"/>
  <c r="C27" i="7"/>
  <c r="B27" i="7"/>
  <c r="J16" i="7"/>
  <c r="I16" i="7"/>
  <c r="H16" i="7"/>
  <c r="E16" i="7"/>
  <c r="D16" i="7"/>
  <c r="C16" i="7"/>
  <c r="B16" i="7"/>
  <c r="X16" i="7"/>
  <c r="Y16" i="7"/>
  <c r="W16" i="7"/>
  <c r="V16" i="7"/>
  <c r="U16" i="7"/>
  <c r="T16" i="7"/>
  <c r="S16" i="7"/>
  <c r="G16" i="7"/>
  <c r="F16" i="7"/>
  <c r="R16" i="7"/>
  <c r="Q16" i="7"/>
  <c r="P16" i="7"/>
  <c r="O16" i="7"/>
  <c r="N16" i="7"/>
  <c r="M16" i="7"/>
  <c r="L16" i="7"/>
  <c r="K16" i="7"/>
  <c r="N10" i="7"/>
  <c r="M10" i="7"/>
  <c r="L10" i="7"/>
  <c r="I10" i="7"/>
  <c r="H10" i="7"/>
  <c r="G10" i="7"/>
  <c r="E10" i="7"/>
  <c r="D10" i="7"/>
  <c r="C10" i="7"/>
  <c r="B10" i="7"/>
  <c r="Y10" i="7"/>
  <c r="X10" i="7"/>
  <c r="W10" i="7"/>
  <c r="K10" i="7"/>
  <c r="J10" i="7"/>
  <c r="F10" i="7"/>
  <c r="V10" i="7"/>
  <c r="U10" i="7"/>
  <c r="T10" i="7"/>
  <c r="S10" i="7"/>
  <c r="R10" i="7"/>
  <c r="Q10" i="7"/>
  <c r="P10" i="7"/>
  <c r="O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D27" i="6"/>
  <c r="C27" i="6"/>
  <c r="B27" i="6"/>
  <c r="Y27" i="6"/>
  <c r="X27" i="6"/>
  <c r="W27" i="6"/>
  <c r="V27" i="6"/>
  <c r="U27" i="6"/>
  <c r="T27" i="6"/>
  <c r="S27" i="6"/>
  <c r="R27" i="6"/>
  <c r="Q27" i="6"/>
  <c r="P27" i="6"/>
  <c r="O27" i="6"/>
  <c r="N27" i="6"/>
  <c r="E27" i="6"/>
  <c r="M27" i="6"/>
  <c r="L27" i="6"/>
  <c r="K27" i="6"/>
  <c r="J27" i="6"/>
  <c r="I27" i="6"/>
  <c r="H27" i="6"/>
  <c r="G27" i="6"/>
  <c r="F27" i="6"/>
  <c r="U16" i="6"/>
  <c r="P16" i="6"/>
  <c r="O16" i="6"/>
  <c r="N16" i="6"/>
  <c r="L16" i="6"/>
  <c r="K16" i="6"/>
  <c r="J16" i="6"/>
  <c r="I16" i="6"/>
  <c r="Q16" i="6"/>
  <c r="M16" i="6"/>
  <c r="H16" i="6"/>
  <c r="G16" i="6"/>
  <c r="F16" i="6"/>
  <c r="E16" i="6"/>
  <c r="D16" i="6"/>
  <c r="C16" i="6"/>
  <c r="B16" i="6"/>
  <c r="Y16" i="6"/>
  <c r="X16" i="6"/>
  <c r="W16" i="6"/>
  <c r="V16" i="6"/>
  <c r="T16" i="6"/>
  <c r="S16" i="6"/>
  <c r="R16" i="6"/>
  <c r="T10" i="6"/>
  <c r="S10" i="6"/>
  <c r="R10" i="6"/>
  <c r="P10" i="6"/>
  <c r="O10" i="6"/>
  <c r="N10" i="6"/>
  <c r="M10" i="6"/>
  <c r="U10" i="6"/>
  <c r="Q10" i="6"/>
  <c r="L10" i="6"/>
  <c r="K10" i="6"/>
  <c r="J10" i="6"/>
  <c r="I10" i="6"/>
  <c r="H10" i="6"/>
  <c r="G10" i="6"/>
  <c r="F10" i="6"/>
  <c r="E10" i="6"/>
  <c r="Y10" i="6"/>
  <c r="X10" i="6"/>
  <c r="W10" i="6"/>
  <c r="V10" i="6"/>
  <c r="D10" i="6"/>
  <c r="C10" i="6"/>
  <c r="B10" i="6"/>
  <c r="A48" i="5"/>
  <c r="A47" i="5"/>
  <c r="A41" i="5"/>
  <c r="N16" i="5"/>
  <c r="M16" i="5"/>
  <c r="K16" i="5"/>
  <c r="J16" i="5"/>
  <c r="I16" i="5"/>
  <c r="H16" i="5"/>
  <c r="Y16" i="5"/>
  <c r="X16" i="5"/>
  <c r="W16" i="5"/>
  <c r="V16" i="5"/>
  <c r="U16" i="5"/>
  <c r="P16" i="5"/>
  <c r="O16" i="5"/>
  <c r="L16" i="5"/>
  <c r="G16" i="5"/>
  <c r="F16" i="5"/>
  <c r="E16" i="5"/>
  <c r="D16" i="5"/>
  <c r="C16" i="5"/>
  <c r="B16" i="5"/>
  <c r="T16" i="5"/>
  <c r="S16" i="5"/>
  <c r="R16" i="5"/>
  <c r="Q16" i="5"/>
  <c r="Q10" i="5"/>
  <c r="O10" i="5"/>
  <c r="N10" i="5"/>
  <c r="M10" i="5"/>
  <c r="L10" i="5"/>
  <c r="Y10" i="5"/>
  <c r="T10" i="5"/>
  <c r="S10" i="5"/>
  <c r="R10" i="5"/>
  <c r="P10" i="5"/>
  <c r="K10" i="5"/>
  <c r="J10" i="5"/>
  <c r="I10" i="5"/>
  <c r="H10" i="5"/>
  <c r="G10" i="5"/>
  <c r="F10" i="5"/>
  <c r="E10" i="5"/>
  <c r="D10" i="5"/>
  <c r="C10" i="5"/>
  <c r="X10" i="5"/>
  <c r="W10" i="5"/>
  <c r="V10" i="5"/>
  <c r="U10" i="5"/>
  <c r="B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X179" i="4"/>
  <c r="W179" i="4"/>
  <c r="U179" i="4"/>
  <c r="T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V176" i="4"/>
  <c r="T176" i="4"/>
  <c r="S176" i="4"/>
  <c r="R176" i="4"/>
  <c r="O176" i="4"/>
  <c r="K176" i="4"/>
  <c r="J176" i="4"/>
  <c r="I176" i="4"/>
  <c r="H176" i="4"/>
  <c r="G176" i="4"/>
  <c r="F176" i="4"/>
  <c r="E176" i="4"/>
  <c r="D176" i="4"/>
  <c r="C176" i="4"/>
  <c r="B176" i="4"/>
  <c r="Y175" i="4"/>
  <c r="W175" i="4"/>
  <c r="V175" i="4"/>
  <c r="U175" i="4"/>
  <c r="T175" i="4"/>
  <c r="S175" i="4"/>
  <c r="R175" i="4"/>
  <c r="O175" i="4"/>
  <c r="N175" i="4"/>
  <c r="M175" i="4"/>
  <c r="L175" i="4"/>
  <c r="K175" i="4"/>
  <c r="J175" i="4"/>
  <c r="H175" i="4"/>
  <c r="G175" i="4"/>
  <c r="F175" i="4"/>
  <c r="E175" i="4"/>
  <c r="D175" i="4"/>
  <c r="C175" i="4"/>
  <c r="B175" i="4"/>
  <c r="O174" i="4"/>
  <c r="M174" i="4"/>
  <c r="K174" i="4"/>
  <c r="H174" i="4"/>
  <c r="Y173" i="4"/>
  <c r="X173" i="4"/>
  <c r="W173" i="4"/>
  <c r="U173" i="4"/>
  <c r="T173" i="4"/>
  <c r="S173" i="4"/>
  <c r="R173" i="4"/>
  <c r="Q173" i="4"/>
  <c r="O173" i="4"/>
  <c r="I173" i="4"/>
  <c r="G173" i="4"/>
  <c r="B173" i="4"/>
  <c r="Y172" i="4"/>
  <c r="X172" i="4"/>
  <c r="W172" i="4"/>
  <c r="U172" i="4"/>
  <c r="T172" i="4"/>
  <c r="S172" i="4"/>
  <c r="R172" i="4"/>
  <c r="Q172" i="4"/>
  <c r="P172" i="4"/>
  <c r="O172" i="4"/>
  <c r="N172" i="4"/>
  <c r="K172" i="4"/>
  <c r="J172" i="4"/>
  <c r="I172" i="4"/>
  <c r="G172" i="4"/>
  <c r="F172" i="4"/>
  <c r="W170" i="4"/>
  <c r="T170" i="4"/>
  <c r="O170" i="4"/>
  <c r="J170" i="4"/>
  <c r="G170" i="4"/>
  <c r="B170" i="4"/>
  <c r="D166" i="4"/>
  <c r="V164" i="4"/>
  <c r="R164" i="4"/>
  <c r="W162" i="4"/>
  <c r="U162" i="4"/>
  <c r="T162" i="4"/>
  <c r="S162" i="4"/>
  <c r="R162" i="4"/>
  <c r="Q162" i="4"/>
  <c r="O162" i="4"/>
  <c r="N162" i="4"/>
  <c r="K162" i="4"/>
  <c r="J162" i="4"/>
  <c r="I162" i="4"/>
  <c r="U161" i="4"/>
  <c r="J161" i="4"/>
  <c r="I161" i="4"/>
  <c r="H161" i="4"/>
  <c r="G161" i="4"/>
  <c r="F161" i="4"/>
  <c r="Q160" i="4"/>
  <c r="P160" i="4"/>
  <c r="O160" i="4"/>
  <c r="M160" i="4"/>
  <c r="L160" i="4"/>
  <c r="K160" i="4"/>
  <c r="J160" i="4"/>
  <c r="I160" i="4"/>
  <c r="H160" i="4"/>
  <c r="G160" i="4"/>
  <c r="F160" i="4"/>
  <c r="E160" i="4"/>
  <c r="D160" i="4"/>
  <c r="C160" i="4"/>
  <c r="I158" i="4"/>
  <c r="F158" i="4"/>
  <c r="E158" i="4"/>
  <c r="D158" i="4"/>
  <c r="C158" i="4"/>
  <c r="B158" i="4"/>
  <c r="W156" i="4"/>
  <c r="J15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T121" i="4"/>
  <c r="S121" i="4"/>
  <c r="R121" i="4"/>
  <c r="Q121" i="4"/>
  <c r="P121" i="4"/>
  <c r="O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C117" i="4"/>
  <c r="B117" i="4"/>
  <c r="J115" i="4"/>
  <c r="B115" i="4"/>
  <c r="U113" i="4"/>
  <c r="T113" i="4"/>
  <c r="S113" i="4"/>
  <c r="R113" i="4"/>
  <c r="D113" i="4"/>
  <c r="Y111" i="4"/>
  <c r="X111" i="4"/>
  <c r="W111" i="4"/>
  <c r="V111" i="4"/>
  <c r="U111" i="4"/>
  <c r="T111" i="4"/>
  <c r="F111" i="4"/>
  <c r="E111" i="4"/>
  <c r="D111" i="4"/>
  <c r="C111" i="4"/>
  <c r="B111" i="4"/>
  <c r="U110" i="4"/>
  <c r="H110" i="4"/>
  <c r="J109" i="4"/>
  <c r="H109" i="4"/>
  <c r="E109" i="4"/>
  <c r="D109" i="4"/>
  <c r="R107" i="4"/>
  <c r="F107" i="4"/>
  <c r="X106" i="4"/>
  <c r="W106" i="4"/>
  <c r="V106" i="4"/>
  <c r="U106" i="4"/>
  <c r="T106" i="4"/>
  <c r="S106" i="4"/>
  <c r="R106" i="4"/>
  <c r="Q106" i="4"/>
  <c r="P106" i="4"/>
  <c r="O106" i="4"/>
  <c r="Y103" i="4"/>
  <c r="X103" i="4"/>
  <c r="W103" i="4"/>
  <c r="V103" i="4"/>
  <c r="L103" i="4"/>
  <c r="K103" i="4"/>
  <c r="J103" i="4"/>
  <c r="I103" i="4"/>
  <c r="H103" i="4"/>
  <c r="G103" i="4"/>
  <c r="E103" i="4"/>
  <c r="D103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K94" i="4" s="1"/>
  <c r="J95" i="4"/>
  <c r="I95" i="4"/>
  <c r="H95" i="4"/>
  <c r="G95" i="4"/>
  <c r="F95" i="4"/>
  <c r="E95" i="4"/>
  <c r="D95" i="4"/>
  <c r="C95" i="4"/>
  <c r="B95" i="4"/>
  <c r="I88" i="4"/>
  <c r="H88" i="4"/>
  <c r="G88" i="4"/>
  <c r="F88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J94" i="4"/>
  <c r="I94" i="4"/>
  <c r="H94" i="4"/>
  <c r="G94" i="4"/>
  <c r="F94" i="4"/>
  <c r="E94" i="4"/>
  <c r="D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W150" i="4" s="1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G147" i="4" s="1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O146" i="4" s="1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B146" i="4" s="1"/>
  <c r="Y72" i="4"/>
  <c r="X72" i="4"/>
  <c r="W72" i="4"/>
  <c r="V72" i="4"/>
  <c r="U72" i="4"/>
  <c r="T72" i="4"/>
  <c r="S72" i="4"/>
  <c r="R72" i="4"/>
  <c r="R145" i="4" s="1"/>
  <c r="Q72" i="4"/>
  <c r="P72" i="4"/>
  <c r="P145" i="4" s="1"/>
  <c r="O72" i="4"/>
  <c r="O145" i="4" s="1"/>
  <c r="N72" i="4"/>
  <c r="N145" i="4" s="1"/>
  <c r="M72" i="4"/>
  <c r="M145" i="4" s="1"/>
  <c r="L72" i="4"/>
  <c r="L145" i="4" s="1"/>
  <c r="K72" i="4"/>
  <c r="K145" i="4" s="1"/>
  <c r="H72" i="4"/>
  <c r="E72" i="4"/>
  <c r="D72" i="4"/>
  <c r="C72" i="4"/>
  <c r="Y71" i="4"/>
  <c r="Y144" i="4" s="1"/>
  <c r="X71" i="4"/>
  <c r="X144" i="4" s="1"/>
  <c r="W71" i="4"/>
  <c r="W144" i="4" s="1"/>
  <c r="V71" i="4"/>
  <c r="V144" i="4" s="1"/>
  <c r="U71" i="4"/>
  <c r="U144" i="4" s="1"/>
  <c r="T71" i="4"/>
  <c r="T144" i="4" s="1"/>
  <c r="S71" i="4"/>
  <c r="S144" i="4" s="1"/>
  <c r="R71" i="4"/>
  <c r="R144" i="4" s="1"/>
  <c r="Q71" i="4"/>
  <c r="Q144" i="4" s="1"/>
  <c r="P71" i="4"/>
  <c r="P144" i="4" s="1"/>
  <c r="O71" i="4"/>
  <c r="O144" i="4" s="1"/>
  <c r="N71" i="4"/>
  <c r="N144" i="4" s="1"/>
  <c r="M71" i="4"/>
  <c r="M144" i="4" s="1"/>
  <c r="L71" i="4"/>
  <c r="L144" i="4" s="1"/>
  <c r="K71" i="4"/>
  <c r="K144" i="4" s="1"/>
  <c r="J71" i="4"/>
  <c r="J144" i="4" s="1"/>
  <c r="I71" i="4"/>
  <c r="I144" i="4" s="1"/>
  <c r="H71" i="4"/>
  <c r="H144" i="4" s="1"/>
  <c r="G71" i="4"/>
  <c r="G144" i="4" s="1"/>
  <c r="D71" i="4"/>
  <c r="D144" i="4" s="1"/>
  <c r="Y70" i="4"/>
  <c r="Y143" i="4" s="1"/>
  <c r="X70" i="4"/>
  <c r="X143" i="4" s="1"/>
  <c r="W70" i="4"/>
  <c r="W143" i="4" s="1"/>
  <c r="U70" i="4"/>
  <c r="U143" i="4" s="1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R69" i="4"/>
  <c r="Q69" i="4"/>
  <c r="Y68" i="4"/>
  <c r="Y141" i="4" s="1"/>
  <c r="X68" i="4"/>
  <c r="X141" i="4" s="1"/>
  <c r="W68" i="4"/>
  <c r="W141" i="4" s="1"/>
  <c r="V68" i="4"/>
  <c r="V141" i="4" s="1"/>
  <c r="U68" i="4"/>
  <c r="U141" i="4" s="1"/>
  <c r="T68" i="4"/>
  <c r="T141" i="4" s="1"/>
  <c r="S68" i="4"/>
  <c r="S141" i="4" s="1"/>
  <c r="R68" i="4"/>
  <c r="R141" i="4" s="1"/>
  <c r="Q68" i="4"/>
  <c r="Q141" i="4" s="1"/>
  <c r="O68" i="4"/>
  <c r="O141" i="4" s="1"/>
  <c r="N68" i="4"/>
  <c r="N141" i="4" s="1"/>
  <c r="M68" i="4"/>
  <c r="M141" i="4" s="1"/>
  <c r="L68" i="4"/>
  <c r="L141" i="4" s="1"/>
  <c r="K68" i="4"/>
  <c r="K141" i="4" s="1"/>
  <c r="J68" i="4"/>
  <c r="J141" i="4" s="1"/>
  <c r="I68" i="4"/>
  <c r="I141" i="4" s="1"/>
  <c r="H68" i="4"/>
  <c r="H141" i="4" s="1"/>
  <c r="G68" i="4"/>
  <c r="G141" i="4" s="1"/>
  <c r="F68" i="4"/>
  <c r="F141" i="4" s="1"/>
  <c r="E68" i="4"/>
  <c r="E141" i="4" s="1"/>
  <c r="D68" i="4"/>
  <c r="D141" i="4" s="1"/>
  <c r="B68" i="4"/>
  <c r="B141" i="4" s="1"/>
  <c r="X67" i="4"/>
  <c r="X140" i="4" s="1"/>
  <c r="V67" i="4"/>
  <c r="U67" i="4"/>
  <c r="T67" i="4"/>
  <c r="S67" i="4"/>
  <c r="R67" i="4"/>
  <c r="Q67" i="4"/>
  <c r="P67" i="4"/>
  <c r="O67" i="4"/>
  <c r="O140" i="4" s="1"/>
  <c r="N67" i="4"/>
  <c r="N140" i="4" s="1"/>
  <c r="M67" i="4"/>
  <c r="M140" i="4" s="1"/>
  <c r="K67" i="4"/>
  <c r="K140" i="4" s="1"/>
  <c r="J67" i="4"/>
  <c r="J140" i="4" s="1"/>
  <c r="I67" i="4"/>
  <c r="I140" i="4" s="1"/>
  <c r="H67" i="4"/>
  <c r="H140" i="4" s="1"/>
  <c r="G67" i="4"/>
  <c r="G140" i="4" s="1"/>
  <c r="F67" i="4"/>
  <c r="F140" i="4" s="1"/>
  <c r="E67" i="4"/>
  <c r="E140" i="4" s="1"/>
  <c r="D67" i="4"/>
  <c r="D140" i="4" s="1"/>
  <c r="C67" i="4"/>
  <c r="B67" i="4"/>
  <c r="Y66" i="4"/>
  <c r="X66" i="4"/>
  <c r="V66" i="4"/>
  <c r="V139" i="4" s="1"/>
  <c r="T66" i="4"/>
  <c r="T139" i="4" s="1"/>
  <c r="R66" i="4"/>
  <c r="P66" i="4"/>
  <c r="O66" i="4"/>
  <c r="N66" i="4"/>
  <c r="M66" i="4"/>
  <c r="L66" i="4"/>
  <c r="K66" i="4"/>
  <c r="K139" i="4" s="1"/>
  <c r="J66" i="4"/>
  <c r="J139" i="4" s="1"/>
  <c r="I66" i="4"/>
  <c r="I139" i="4" s="1"/>
  <c r="G66" i="4"/>
  <c r="G139" i="4" s="1"/>
  <c r="F66" i="4"/>
  <c r="F139" i="4" s="1"/>
  <c r="E66" i="4"/>
  <c r="E139" i="4" s="1"/>
  <c r="D66" i="4"/>
  <c r="D139" i="4" s="1"/>
  <c r="C66" i="4"/>
  <c r="C139" i="4" s="1"/>
  <c r="B66" i="4"/>
  <c r="B139" i="4" s="1"/>
  <c r="Q65" i="4"/>
  <c r="Q138" i="4" s="1"/>
  <c r="C65" i="4"/>
  <c r="C138" i="4" s="1"/>
  <c r="B65" i="4"/>
  <c r="B138" i="4" s="1"/>
  <c r="X64" i="4"/>
  <c r="W64" i="4"/>
  <c r="W137" i="4" s="1"/>
  <c r="V64" i="4"/>
  <c r="U64" i="4"/>
  <c r="U137" i="4" s="1"/>
  <c r="T64" i="4"/>
  <c r="T137" i="4" s="1"/>
  <c r="S64" i="4"/>
  <c r="S137" i="4" s="1"/>
  <c r="Q64" i="4"/>
  <c r="Q137" i="4" s="1"/>
  <c r="I64" i="4"/>
  <c r="H64" i="4"/>
  <c r="F64" i="4"/>
  <c r="T63" i="4"/>
  <c r="S63" i="4"/>
  <c r="S136" i="4" s="1"/>
  <c r="R63" i="4"/>
  <c r="Q63" i="4"/>
  <c r="Q136" i="4" s="1"/>
  <c r="P63" i="4"/>
  <c r="P136" i="4" s="1"/>
  <c r="O63" i="4"/>
  <c r="O136" i="4" s="1"/>
  <c r="K63" i="4"/>
  <c r="K136" i="4" s="1"/>
  <c r="J63" i="4"/>
  <c r="J136" i="4" s="1"/>
  <c r="H63" i="4"/>
  <c r="G63" i="4"/>
  <c r="F63" i="4"/>
  <c r="E63" i="4"/>
  <c r="D63" i="4"/>
  <c r="B63" i="4"/>
  <c r="S62" i="4"/>
  <c r="S135" i="4" s="1"/>
  <c r="D62" i="4"/>
  <c r="D135" i="4" s="1"/>
  <c r="C62" i="4"/>
  <c r="C135" i="4" s="1"/>
  <c r="W60" i="4"/>
  <c r="W133" i="4" s="1"/>
  <c r="Q60" i="4"/>
  <c r="Q133" i="4" s="1"/>
  <c r="P60" i="4"/>
  <c r="P133" i="4" s="1"/>
  <c r="O60" i="4"/>
  <c r="O133" i="4" s="1"/>
  <c r="N60" i="4"/>
  <c r="N133" i="4" s="1"/>
  <c r="M60" i="4"/>
  <c r="M133" i="4" s="1"/>
  <c r="L60" i="4"/>
  <c r="L133" i="4" s="1"/>
  <c r="K60" i="4"/>
  <c r="K133" i="4" s="1"/>
  <c r="J60" i="4"/>
  <c r="J133" i="4" s="1"/>
  <c r="I60" i="4"/>
  <c r="I133" i="4" s="1"/>
  <c r="H60" i="4"/>
  <c r="H133" i="4" s="1"/>
  <c r="G60" i="4"/>
  <c r="G133" i="4" s="1"/>
  <c r="F60" i="4"/>
  <c r="F133" i="4" s="1"/>
  <c r="E60" i="4"/>
  <c r="E133" i="4" s="1"/>
  <c r="U59" i="4"/>
  <c r="J59" i="4"/>
  <c r="I59" i="4"/>
  <c r="H59" i="4"/>
  <c r="G59" i="4"/>
  <c r="F59" i="4"/>
  <c r="E59" i="4"/>
  <c r="D59" i="4"/>
  <c r="C59" i="4"/>
  <c r="B59" i="4"/>
  <c r="Y58" i="4"/>
  <c r="Q58" i="4"/>
  <c r="P58" i="4"/>
  <c r="O58" i="4"/>
  <c r="N58" i="4"/>
  <c r="M58" i="4"/>
  <c r="L58" i="4"/>
  <c r="K58" i="4"/>
  <c r="J58" i="4"/>
  <c r="F58" i="4"/>
  <c r="E58" i="4"/>
  <c r="D58" i="4"/>
  <c r="C58" i="4"/>
  <c r="B58" i="4"/>
  <c r="V56" i="4"/>
  <c r="V131" i="4" s="1"/>
  <c r="U56" i="4"/>
  <c r="U131" i="4" s="1"/>
  <c r="T56" i="4"/>
  <c r="T131" i="4" s="1"/>
  <c r="S56" i="4"/>
  <c r="S131" i="4" s="1"/>
  <c r="R56" i="4"/>
  <c r="R131" i="4" s="1"/>
  <c r="I56" i="4"/>
  <c r="I131" i="4" s="1"/>
  <c r="H56" i="4"/>
  <c r="H131" i="4" s="1"/>
  <c r="G56" i="4"/>
  <c r="G131" i="4" s="1"/>
  <c r="F56" i="4"/>
  <c r="F131" i="4" s="1"/>
  <c r="E56" i="4"/>
  <c r="E131" i="4" s="1"/>
  <c r="D56" i="4"/>
  <c r="D131" i="4" s="1"/>
  <c r="C56" i="4"/>
  <c r="C131" i="4" s="1"/>
  <c r="B56" i="4"/>
  <c r="B131" i="4" s="1"/>
  <c r="Y54" i="4"/>
  <c r="X54" i="4"/>
  <c r="W54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S17" i="4"/>
  <c r="R17" i="4"/>
  <c r="I17" i="4"/>
  <c r="H17" i="4"/>
  <c r="G17" i="4"/>
  <c r="F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W9" i="4"/>
  <c r="V9" i="4"/>
  <c r="U9" i="4"/>
  <c r="T9" i="4"/>
  <c r="Q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V5" i="4"/>
  <c r="M5" i="4"/>
  <c r="K5" i="4"/>
  <c r="C5" i="4"/>
  <c r="Y4" i="4"/>
  <c r="X4" i="4"/>
  <c r="W4" i="4"/>
  <c r="V4" i="4"/>
  <c r="U4" i="4"/>
  <c r="T4" i="4"/>
  <c r="S4" i="4"/>
  <c r="R4" i="4"/>
  <c r="Q4" i="4"/>
  <c r="P4" i="4"/>
  <c r="N4" i="4"/>
  <c r="M4" i="4"/>
  <c r="L4" i="4"/>
  <c r="K4" i="4"/>
  <c r="F4" i="4"/>
  <c r="E4" i="4"/>
  <c r="D4" i="4"/>
  <c r="C4" i="4"/>
  <c r="B4" i="4"/>
  <c r="B5" i="2"/>
  <c r="B29" i="2"/>
  <c r="B39" i="2"/>
  <c r="B8" i="2"/>
  <c r="B31" i="2"/>
  <c r="B43" i="2"/>
  <c r="B19" i="2"/>
  <c r="B16" i="2"/>
  <c r="B4" i="2"/>
  <c r="B58" i="2"/>
  <c r="B14" i="2"/>
  <c r="B15" i="2"/>
  <c r="B20" i="2"/>
  <c r="B45" i="2"/>
  <c r="B13" i="2"/>
  <c r="B59" i="2"/>
  <c r="B38" i="2"/>
  <c r="B40" i="2"/>
  <c r="B44" i="2"/>
  <c r="B53" i="2"/>
  <c r="B36" i="2"/>
  <c r="B10" i="2"/>
  <c r="B25" i="2"/>
  <c r="B34" i="2"/>
  <c r="B35" i="2"/>
  <c r="B33" i="2"/>
  <c r="B48" i="2"/>
  <c r="B23" i="2"/>
  <c r="B56" i="2"/>
  <c r="B30" i="2"/>
  <c r="B51" i="2"/>
  <c r="B18" i="2"/>
  <c r="B6" i="2"/>
  <c r="B50" i="2"/>
  <c r="B41" i="2"/>
  <c r="B21" i="2"/>
  <c r="B46" i="2"/>
  <c r="B11" i="2"/>
  <c r="B55" i="2"/>
  <c r="B60" i="2"/>
  <c r="B28" i="2"/>
  <c r="B26" i="2"/>
  <c r="B54" i="2"/>
  <c r="B9" i="2"/>
  <c r="B49" i="2"/>
  <c r="B61" i="2"/>
  <c r="B24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G151" i="4"/>
  <c r="B96" i="49"/>
  <c r="C96" i="49"/>
  <c r="D96" i="49"/>
  <c r="O151" i="4"/>
  <c r="E96" i="49"/>
  <c r="F96" i="49"/>
  <c r="G96" i="49"/>
  <c r="H96" i="49"/>
  <c r="I96" i="49"/>
  <c r="J96" i="49"/>
  <c r="K96" i="49"/>
  <c r="L96" i="49"/>
  <c r="W151" i="4"/>
  <c r="M96" i="49"/>
  <c r="N96" i="49"/>
  <c r="O96" i="49"/>
  <c r="P96" i="49"/>
  <c r="Q96" i="49"/>
  <c r="R96" i="49"/>
  <c r="S96" i="49"/>
  <c r="T96" i="49"/>
  <c r="U96" i="49"/>
  <c r="Q60" i="47"/>
  <c r="R60" i="47"/>
  <c r="F77" i="46"/>
  <c r="G77" i="46"/>
  <c r="K77" i="46"/>
  <c r="N77" i="46"/>
  <c r="O77" i="46"/>
  <c r="S77" i="46"/>
  <c r="V77" i="46"/>
  <c r="G60" i="45"/>
  <c r="W77" i="46"/>
  <c r="O60" i="45"/>
  <c r="W60" i="45"/>
  <c r="C77" i="46"/>
  <c r="H69" i="45"/>
  <c r="K69" i="45"/>
  <c r="O69" i="45"/>
  <c r="P69" i="45"/>
  <c r="S69" i="45"/>
  <c r="G150" i="4"/>
  <c r="W69" i="45"/>
  <c r="X69" i="45"/>
  <c r="O150" i="4"/>
  <c r="C69" i="45"/>
  <c r="U90" i="43"/>
  <c r="V90" i="43"/>
  <c r="F90" i="42"/>
  <c r="G90" i="42"/>
  <c r="N90" i="42"/>
  <c r="O90" i="42"/>
  <c r="W90" i="42"/>
  <c r="H90" i="42"/>
  <c r="I90" i="42"/>
  <c r="H81" i="41"/>
  <c r="J90" i="42"/>
  <c r="K90" i="42"/>
  <c r="L90" i="42"/>
  <c r="M81" i="41"/>
  <c r="M90" i="42"/>
  <c r="P90" i="42"/>
  <c r="O81" i="41"/>
  <c r="W81" i="41"/>
  <c r="Q90" i="42"/>
  <c r="G72" i="41"/>
  <c r="P81" i="41"/>
  <c r="X81" i="41"/>
  <c r="R90" i="42"/>
  <c r="H72" i="41"/>
  <c r="S90" i="42"/>
  <c r="O72" i="41"/>
  <c r="T90" i="42"/>
  <c r="P72" i="41"/>
  <c r="U90" i="42"/>
  <c r="W72" i="41"/>
  <c r="X72" i="41"/>
  <c r="X90" i="42"/>
  <c r="Y90" i="42"/>
  <c r="G90" i="41"/>
  <c r="G81" i="41" s="1"/>
  <c r="O90" i="41"/>
  <c r="B90" i="42"/>
  <c r="C90" i="42"/>
  <c r="W90" i="41"/>
  <c r="D90" i="42"/>
  <c r="E90" i="42"/>
  <c r="L81" i="41"/>
  <c r="Q81" i="41"/>
  <c r="W149" i="4"/>
  <c r="R81" i="41"/>
  <c r="S81" i="41"/>
  <c r="T81" i="41"/>
  <c r="Y81" i="41"/>
  <c r="G149" i="4"/>
  <c r="B81" i="41"/>
  <c r="C81" i="41"/>
  <c r="D81" i="41"/>
  <c r="E81" i="41"/>
  <c r="I81" i="41"/>
  <c r="O149" i="4"/>
  <c r="J81" i="41"/>
  <c r="K81" i="41"/>
  <c r="S51" i="39"/>
  <c r="T51" i="39"/>
  <c r="W51" i="39"/>
  <c r="X51" i="39"/>
  <c r="M57" i="39"/>
  <c r="K60" i="39"/>
  <c r="L60" i="39"/>
  <c r="M79" i="39"/>
  <c r="N79" i="39"/>
  <c r="U79" i="39"/>
  <c r="C51" i="39"/>
  <c r="O60" i="39"/>
  <c r="V79" i="39"/>
  <c r="D51" i="39"/>
  <c r="T60" i="39"/>
  <c r="M63" i="39"/>
  <c r="S63" i="39"/>
  <c r="T63" i="39"/>
  <c r="G51" i="39"/>
  <c r="H51" i="39"/>
  <c r="K51" i="39"/>
  <c r="L51" i="39"/>
  <c r="O51" i="39"/>
  <c r="P51" i="39"/>
  <c r="P51" i="38"/>
  <c r="J51" i="38"/>
  <c r="S51" i="38"/>
  <c r="B57" i="38"/>
  <c r="W51" i="38"/>
  <c r="Q51" i="38"/>
  <c r="X51" i="38"/>
  <c r="R51" i="38"/>
  <c r="H79" i="38"/>
  <c r="O60" i="38"/>
  <c r="P60" i="38"/>
  <c r="C51" i="38"/>
  <c r="Y51" i="38"/>
  <c r="D51" i="38"/>
  <c r="L63" i="38"/>
  <c r="G51" i="38"/>
  <c r="H51" i="38"/>
  <c r="B51" i="38"/>
  <c r="Q63" i="38"/>
  <c r="D79" i="38"/>
  <c r="R63" i="38"/>
  <c r="K51" i="38"/>
  <c r="L51" i="38"/>
  <c r="O51" i="38"/>
  <c r="I51" i="38"/>
  <c r="N78" i="37"/>
  <c r="W79" i="37"/>
  <c r="X79" i="37"/>
  <c r="R57" i="37"/>
  <c r="V63" i="37"/>
  <c r="U57" i="37"/>
  <c r="V57" i="37"/>
  <c r="S79" i="38"/>
  <c r="T79" i="38"/>
  <c r="S78" i="38"/>
  <c r="T78" i="38"/>
  <c r="C80" i="38"/>
  <c r="D80" i="38"/>
  <c r="O148" i="4"/>
  <c r="Q72" i="37"/>
  <c r="W148" i="4"/>
  <c r="T72" i="37"/>
  <c r="U72" i="37"/>
  <c r="Y72" i="37"/>
  <c r="B148" i="4"/>
  <c r="B72" i="37"/>
  <c r="F72" i="37"/>
  <c r="G148" i="4"/>
  <c r="I72" i="37"/>
  <c r="U121" i="4"/>
  <c r="M78" i="35"/>
  <c r="N79" i="35"/>
  <c r="O79" i="35"/>
  <c r="V79" i="35"/>
  <c r="W79" i="35"/>
  <c r="T63" i="35"/>
  <c r="U63" i="35"/>
  <c r="N121" i="4"/>
  <c r="U72" i="33"/>
  <c r="Y51" i="33"/>
  <c r="V79" i="33"/>
  <c r="W79" i="33"/>
  <c r="T57" i="33"/>
  <c r="U57" i="33"/>
  <c r="T79" i="34"/>
  <c r="I51" i="33"/>
  <c r="V79" i="34"/>
  <c r="W79" i="34"/>
  <c r="T78" i="34"/>
  <c r="U78" i="34"/>
  <c r="B80" i="34"/>
  <c r="D80" i="34"/>
  <c r="E80" i="34"/>
  <c r="Q51" i="33"/>
  <c r="D79" i="34"/>
  <c r="O147" i="4"/>
  <c r="T72" i="33"/>
  <c r="R147" i="4"/>
  <c r="W147" i="4"/>
  <c r="D72" i="33"/>
  <c r="E72" i="33"/>
  <c r="B147" i="4"/>
  <c r="L72" i="33"/>
  <c r="M72" i="33"/>
  <c r="J147" i="4"/>
  <c r="C84" i="31"/>
  <c r="D84" i="31"/>
  <c r="K84" i="31"/>
  <c r="L84" i="31"/>
  <c r="H119" i="31"/>
  <c r="V123" i="31"/>
  <c r="W123" i="31"/>
  <c r="S84" i="31"/>
  <c r="T84" i="31"/>
  <c r="W84" i="31"/>
  <c r="G84" i="30"/>
  <c r="O84" i="30"/>
  <c r="P123" i="30"/>
  <c r="P122" i="30"/>
  <c r="I119" i="30"/>
  <c r="W84" i="30"/>
  <c r="X123" i="30"/>
  <c r="Q120" i="30"/>
  <c r="I84" i="30"/>
  <c r="X123" i="29"/>
  <c r="K119" i="31"/>
  <c r="O120" i="31"/>
  <c r="S122" i="31"/>
  <c r="X105" i="29"/>
  <c r="Y123" i="29"/>
  <c r="L119" i="31"/>
  <c r="P120" i="31"/>
  <c r="T122" i="31"/>
  <c r="X123" i="31"/>
  <c r="M119" i="31"/>
  <c r="U122" i="31"/>
  <c r="N119" i="31"/>
  <c r="V122" i="31"/>
  <c r="O119" i="31"/>
  <c r="S120" i="31"/>
  <c r="W122" i="31"/>
  <c r="T120" i="31"/>
  <c r="J119" i="30"/>
  <c r="N120" i="30"/>
  <c r="R122" i="30"/>
  <c r="U120" i="31"/>
  <c r="O120" i="30"/>
  <c r="V120" i="31"/>
  <c r="L119" i="30"/>
  <c r="P120" i="30"/>
  <c r="T122" i="30"/>
  <c r="S119" i="31"/>
  <c r="W120" i="31"/>
  <c r="C123" i="31"/>
  <c r="J90" i="29"/>
  <c r="M119" i="30"/>
  <c r="U122" i="30"/>
  <c r="Y123" i="30"/>
  <c r="T119" i="31"/>
  <c r="X120" i="31"/>
  <c r="D123" i="31"/>
  <c r="R90" i="29"/>
  <c r="N119" i="30"/>
  <c r="V122" i="30"/>
  <c r="U119" i="31"/>
  <c r="E123" i="31"/>
  <c r="B99" i="29"/>
  <c r="O119" i="30"/>
  <c r="S120" i="30"/>
  <c r="W122" i="30"/>
  <c r="V119" i="31"/>
  <c r="T120" i="30"/>
  <c r="W119" i="31"/>
  <c r="C122" i="31"/>
  <c r="R99" i="29"/>
  <c r="U120" i="30"/>
  <c r="D122" i="31"/>
  <c r="H123" i="31"/>
  <c r="R119" i="30"/>
  <c r="V120" i="30"/>
  <c r="W120" i="30"/>
  <c r="F122" i="31"/>
  <c r="T119" i="30"/>
  <c r="X120" i="30"/>
  <c r="D123" i="30"/>
  <c r="C120" i="31"/>
  <c r="G122" i="31"/>
  <c r="K123" i="31"/>
  <c r="U119" i="30"/>
  <c r="E123" i="30"/>
  <c r="D120" i="31"/>
  <c r="L123" i="31"/>
  <c r="V119" i="30"/>
  <c r="B122" i="30"/>
  <c r="F123" i="30"/>
  <c r="E120" i="31"/>
  <c r="M123" i="31"/>
  <c r="W119" i="30"/>
  <c r="F120" i="31"/>
  <c r="X119" i="30"/>
  <c r="D122" i="30"/>
  <c r="C119" i="31"/>
  <c r="G120" i="31"/>
  <c r="K122" i="31"/>
  <c r="H123" i="30"/>
  <c r="D119" i="31"/>
  <c r="H120" i="31"/>
  <c r="L122" i="31"/>
  <c r="P123" i="31"/>
  <c r="D113" i="29"/>
  <c r="B105" i="29"/>
  <c r="F122" i="30"/>
  <c r="E119" i="31"/>
  <c r="M122" i="31"/>
  <c r="E113" i="29"/>
  <c r="H105" i="29"/>
  <c r="C120" i="30"/>
  <c r="G122" i="30"/>
  <c r="F119" i="31"/>
  <c r="N122" i="31"/>
  <c r="J113" i="29"/>
  <c r="D120" i="30"/>
  <c r="H122" i="30"/>
  <c r="L123" i="30"/>
  <c r="G119" i="31"/>
  <c r="K120" i="31"/>
  <c r="O122" i="31"/>
  <c r="S123" i="31"/>
  <c r="E120" i="30"/>
  <c r="M123" i="30"/>
  <c r="L120" i="31"/>
  <c r="T123" i="31"/>
  <c r="P105" i="29"/>
  <c r="B119" i="30"/>
  <c r="F120" i="30"/>
  <c r="J122" i="30"/>
  <c r="M120" i="31"/>
  <c r="U123" i="31"/>
  <c r="Q105" i="29"/>
  <c r="G120" i="30"/>
  <c r="N120" i="31"/>
  <c r="Y30" i="4"/>
  <c r="W146" i="4"/>
  <c r="L113" i="29"/>
  <c r="M113" i="29"/>
  <c r="R113" i="29"/>
  <c r="E30" i="4"/>
  <c r="D30" i="4"/>
  <c r="T113" i="29"/>
  <c r="R146" i="4"/>
  <c r="J146" i="4"/>
  <c r="B113" i="29"/>
  <c r="G146" i="4"/>
  <c r="L57" i="24"/>
  <c r="L116" i="4" s="1"/>
  <c r="P57" i="24"/>
  <c r="P116" i="4" s="1"/>
  <c r="T154" i="27"/>
  <c r="N110" i="27"/>
  <c r="U154" i="27"/>
  <c r="V154" i="27"/>
  <c r="R57" i="24"/>
  <c r="R116" i="4" s="1"/>
  <c r="J98" i="27"/>
  <c r="S57" i="24"/>
  <c r="S116" i="4" s="1"/>
  <c r="K98" i="27"/>
  <c r="T57" i="24"/>
  <c r="T116" i="4" s="1"/>
  <c r="U57" i="24"/>
  <c r="U116" i="4" s="1"/>
  <c r="D57" i="24"/>
  <c r="D116" i="4" s="1"/>
  <c r="V57" i="24"/>
  <c r="V116" i="4" s="1"/>
  <c r="Q110" i="27"/>
  <c r="W57" i="24"/>
  <c r="W116" i="4" s="1"/>
  <c r="V110" i="27"/>
  <c r="D122" i="27"/>
  <c r="J143" i="27"/>
  <c r="X57" i="24"/>
  <c r="X116" i="4" s="1"/>
  <c r="B116" i="27"/>
  <c r="E122" i="27"/>
  <c r="Y57" i="24"/>
  <c r="Y116" i="4" s="1"/>
  <c r="Q98" i="27"/>
  <c r="F122" i="27"/>
  <c r="B77" i="24"/>
  <c r="B174" i="4" s="1"/>
  <c r="R98" i="27"/>
  <c r="C77" i="24"/>
  <c r="C174" i="4" s="1"/>
  <c r="C57" i="24"/>
  <c r="C116" i="4" s="1"/>
  <c r="S98" i="27"/>
  <c r="E116" i="27"/>
  <c r="B119" i="27"/>
  <c r="J116" i="27"/>
  <c r="I119" i="27"/>
  <c r="K116" i="27"/>
  <c r="F77" i="24"/>
  <c r="F174" i="4" s="1"/>
  <c r="B57" i="24"/>
  <c r="B116" i="4" s="1"/>
  <c r="L116" i="27"/>
  <c r="Y110" i="27"/>
  <c r="Y119" i="27"/>
  <c r="G77" i="24"/>
  <c r="G174" i="4" s="1"/>
  <c r="M116" i="27"/>
  <c r="R116" i="27"/>
  <c r="I105" i="27"/>
  <c r="Y98" i="27"/>
  <c r="S116" i="27"/>
  <c r="U116" i="27"/>
  <c r="Q105" i="27"/>
  <c r="F110" i="27"/>
  <c r="B98" i="27"/>
  <c r="C98" i="27"/>
  <c r="G122" i="26"/>
  <c r="H122" i="26"/>
  <c r="I122" i="26"/>
  <c r="O122" i="26"/>
  <c r="T143" i="26"/>
  <c r="F152" i="26"/>
  <c r="Q122" i="26"/>
  <c r="G152" i="26"/>
  <c r="E116" i="26"/>
  <c r="V152" i="26"/>
  <c r="D153" i="26"/>
  <c r="M116" i="26"/>
  <c r="N116" i="26"/>
  <c r="U116" i="26"/>
  <c r="W116" i="26"/>
  <c r="W52" i="24"/>
  <c r="W69" i="4" s="1"/>
  <c r="M75" i="24"/>
  <c r="M172" i="4" s="1"/>
  <c r="Q156" i="25"/>
  <c r="U156" i="25"/>
  <c r="D156" i="25"/>
  <c r="P156" i="25"/>
  <c r="T156" i="25"/>
  <c r="B122" i="25"/>
  <c r="E156" i="25"/>
  <c r="C122" i="25"/>
  <c r="F156" i="25"/>
  <c r="D122" i="25"/>
  <c r="G156" i="25"/>
  <c r="H156" i="25"/>
  <c r="T69" i="24"/>
  <c r="C116" i="25"/>
  <c r="L122" i="25"/>
  <c r="J156" i="25"/>
  <c r="U69" i="24"/>
  <c r="R122" i="25"/>
  <c r="K156" i="25"/>
  <c r="O156" i="25"/>
  <c r="S122" i="25"/>
  <c r="L156" i="25"/>
  <c r="J116" i="25"/>
  <c r="M156" i="25"/>
  <c r="K116" i="25"/>
  <c r="N156" i="25"/>
  <c r="L136" i="25"/>
  <c r="P116" i="25"/>
  <c r="V70" i="4"/>
  <c r="V143" i="4" s="1"/>
  <c r="B72" i="4"/>
  <c r="M136" i="25"/>
  <c r="Q116" i="25"/>
  <c r="R116" i="25"/>
  <c r="K122" i="25"/>
  <c r="O136" i="25"/>
  <c r="S146" i="25"/>
  <c r="S116" i="25"/>
  <c r="P136" i="25"/>
  <c r="X116" i="25"/>
  <c r="Y152" i="25"/>
  <c r="B71" i="4"/>
  <c r="B144" i="4" s="1"/>
  <c r="F72" i="4"/>
  <c r="F145" i="4" s="1"/>
  <c r="C71" i="4"/>
  <c r="C144" i="4" s="1"/>
  <c r="G72" i="4"/>
  <c r="E71" i="4"/>
  <c r="E144" i="4" s="1"/>
  <c r="I72" i="4"/>
  <c r="I145" i="4" s="1"/>
  <c r="B70" i="4"/>
  <c r="B143" i="4" s="1"/>
  <c r="F71" i="4"/>
  <c r="F144" i="4" s="1"/>
  <c r="J72" i="4"/>
  <c r="J145" i="4" s="1"/>
  <c r="U136" i="25"/>
  <c r="X156" i="25"/>
  <c r="W136" i="25"/>
  <c r="M74" i="24"/>
  <c r="M171" i="4" s="1"/>
  <c r="M69" i="4"/>
  <c r="M142" i="4" s="1"/>
  <c r="X52" i="24"/>
  <c r="L69" i="24"/>
  <c r="T136" i="25"/>
  <c r="X146" i="25"/>
  <c r="E76" i="24"/>
  <c r="E173" i="4" s="1"/>
  <c r="U145" i="4"/>
  <c r="U3" i="4"/>
  <c r="V136" i="25"/>
  <c r="V145" i="4"/>
  <c r="W145" i="4"/>
  <c r="X136" i="25"/>
  <c r="D77" i="24"/>
  <c r="D174" i="4" s="1"/>
  <c r="B52" i="24"/>
  <c r="E77" i="24"/>
  <c r="E174" i="4" s="1"/>
  <c r="I39" i="4"/>
  <c r="C52" i="24"/>
  <c r="C146" i="25"/>
  <c r="D52" i="24"/>
  <c r="P77" i="24"/>
  <c r="P174" i="4" s="1"/>
  <c r="P142" i="4"/>
  <c r="E52" i="24"/>
  <c r="Q77" i="24"/>
  <c r="Q174" i="4" s="1"/>
  <c r="Q142" i="4"/>
  <c r="F52" i="24"/>
  <c r="R77" i="24"/>
  <c r="R174" i="4" s="1"/>
  <c r="B145" i="4"/>
  <c r="G52" i="24"/>
  <c r="S77" i="24"/>
  <c r="S174" i="4" s="1"/>
  <c r="C145" i="4"/>
  <c r="H52" i="24"/>
  <c r="D136" i="25"/>
  <c r="H146" i="25"/>
  <c r="I52" i="24"/>
  <c r="E136" i="25"/>
  <c r="J52" i="24"/>
  <c r="V77" i="24"/>
  <c r="V174" i="4" s="1"/>
  <c r="F136" i="25"/>
  <c r="V142" i="4"/>
  <c r="K52" i="24"/>
  <c r="W77" i="24"/>
  <c r="W174" i="4" s="1"/>
  <c r="G136" i="25"/>
  <c r="K146" i="25"/>
  <c r="R142" i="4"/>
  <c r="E145" i="4"/>
  <c r="W142" i="4"/>
  <c r="G145" i="4"/>
  <c r="L52" i="24"/>
  <c r="X77" i="24"/>
  <c r="X174" i="4" s="1"/>
  <c r="H136" i="25"/>
  <c r="I30" i="4"/>
  <c r="H145" i="4"/>
  <c r="Y77" i="24"/>
  <c r="Y174" i="4" s="1"/>
  <c r="S142" i="4"/>
  <c r="D145" i="4"/>
  <c r="Y142" i="4"/>
  <c r="N52" i="24"/>
  <c r="D67" i="24"/>
  <c r="R146" i="25"/>
  <c r="S33" i="4"/>
  <c r="O52" i="24"/>
  <c r="E67" i="24"/>
  <c r="P74" i="24"/>
  <c r="P171" i="4" s="1"/>
  <c r="Q74" i="24"/>
  <c r="Q171" i="4" s="1"/>
  <c r="T67" i="24"/>
  <c r="R74" i="24"/>
  <c r="R171" i="4" s="1"/>
  <c r="U67" i="24"/>
  <c r="N136" i="25"/>
  <c r="S74" i="24"/>
  <c r="S171" i="4" s="1"/>
  <c r="T52" i="24"/>
  <c r="U52" i="24"/>
  <c r="V74" i="24"/>
  <c r="V171" i="4" s="1"/>
  <c r="E3" i="4"/>
  <c r="E128" i="4" s="1"/>
  <c r="W74" i="24"/>
  <c r="W171" i="4" s="1"/>
  <c r="R61" i="20"/>
  <c r="R114" i="4" s="1"/>
  <c r="R57" i="20"/>
  <c r="R56" i="20" s="1"/>
  <c r="V161" i="23"/>
  <c r="V61" i="20"/>
  <c r="V114" i="4" s="1"/>
  <c r="E158" i="23"/>
  <c r="E61" i="20"/>
  <c r="F194" i="23"/>
  <c r="N179" i="23"/>
  <c r="N62" i="20"/>
  <c r="N115" i="4" s="1"/>
  <c r="Q179" i="23"/>
  <c r="Q165" i="23" s="1"/>
  <c r="Q62" i="20"/>
  <c r="Q115" i="4" s="1"/>
  <c r="M140" i="23"/>
  <c r="M60" i="20"/>
  <c r="M113" i="4" s="1"/>
  <c r="D57" i="20"/>
  <c r="D56" i="20" s="1"/>
  <c r="Q60" i="20"/>
  <c r="Q57" i="20"/>
  <c r="Q56" i="20" s="1"/>
  <c r="V179" i="23"/>
  <c r="V165" i="23" s="1"/>
  <c r="V62" i="20"/>
  <c r="V115" i="4" s="1"/>
  <c r="N165" i="23"/>
  <c r="W60" i="20"/>
  <c r="D183" i="23"/>
  <c r="L48" i="23"/>
  <c r="S137" i="23"/>
  <c r="L171" i="23"/>
  <c r="V175" i="23"/>
  <c r="K183" i="23"/>
  <c r="X60" i="20"/>
  <c r="X113" i="4" s="1"/>
  <c r="M48" i="23"/>
  <c r="J165" i="23"/>
  <c r="T137" i="23"/>
  <c r="N171" i="23"/>
  <c r="X175" i="23"/>
  <c r="L183" i="23"/>
  <c r="N211" i="23"/>
  <c r="B5" i="23"/>
  <c r="N48" i="23"/>
  <c r="K99" i="23"/>
  <c r="S139" i="23"/>
  <c r="O171" i="23"/>
  <c r="P213" i="23"/>
  <c r="V57" i="20"/>
  <c r="V56" i="20" s="1"/>
  <c r="C5" i="23"/>
  <c r="W48" i="23"/>
  <c r="W155" i="23" s="1"/>
  <c r="L99" i="23"/>
  <c r="S171" i="23"/>
  <c r="U201" i="23"/>
  <c r="V211" i="23"/>
  <c r="C61" i="20"/>
  <c r="C114" i="4" s="1"/>
  <c r="H141" i="23"/>
  <c r="X48" i="23"/>
  <c r="D140" i="23"/>
  <c r="T171" i="23"/>
  <c r="V201" i="23"/>
  <c r="V194" i="23" s="1"/>
  <c r="W211" i="23"/>
  <c r="D61" i="20"/>
  <c r="D114" i="4" s="1"/>
  <c r="E5" i="23"/>
  <c r="S48" i="23"/>
  <c r="K132" i="23"/>
  <c r="V171" i="23"/>
  <c r="E202" i="23"/>
  <c r="E194" i="23" s="1"/>
  <c r="Y59" i="20"/>
  <c r="Y112" i="4" s="1"/>
  <c r="F5" i="23"/>
  <c r="T48" i="23"/>
  <c r="T99" i="23"/>
  <c r="L140" i="23"/>
  <c r="L132" i="23" s="1"/>
  <c r="R77" i="20"/>
  <c r="R168" i="4" s="1"/>
  <c r="F61" i="20"/>
  <c r="F114" i="4" s="1"/>
  <c r="G5" i="23"/>
  <c r="U48" i="23"/>
  <c r="U153" i="23" s="1"/>
  <c r="U99" i="23"/>
  <c r="S140" i="23"/>
  <c r="H5" i="23"/>
  <c r="D99" i="23"/>
  <c r="T140" i="23"/>
  <c r="W165" i="23"/>
  <c r="R62" i="20"/>
  <c r="R115" i="4" s="1"/>
  <c r="F205" i="23"/>
  <c r="K141" i="23"/>
  <c r="O141" i="23"/>
  <c r="C153" i="23"/>
  <c r="G157" i="23"/>
  <c r="L141" i="23"/>
  <c r="D143" i="23"/>
  <c r="P141" i="23"/>
  <c r="H157" i="23"/>
  <c r="S141" i="23"/>
  <c r="S132" i="23" s="1"/>
  <c r="K143" i="23"/>
  <c r="E99" i="23"/>
  <c r="T141" i="23"/>
  <c r="S143" i="23"/>
  <c r="I60" i="20"/>
  <c r="I113" i="4" s="1"/>
  <c r="W62" i="20"/>
  <c r="W115" i="4" s="1"/>
  <c r="N5" i="23"/>
  <c r="T143" i="23"/>
  <c r="J60" i="20"/>
  <c r="J113" i="4" s="1"/>
  <c r="O61" i="20"/>
  <c r="O114" i="4" s="1"/>
  <c r="Y62" i="20"/>
  <c r="Y115" i="4" s="1"/>
  <c r="O5" i="23"/>
  <c r="G48" i="23"/>
  <c r="F161" i="23"/>
  <c r="M141" i="23"/>
  <c r="K60" i="20"/>
  <c r="K113" i="4" s="1"/>
  <c r="P61" i="20"/>
  <c r="P114" i="4" s="1"/>
  <c r="P5" i="23"/>
  <c r="H48" i="23"/>
  <c r="L157" i="23"/>
  <c r="D144" i="23"/>
  <c r="F155" i="23"/>
  <c r="L60" i="20"/>
  <c r="L113" i="4" s="1"/>
  <c r="U141" i="23"/>
  <c r="I99" i="23"/>
  <c r="I57" i="20" s="1"/>
  <c r="I56" i="20" s="1"/>
  <c r="V141" i="23"/>
  <c r="J48" i="23"/>
  <c r="L144" i="23"/>
  <c r="W141" i="23"/>
  <c r="O99" i="23"/>
  <c r="F165" i="23"/>
  <c r="G165" i="23"/>
  <c r="C183" i="23"/>
  <c r="D77" i="20"/>
  <c r="D168" i="4" s="1"/>
  <c r="E175" i="23"/>
  <c r="B183" i="23"/>
  <c r="B165" i="23"/>
  <c r="R165" i="23"/>
  <c r="C171" i="22"/>
  <c r="K171" i="22"/>
  <c r="X132" i="22"/>
  <c r="E175" i="22"/>
  <c r="H132" i="22"/>
  <c r="Y76" i="20"/>
  <c r="Y167" i="4" s="1"/>
  <c r="Y65" i="4"/>
  <c r="Y138" i="4" s="1"/>
  <c r="J146" i="21"/>
  <c r="D71" i="20"/>
  <c r="N132" i="21"/>
  <c r="R165" i="21"/>
  <c r="G165" i="21"/>
  <c r="N165" i="21"/>
  <c r="O132" i="21"/>
  <c r="M132" i="21"/>
  <c r="B160" i="21"/>
  <c r="V51" i="20"/>
  <c r="E160" i="21"/>
  <c r="J201" i="21"/>
  <c r="R146" i="21"/>
  <c r="B157" i="21"/>
  <c r="T165" i="21"/>
  <c r="T201" i="21"/>
  <c r="O165" i="21"/>
  <c r="D203" i="21"/>
  <c r="D51" i="20"/>
  <c r="D65" i="4" s="1"/>
  <c r="D138" i="4" s="1"/>
  <c r="R132" i="21"/>
  <c r="S51" i="20"/>
  <c r="S65" i="4" s="1"/>
  <c r="S138" i="4" s="1"/>
  <c r="U157" i="21"/>
  <c r="C175" i="21"/>
  <c r="W67" i="4"/>
  <c r="W140" i="4" s="1"/>
  <c r="B153" i="21"/>
  <c r="B165" i="21"/>
  <c r="S165" i="21"/>
  <c r="J175" i="21"/>
  <c r="E153" i="21"/>
  <c r="M175" i="21"/>
  <c r="T175" i="21"/>
  <c r="B213" i="21"/>
  <c r="M153" i="21"/>
  <c r="W175" i="21"/>
  <c r="U66" i="4"/>
  <c r="U139" i="4" s="1"/>
  <c r="E51" i="20"/>
  <c r="I51" i="20"/>
  <c r="I65" i="4" s="1"/>
  <c r="I138" i="4" s="1"/>
  <c r="M51" i="20"/>
  <c r="M65" i="4" s="1"/>
  <c r="M138" i="4" s="1"/>
  <c r="R153" i="21"/>
  <c r="W165" i="21"/>
  <c r="F51" i="20"/>
  <c r="N51" i="20"/>
  <c r="U153" i="21"/>
  <c r="L211" i="21"/>
  <c r="D132" i="21"/>
  <c r="E141" i="21"/>
  <c r="E132" i="21" s="1"/>
  <c r="B146" i="21"/>
  <c r="D165" i="21"/>
  <c r="H51" i="20"/>
  <c r="H65" i="4" s="1"/>
  <c r="H138" i="4" s="1"/>
  <c r="J141" i="21"/>
  <c r="J132" i="21" s="1"/>
  <c r="V205" i="21"/>
  <c r="M141" i="21"/>
  <c r="E171" i="21"/>
  <c r="F165" i="21"/>
  <c r="G132" i="21"/>
  <c r="B132" i="21"/>
  <c r="R141" i="21"/>
  <c r="H183" i="21"/>
  <c r="L194" i="21"/>
  <c r="U141" i="21"/>
  <c r="U132" i="21" s="1"/>
  <c r="I183" i="21"/>
  <c r="M194" i="21"/>
  <c r="C165" i="21"/>
  <c r="U65" i="4"/>
  <c r="U138" i="4" s="1"/>
  <c r="V65" i="4"/>
  <c r="V138" i="4" s="1"/>
  <c r="E65" i="4"/>
  <c r="E138" i="4" s="1"/>
  <c r="F65" i="4"/>
  <c r="F138" i="4" s="1"/>
  <c r="N65" i="4"/>
  <c r="N138" i="4" s="1"/>
  <c r="V39" i="4"/>
  <c r="H66" i="4"/>
  <c r="H139" i="4" s="1"/>
  <c r="L67" i="4"/>
  <c r="L140" i="4" s="1"/>
  <c r="B205" i="21"/>
  <c r="T39" i="4"/>
  <c r="G51" i="20"/>
  <c r="P183" i="21"/>
  <c r="Q183" i="21"/>
  <c r="U194" i="21"/>
  <c r="L139" i="4"/>
  <c r="P140" i="4"/>
  <c r="G42" i="7"/>
  <c r="G38" i="7" s="1"/>
  <c r="G5" i="7" s="1"/>
  <c r="G52" i="7" s="1"/>
  <c r="R183" i="21"/>
  <c r="F205" i="21"/>
  <c r="J183" i="23"/>
  <c r="M139" i="4"/>
  <c r="Q140" i="4"/>
  <c r="J51" i="20"/>
  <c r="J65" i="4" s="1"/>
  <c r="J138" i="4" s="1"/>
  <c r="R78" i="20"/>
  <c r="R169" i="4" s="1"/>
  <c r="X30" i="4"/>
  <c r="N139" i="4"/>
  <c r="R140" i="4"/>
  <c r="X194" i="21"/>
  <c r="M194" i="23"/>
  <c r="O139" i="4"/>
  <c r="S140" i="4"/>
  <c r="L51" i="20"/>
  <c r="L65" i="4" s="1"/>
  <c r="L138" i="4" s="1"/>
  <c r="U183" i="21"/>
  <c r="N194" i="23"/>
  <c r="P139" i="4"/>
  <c r="T140" i="4"/>
  <c r="Q139" i="4"/>
  <c r="U140" i="4"/>
  <c r="S183" i="23"/>
  <c r="R139" i="4"/>
  <c r="V140" i="4"/>
  <c r="O51" i="20"/>
  <c r="X183" i="21"/>
  <c r="T183" i="23"/>
  <c r="S139" i="4"/>
  <c r="Y183" i="21"/>
  <c r="B194" i="21"/>
  <c r="N205" i="21"/>
  <c r="R183" i="23"/>
  <c r="R51" i="20"/>
  <c r="X183" i="23"/>
  <c r="U194" i="23"/>
  <c r="N39" i="4"/>
  <c r="Q39" i="4"/>
  <c r="M42" i="4"/>
  <c r="W66" i="4"/>
  <c r="W139" i="4" s="1"/>
  <c r="T51" i="20"/>
  <c r="T77" i="20"/>
  <c r="T168" i="4" s="1"/>
  <c r="E194" i="21"/>
  <c r="F30" i="4"/>
  <c r="N33" i="4"/>
  <c r="N42" i="4"/>
  <c r="X139" i="4"/>
  <c r="G30" i="4"/>
  <c r="O33" i="4"/>
  <c r="O42" i="4"/>
  <c r="Y139" i="4"/>
  <c r="B78" i="20"/>
  <c r="B169" i="4" s="1"/>
  <c r="H30" i="4"/>
  <c r="P33" i="4"/>
  <c r="T33" i="4"/>
  <c r="H39" i="4"/>
  <c r="P42" i="4"/>
  <c r="B140" i="4"/>
  <c r="W51" i="20"/>
  <c r="H194" i="21"/>
  <c r="Q33" i="4"/>
  <c r="U33" i="4"/>
  <c r="C140" i="4"/>
  <c r="K3" i="4"/>
  <c r="K128" i="4" s="1"/>
  <c r="E183" i="21"/>
  <c r="G70" i="20"/>
  <c r="L70" i="20"/>
  <c r="O71" i="20"/>
  <c r="P229" i="19"/>
  <c r="P81" i="16"/>
  <c r="P110" i="4" s="1"/>
  <c r="T229" i="19"/>
  <c r="T81" i="16"/>
  <c r="T110" i="4" s="1"/>
  <c r="X229" i="19"/>
  <c r="X81" i="16"/>
  <c r="X110" i="4" s="1"/>
  <c r="Q61" i="19"/>
  <c r="Q81" i="16" s="1"/>
  <c r="Q110" i="4" s="1"/>
  <c r="U76" i="16"/>
  <c r="I81" i="16"/>
  <c r="I110" i="4" s="1"/>
  <c r="M81" i="16"/>
  <c r="M110" i="4" s="1"/>
  <c r="L5" i="19"/>
  <c r="N5" i="19"/>
  <c r="F102" i="16"/>
  <c r="F165" i="4" s="1"/>
  <c r="O81" i="16"/>
  <c r="O110" i="4" s="1"/>
  <c r="P5" i="19"/>
  <c r="W61" i="19"/>
  <c r="B80" i="16"/>
  <c r="B109" i="4" s="1"/>
  <c r="R5" i="19"/>
  <c r="D61" i="19"/>
  <c r="T5" i="19"/>
  <c r="Y61" i="19"/>
  <c r="Y81" i="16" s="1"/>
  <c r="Y110" i="4" s="1"/>
  <c r="I102" i="16"/>
  <c r="I165" i="4" s="1"/>
  <c r="V5" i="19"/>
  <c r="L61" i="19"/>
  <c r="B171" i="19"/>
  <c r="N103" i="16"/>
  <c r="N166" i="4" s="1"/>
  <c r="F76" i="16"/>
  <c r="F80" i="16"/>
  <c r="X5" i="19"/>
  <c r="R171" i="19"/>
  <c r="P103" i="16"/>
  <c r="P166" i="4" s="1"/>
  <c r="R103" i="16"/>
  <c r="R166" i="4" s="1"/>
  <c r="U109" i="4"/>
  <c r="S103" i="16"/>
  <c r="S166" i="4" s="1"/>
  <c r="M80" i="16"/>
  <c r="E61" i="19"/>
  <c r="O80" i="16"/>
  <c r="O109" i="4" s="1"/>
  <c r="G61" i="19"/>
  <c r="O76" i="16"/>
  <c r="N61" i="19"/>
  <c r="N81" i="16" s="1"/>
  <c r="V102" i="16"/>
  <c r="V165" i="4" s="1"/>
  <c r="X102" i="16"/>
  <c r="X165" i="4" s="1"/>
  <c r="Y102" i="16"/>
  <c r="Y165" i="4" s="1"/>
  <c r="U5" i="18"/>
  <c r="P5" i="18"/>
  <c r="S5" i="18"/>
  <c r="S217" i="18" s="1"/>
  <c r="T5" i="18"/>
  <c r="T217" i="18" s="1"/>
  <c r="W5" i="18"/>
  <c r="W217" i="18" s="1"/>
  <c r="X5" i="18"/>
  <c r="X217" i="18" s="1"/>
  <c r="V96" i="16"/>
  <c r="W96" i="16"/>
  <c r="X96" i="16"/>
  <c r="E5" i="18"/>
  <c r="Y96" i="16"/>
  <c r="C97" i="16"/>
  <c r="B101" i="16"/>
  <c r="B164" i="4" s="1"/>
  <c r="B62" i="4"/>
  <c r="B135" i="4" s="1"/>
  <c r="F101" i="16"/>
  <c r="F164" i="4" s="1"/>
  <c r="F62" i="4"/>
  <c r="F135" i="4" s="1"/>
  <c r="L63" i="4"/>
  <c r="L136" i="4" s="1"/>
  <c r="R71" i="16"/>
  <c r="C95" i="16"/>
  <c r="T71" i="16"/>
  <c r="D95" i="16"/>
  <c r="Q160" i="18"/>
  <c r="V71" i="16"/>
  <c r="H5" i="17"/>
  <c r="H53" i="16" s="1"/>
  <c r="X71" i="16"/>
  <c r="S97" i="16"/>
  <c r="I5" i="17"/>
  <c r="I53" i="16" s="1"/>
  <c r="S160" i="18"/>
  <c r="G237" i="18"/>
  <c r="G96" i="16"/>
  <c r="T97" i="16"/>
  <c r="J5" i="17"/>
  <c r="J53" i="16" s="1"/>
  <c r="G5" i="18"/>
  <c r="M63" i="4"/>
  <c r="M136" i="4" s="1"/>
  <c r="H96" i="16"/>
  <c r="W97" i="16"/>
  <c r="W95" i="16" s="1"/>
  <c r="L5" i="17"/>
  <c r="L53" i="16" s="1"/>
  <c r="L101" i="16" s="1"/>
  <c r="L164" i="4" s="1"/>
  <c r="H5" i="18"/>
  <c r="N63" i="4"/>
  <c r="N136" i="4" s="1"/>
  <c r="I96" i="16"/>
  <c r="X97" i="16"/>
  <c r="X95" i="16" s="1"/>
  <c r="N5" i="17"/>
  <c r="N53" i="16" s="1"/>
  <c r="N101" i="16" s="1"/>
  <c r="N164" i="4" s="1"/>
  <c r="K5" i="18"/>
  <c r="J96" i="16"/>
  <c r="L5" i="18"/>
  <c r="K96" i="16"/>
  <c r="O5" i="18"/>
  <c r="L96" i="16"/>
  <c r="Y160" i="18"/>
  <c r="M96" i="16"/>
  <c r="N96" i="16"/>
  <c r="O237" i="18"/>
  <c r="O96" i="16"/>
  <c r="Q96" i="16"/>
  <c r="R96" i="16"/>
  <c r="C160" i="18"/>
  <c r="N64" i="4"/>
  <c r="N137" i="4" s="1"/>
  <c r="S96" i="16"/>
  <c r="T96" i="16"/>
  <c r="T95" i="16" s="1"/>
  <c r="P64" i="4"/>
  <c r="P137" i="4" s="1"/>
  <c r="U96" i="16"/>
  <c r="G160" i="18"/>
  <c r="W237" i="18"/>
  <c r="R64" i="4"/>
  <c r="R137" i="4" s="1"/>
  <c r="J52" i="16"/>
  <c r="J61" i="4" s="1"/>
  <c r="J134" i="4" s="1"/>
  <c r="I63" i="4"/>
  <c r="I136" i="4" s="1"/>
  <c r="Y240" i="17"/>
  <c r="N217" i="17"/>
  <c r="R229" i="17"/>
  <c r="C3" i="4"/>
  <c r="C128" i="4" s="1"/>
  <c r="C9" i="4"/>
  <c r="J39" i="4"/>
  <c r="R136" i="4"/>
  <c r="V137" i="4"/>
  <c r="F52" i="16"/>
  <c r="F103" i="16"/>
  <c r="F166" i="4" s="1"/>
  <c r="P217" i="17"/>
  <c r="G103" i="16"/>
  <c r="G166" i="4" s="1"/>
  <c r="Q91" i="16"/>
  <c r="Q217" i="17"/>
  <c r="O79" i="16"/>
  <c r="O108" i="4" s="1"/>
  <c r="L39" i="4"/>
  <c r="L62" i="4"/>
  <c r="L135" i="4" s="1"/>
  <c r="T136" i="4"/>
  <c r="X137" i="4"/>
  <c r="I52" i="16"/>
  <c r="I61" i="4" s="1"/>
  <c r="I134" i="4" s="1"/>
  <c r="H103" i="16"/>
  <c r="H166" i="4" s="1"/>
  <c r="Y91" i="16"/>
  <c r="Y89" i="16" s="1"/>
  <c r="R217" i="17"/>
  <c r="V229" i="17"/>
  <c r="M39" i="4"/>
  <c r="N62" i="4"/>
  <c r="N135" i="4" s="1"/>
  <c r="U63" i="4"/>
  <c r="U136" i="4" s="1"/>
  <c r="Y64" i="4"/>
  <c r="Y137" i="4" s="1"/>
  <c r="I103" i="16"/>
  <c r="I166" i="4" s="1"/>
  <c r="E92" i="16"/>
  <c r="W229" i="17"/>
  <c r="C240" i="17"/>
  <c r="V42" i="4"/>
  <c r="P62" i="4"/>
  <c r="P135" i="4" s="1"/>
  <c r="V63" i="4"/>
  <c r="V136" i="4" s="1"/>
  <c r="L52" i="16"/>
  <c r="J103" i="16"/>
  <c r="J166" i="4" s="1"/>
  <c r="I92" i="16"/>
  <c r="T217" i="17"/>
  <c r="X229" i="17"/>
  <c r="D240" i="17"/>
  <c r="O39" i="4"/>
  <c r="W42" i="4"/>
  <c r="Q62" i="4"/>
  <c r="Q135" i="4" s="1"/>
  <c r="W63" i="4"/>
  <c r="W136" i="4" s="1"/>
  <c r="N52" i="16"/>
  <c r="K103" i="16"/>
  <c r="K166" i="4" s="1"/>
  <c r="M92" i="16"/>
  <c r="U217" i="17"/>
  <c r="E240" i="17"/>
  <c r="E9" i="4"/>
  <c r="P39" i="4"/>
  <c r="X42" i="4"/>
  <c r="R62" i="4"/>
  <c r="R135" i="4" s="1"/>
  <c r="X63" i="4"/>
  <c r="X136" i="4" s="1"/>
  <c r="P52" i="16"/>
  <c r="H102" i="16"/>
  <c r="H165" i="4" s="1"/>
  <c r="L103" i="16"/>
  <c r="L166" i="4" s="1"/>
  <c r="V217" i="17"/>
  <c r="K39" i="4"/>
  <c r="M33" i="4"/>
  <c r="Y63" i="4"/>
  <c r="Y136" i="4" s="1"/>
  <c r="Q52" i="16"/>
  <c r="Q61" i="4" s="1"/>
  <c r="Q134" i="4" s="1"/>
  <c r="M103" i="16"/>
  <c r="M166" i="4" s="1"/>
  <c r="U92" i="16"/>
  <c r="W217" i="17"/>
  <c r="G240" i="17"/>
  <c r="D61" i="4"/>
  <c r="D134" i="4" s="1"/>
  <c r="T62" i="4"/>
  <c r="T135" i="4" s="1"/>
  <c r="B64" i="4"/>
  <c r="B137" i="4" s="1"/>
  <c r="R52" i="16"/>
  <c r="R61" i="4" s="1"/>
  <c r="R134" i="4" s="1"/>
  <c r="Y92" i="16"/>
  <c r="X217" i="17"/>
  <c r="H240" i="17"/>
  <c r="V62" i="4"/>
  <c r="V135" i="4" s="1"/>
  <c r="C64" i="4"/>
  <c r="C137" i="4" s="1"/>
  <c r="D41" i="7"/>
  <c r="D38" i="7" s="1"/>
  <c r="D5" i="7" s="1"/>
  <c r="D54" i="7" s="1"/>
  <c r="T52" i="16"/>
  <c r="O103" i="16"/>
  <c r="O166" i="4" s="1"/>
  <c r="E93" i="16"/>
  <c r="Y217" i="17"/>
  <c r="I240" i="17"/>
  <c r="X62" i="4"/>
  <c r="X135" i="4" s="1"/>
  <c r="D64" i="4"/>
  <c r="D137" i="4" s="1"/>
  <c r="V52" i="16"/>
  <c r="I93" i="16"/>
  <c r="B229" i="17"/>
  <c r="K9" i="4"/>
  <c r="U39" i="4"/>
  <c r="Y62" i="4"/>
  <c r="Y135" i="4" s="1"/>
  <c r="E64" i="4"/>
  <c r="E137" i="4" s="1"/>
  <c r="F41" i="7"/>
  <c r="F38" i="7" s="1"/>
  <c r="F5" i="7" s="1"/>
  <c r="X52" i="16"/>
  <c r="Q103" i="16"/>
  <c r="Q166" i="4" s="1"/>
  <c r="M93" i="16"/>
  <c r="C229" i="17"/>
  <c r="K240" i="17"/>
  <c r="Y52" i="16"/>
  <c r="Y61" i="4" s="1"/>
  <c r="Y134" i="4" s="1"/>
  <c r="B71" i="16"/>
  <c r="Q89" i="16"/>
  <c r="D229" i="17"/>
  <c r="L240" i="17"/>
  <c r="M3" i="4"/>
  <c r="M128" i="4" s="1"/>
  <c r="D71" i="16"/>
  <c r="D136" i="4"/>
  <c r="H137" i="4"/>
  <c r="P102" i="16"/>
  <c r="P165" i="4" s="1"/>
  <c r="T103" i="16"/>
  <c r="T166" i="4" s="1"/>
  <c r="F71" i="16"/>
  <c r="Y93" i="16"/>
  <c r="B217" i="17"/>
  <c r="F229" i="17"/>
  <c r="F137" i="4"/>
  <c r="B30" i="4"/>
  <c r="E136" i="4"/>
  <c r="I137" i="4"/>
  <c r="Q102" i="16"/>
  <c r="Q165" i="4" s="1"/>
  <c r="U103" i="16"/>
  <c r="U166" i="4" s="1"/>
  <c r="H71" i="16"/>
  <c r="G229" i="17"/>
  <c r="O240" i="17"/>
  <c r="Y33" i="4"/>
  <c r="C30" i="4"/>
  <c r="F136" i="4"/>
  <c r="J137" i="4"/>
  <c r="V103" i="16"/>
  <c r="V166" i="4" s="1"/>
  <c r="J71" i="16"/>
  <c r="D217" i="17"/>
  <c r="H229" i="17"/>
  <c r="P240" i="17"/>
  <c r="G136" i="4"/>
  <c r="K137" i="4"/>
  <c r="W103" i="16"/>
  <c r="W166" i="4" s="1"/>
  <c r="L71" i="16"/>
  <c r="E217" i="17"/>
  <c r="Q240" i="17"/>
  <c r="B136" i="4"/>
  <c r="G64" i="4"/>
  <c r="G137" i="4" s="1"/>
  <c r="H136" i="4"/>
  <c r="L137" i="4"/>
  <c r="T102" i="16"/>
  <c r="T165" i="4" s="1"/>
  <c r="X103" i="16"/>
  <c r="X166" i="4" s="1"/>
  <c r="N71" i="16"/>
  <c r="F217" i="17"/>
  <c r="J229" i="17"/>
  <c r="S3" i="4"/>
  <c r="S128" i="4" s="1"/>
  <c r="G217" i="17"/>
  <c r="K229" i="17"/>
  <c r="S240" i="17"/>
  <c r="N30" i="4"/>
  <c r="O229" i="17"/>
  <c r="W240" i="17"/>
  <c r="X3" i="4"/>
  <c r="X128" i="4" s="1"/>
  <c r="B52" i="16"/>
  <c r="B61" i="4" s="1"/>
  <c r="B134" i="4" s="1"/>
  <c r="D253" i="15"/>
  <c r="D78" i="12"/>
  <c r="D107" i="4" s="1"/>
  <c r="V73" i="12"/>
  <c r="V102" i="4" s="1"/>
  <c r="V104" i="4"/>
  <c r="X104" i="4"/>
  <c r="P253" i="15"/>
  <c r="P78" i="12"/>
  <c r="P107" i="4" s="1"/>
  <c r="X253" i="15"/>
  <c r="X78" i="12"/>
  <c r="X107" i="4" s="1"/>
  <c r="Y38" i="7"/>
  <c r="Y5" i="7" s="1"/>
  <c r="Y55" i="7" s="1"/>
  <c r="J78" i="12"/>
  <c r="J107" i="4" s="1"/>
  <c r="N115" i="15"/>
  <c r="K78" i="12"/>
  <c r="K107" i="4" s="1"/>
  <c r="O115" i="15"/>
  <c r="L78" i="12"/>
  <c r="L107" i="4" s="1"/>
  <c r="M78" i="12"/>
  <c r="M107" i="4" s="1"/>
  <c r="Q115" i="15"/>
  <c r="P71" i="12"/>
  <c r="R71" i="12"/>
  <c r="R70" i="12" s="1"/>
  <c r="T71" i="12"/>
  <c r="T70" i="12" s="1"/>
  <c r="T75" i="12"/>
  <c r="T104" i="4" s="1"/>
  <c r="V105" i="4"/>
  <c r="V71" i="12"/>
  <c r="V70" i="12" s="1"/>
  <c r="P75" i="12"/>
  <c r="P104" i="4" s="1"/>
  <c r="T78" i="12"/>
  <c r="X105" i="4"/>
  <c r="X71" i="12"/>
  <c r="X70" i="12" s="1"/>
  <c r="Y115" i="15"/>
  <c r="R75" i="12"/>
  <c r="B34" i="15"/>
  <c r="W78" i="12"/>
  <c r="W107" i="4" s="1"/>
  <c r="D34" i="15"/>
  <c r="F34" i="15"/>
  <c r="H34" i="15"/>
  <c r="L106" i="4"/>
  <c r="J34" i="15"/>
  <c r="B115" i="15"/>
  <c r="L34" i="15"/>
  <c r="C115" i="15"/>
  <c r="N34" i="15"/>
  <c r="B181" i="15"/>
  <c r="P73" i="12"/>
  <c r="P102" i="4" s="1"/>
  <c r="P70" i="12"/>
  <c r="E181" i="14"/>
  <c r="M181" i="14"/>
  <c r="U181" i="14"/>
  <c r="Q56" i="4"/>
  <c r="Q131" i="4" s="1"/>
  <c r="D181" i="13"/>
  <c r="N224" i="13"/>
  <c r="B224" i="13"/>
  <c r="F224" i="13"/>
  <c r="X181" i="13"/>
  <c r="W56" i="4"/>
  <c r="W131" i="4" s="1"/>
  <c r="R60" i="4"/>
  <c r="R133" i="4" s="1"/>
  <c r="O65" i="12"/>
  <c r="O98" i="12" s="1"/>
  <c r="O159" i="4" s="1"/>
  <c r="R224" i="13"/>
  <c r="X56" i="4"/>
  <c r="X131" i="4" s="1"/>
  <c r="S60" i="4"/>
  <c r="S133" i="4" s="1"/>
  <c r="P65" i="12"/>
  <c r="P98" i="12" s="1"/>
  <c r="P159" i="4" s="1"/>
  <c r="S224" i="13"/>
  <c r="T60" i="4"/>
  <c r="T133" i="4" s="1"/>
  <c r="Q65" i="12"/>
  <c r="Q98" i="12" s="1"/>
  <c r="Q159" i="4" s="1"/>
  <c r="T224" i="13"/>
  <c r="U60" i="4"/>
  <c r="U133" i="4" s="1"/>
  <c r="R65" i="12"/>
  <c r="R98" i="12" s="1"/>
  <c r="R159" i="4" s="1"/>
  <c r="U224" i="13"/>
  <c r="K59" i="4"/>
  <c r="V60" i="4"/>
  <c r="V133" i="4" s="1"/>
  <c r="S65" i="12"/>
  <c r="S98" i="12" s="1"/>
  <c r="S159" i="4" s="1"/>
  <c r="V224" i="13"/>
  <c r="T65" i="12"/>
  <c r="T98" i="12" s="1"/>
  <c r="T159" i="4" s="1"/>
  <c r="W224" i="13"/>
  <c r="U65" i="12"/>
  <c r="X224" i="13"/>
  <c r="X65" i="12"/>
  <c r="O233" i="13"/>
  <c r="S243" i="13"/>
  <c r="W253" i="13"/>
  <c r="Y224" i="13"/>
  <c r="Q233" i="13"/>
  <c r="U243" i="13"/>
  <c r="Y253" i="13"/>
  <c r="X60" i="4"/>
  <c r="X133" i="4" s="1"/>
  <c r="Y60" i="4"/>
  <c r="Y133" i="4" s="1"/>
  <c r="P233" i="13"/>
  <c r="Q59" i="4"/>
  <c r="G58" i="4"/>
  <c r="R59" i="4"/>
  <c r="S233" i="13"/>
  <c r="W243" i="13"/>
  <c r="Y56" i="4"/>
  <c r="Y131" i="4" s="1"/>
  <c r="L59" i="4"/>
  <c r="N59" i="4"/>
  <c r="O59" i="4"/>
  <c r="T243" i="13"/>
  <c r="P59" i="4"/>
  <c r="H58" i="4"/>
  <c r="S59" i="4"/>
  <c r="T233" i="13"/>
  <c r="X243" i="13"/>
  <c r="M59" i="4"/>
  <c r="Y65" i="12"/>
  <c r="X253" i="13"/>
  <c r="I58" i="4"/>
  <c r="T59" i="4"/>
  <c r="U233" i="13"/>
  <c r="Y243" i="13"/>
  <c r="H224" i="13"/>
  <c r="L224" i="13"/>
  <c r="I224" i="13"/>
  <c r="R104" i="4"/>
  <c r="R73" i="12"/>
  <c r="R102" i="4" s="1"/>
  <c r="B33" i="4"/>
  <c r="T42" i="4"/>
  <c r="E33" i="4"/>
  <c r="B38" i="7"/>
  <c r="B5" i="7" s="1"/>
  <c r="B53" i="7" s="1"/>
  <c r="X31" i="12"/>
  <c r="N63" i="12"/>
  <c r="V65" i="12"/>
  <c r="V233" i="13"/>
  <c r="B253" i="13"/>
  <c r="F33" i="4"/>
  <c r="C38" i="7"/>
  <c r="C5" i="7" s="1"/>
  <c r="C52" i="7" s="1"/>
  <c r="O63" i="12"/>
  <c r="W65" i="12"/>
  <c r="W63" i="12" s="1"/>
  <c r="W233" i="13"/>
  <c r="C253" i="13"/>
  <c r="E38" i="7"/>
  <c r="E5" i="7" s="1"/>
  <c r="E52" i="7" s="1"/>
  <c r="S39" i="4"/>
  <c r="I33" i="4"/>
  <c r="B243" i="13"/>
  <c r="F253" i="13"/>
  <c r="S42" i="4"/>
  <c r="D243" i="13"/>
  <c r="H253" i="13"/>
  <c r="R42" i="4"/>
  <c r="K30" i="4"/>
  <c r="L33" i="4"/>
  <c r="W39" i="4"/>
  <c r="U63" i="12"/>
  <c r="E243" i="13"/>
  <c r="I253" i="13"/>
  <c r="X39" i="4"/>
  <c r="D31" i="12"/>
  <c r="V63" i="12"/>
  <c r="B65" i="12"/>
  <c r="B86" i="12" s="1"/>
  <c r="B233" i="13"/>
  <c r="F243" i="13"/>
  <c r="J253" i="13"/>
  <c r="Q42" i="4"/>
  <c r="K33" i="4"/>
  <c r="L30" i="4"/>
  <c r="B42" i="4"/>
  <c r="T3" i="4"/>
  <c r="T128" i="4" s="1"/>
  <c r="C65" i="12"/>
  <c r="C233" i="13"/>
  <c r="G243" i="13"/>
  <c r="K253" i="13"/>
  <c r="J33" i="4"/>
  <c r="C42" i="4"/>
  <c r="L38" i="7"/>
  <c r="L5" i="7" s="1"/>
  <c r="L53" i="7" s="1"/>
  <c r="F31" i="12"/>
  <c r="X63" i="12"/>
  <c r="D65" i="12"/>
  <c r="D86" i="12" s="1"/>
  <c r="D233" i="13"/>
  <c r="H243" i="13"/>
  <c r="L253" i="13"/>
  <c r="C33" i="4"/>
  <c r="V3" i="4"/>
  <c r="V128" i="4" s="1"/>
  <c r="M38" i="7"/>
  <c r="B3" i="12"/>
  <c r="Y63" i="12"/>
  <c r="E65" i="12"/>
  <c r="E86" i="12" s="1"/>
  <c r="E233" i="13"/>
  <c r="I243" i="13"/>
  <c r="M253" i="13"/>
  <c r="G33" i="4"/>
  <c r="J30" i="4"/>
  <c r="N38" i="7"/>
  <c r="N5" i="7" s="1"/>
  <c r="N55" i="7" s="1"/>
  <c r="D3" i="12"/>
  <c r="H31" i="12"/>
  <c r="F65" i="12"/>
  <c r="F233" i="13"/>
  <c r="J243" i="13"/>
  <c r="N253" i="13"/>
  <c r="Y39" i="4"/>
  <c r="R33" i="4"/>
  <c r="O38" i="7"/>
  <c r="O5" i="7" s="1"/>
  <c r="O52" i="7" s="1"/>
  <c r="F3" i="12"/>
  <c r="G65" i="12"/>
  <c r="G233" i="13"/>
  <c r="K243" i="13"/>
  <c r="O253" i="13"/>
  <c r="D33" i="4"/>
  <c r="F42" i="4"/>
  <c r="O30" i="4"/>
  <c r="H3" i="12"/>
  <c r="H65" i="12"/>
  <c r="H86" i="12" s="1"/>
  <c r="H233" i="13"/>
  <c r="L243" i="13"/>
  <c r="P253" i="13"/>
  <c r="Y42" i="4"/>
  <c r="Q38" i="7"/>
  <c r="Q5" i="7" s="1"/>
  <c r="Q55" i="7" s="1"/>
  <c r="J3" i="12"/>
  <c r="I65" i="12"/>
  <c r="I233" i="13"/>
  <c r="M243" i="13"/>
  <c r="Q253" i="13"/>
  <c r="Q30" i="4"/>
  <c r="J56" i="4"/>
  <c r="J131" i="4" s="1"/>
  <c r="R30" i="4"/>
  <c r="B39" i="4"/>
  <c r="K56" i="4"/>
  <c r="K131" i="4" s="1"/>
  <c r="S58" i="4"/>
  <c r="J31" i="12"/>
  <c r="C39" i="4"/>
  <c r="T58" i="4"/>
  <c r="T30" i="4"/>
  <c r="D39" i="4"/>
  <c r="I42" i="4"/>
  <c r="M56" i="4"/>
  <c r="M131" i="4" s="1"/>
  <c r="Q57" i="4"/>
  <c r="Q132" i="4" s="1"/>
  <c r="U58" i="4"/>
  <c r="Y59" i="4"/>
  <c r="R38" i="7"/>
  <c r="R5" i="7" s="1"/>
  <c r="R52" i="7" s="1"/>
  <c r="L3" i="12"/>
  <c r="L5" i="4" s="1"/>
  <c r="L31" i="12"/>
  <c r="B63" i="12"/>
  <c r="J65" i="12"/>
  <c r="J233" i="13"/>
  <c r="N243" i="13"/>
  <c r="R253" i="13"/>
  <c r="R39" i="4"/>
  <c r="D42" i="4"/>
  <c r="U42" i="4"/>
  <c r="P38" i="7"/>
  <c r="P5" i="7" s="1"/>
  <c r="P55" i="7" s="1"/>
  <c r="U30" i="4"/>
  <c r="V33" i="4"/>
  <c r="E39" i="4"/>
  <c r="J42" i="4"/>
  <c r="N56" i="4"/>
  <c r="N131" i="4" s="1"/>
  <c r="V58" i="4"/>
  <c r="B60" i="4"/>
  <c r="B133" i="4" s="1"/>
  <c r="S38" i="7"/>
  <c r="S5" i="7" s="1"/>
  <c r="N3" i="12"/>
  <c r="K65" i="12"/>
  <c r="K233" i="13"/>
  <c r="O243" i="13"/>
  <c r="S253" i="13"/>
  <c r="H33" i="4"/>
  <c r="P30" i="4"/>
  <c r="N57" i="4"/>
  <c r="N132" i="4" s="1"/>
  <c r="S30" i="4"/>
  <c r="B7" i="4"/>
  <c r="V30" i="4"/>
  <c r="W33" i="4"/>
  <c r="F39" i="4"/>
  <c r="K42" i="4"/>
  <c r="O56" i="4"/>
  <c r="O131" i="4" s="1"/>
  <c r="W58" i="4"/>
  <c r="C60" i="4"/>
  <c r="C133" i="4" s="1"/>
  <c r="T38" i="7"/>
  <c r="T5" i="7" s="1"/>
  <c r="T53" i="7" s="1"/>
  <c r="P3" i="12"/>
  <c r="N31" i="12"/>
  <c r="S31" i="12"/>
  <c r="L65" i="12"/>
  <c r="L86" i="12" s="1"/>
  <c r="L233" i="13"/>
  <c r="P243" i="13"/>
  <c r="T253" i="13"/>
  <c r="M30" i="4"/>
  <c r="E42" i="4"/>
  <c r="R58" i="4"/>
  <c r="V59" i="4"/>
  <c r="G42" i="4"/>
  <c r="O57" i="4"/>
  <c r="O132" i="4" s="1"/>
  <c r="W59" i="4"/>
  <c r="P40" i="7"/>
  <c r="H42" i="4"/>
  <c r="L56" i="4"/>
  <c r="L131" i="4" s="1"/>
  <c r="X59" i="4"/>
  <c r="C7" i="4"/>
  <c r="W30" i="4"/>
  <c r="X33" i="4"/>
  <c r="G39" i="4"/>
  <c r="L42" i="4"/>
  <c r="P56" i="4"/>
  <c r="P131" i="4" s="1"/>
  <c r="X58" i="4"/>
  <c r="D60" i="4"/>
  <c r="D133" i="4" s="1"/>
  <c r="U38" i="7"/>
  <c r="U5" i="7" s="1"/>
  <c r="U53" i="7" s="1"/>
  <c r="R3" i="12"/>
  <c r="R5" i="4" s="1"/>
  <c r="M65" i="12"/>
  <c r="M86" i="12" s="1"/>
  <c r="M233" i="13"/>
  <c r="Q243" i="13"/>
  <c r="U253" i="13"/>
  <c r="V38" i="7"/>
  <c r="V5" i="7" s="1"/>
  <c r="V54" i="7" s="1"/>
  <c r="N233" i="13"/>
  <c r="R243" i="13"/>
  <c r="V253" i="13"/>
  <c r="W38" i="7"/>
  <c r="W5" i="7" s="1"/>
  <c r="W55" i="7" s="1"/>
  <c r="X38" i="7"/>
  <c r="X5" i="7" s="1"/>
  <c r="X53" i="7" s="1"/>
  <c r="W31" i="12"/>
  <c r="R233" i="13"/>
  <c r="V243" i="13"/>
  <c r="K63" i="12"/>
  <c r="V31" i="12"/>
  <c r="E55" i="8"/>
  <c r="E100" i="4" s="1"/>
  <c r="J54" i="11"/>
  <c r="F55" i="8"/>
  <c r="K54" i="11"/>
  <c r="G55" i="8"/>
  <c r="B5" i="11"/>
  <c r="L54" i="11"/>
  <c r="H55" i="8"/>
  <c r="C5" i="11"/>
  <c r="N54" i="11"/>
  <c r="D52" i="8"/>
  <c r="D51" i="8" s="1"/>
  <c r="I55" i="8"/>
  <c r="I100" i="4" s="1"/>
  <c r="O54" i="11"/>
  <c r="F52" i="8"/>
  <c r="F51" i="8" s="1"/>
  <c r="R56" i="8"/>
  <c r="R101" i="4" s="1"/>
  <c r="P54" i="11"/>
  <c r="G52" i="8"/>
  <c r="G51" i="8" s="1"/>
  <c r="S56" i="8"/>
  <c r="S101" i="4" s="1"/>
  <c r="V54" i="8"/>
  <c r="V99" i="4" s="1"/>
  <c r="J5" i="11"/>
  <c r="K5" i="11"/>
  <c r="X54" i="11"/>
  <c r="S55" i="8"/>
  <c r="S54" i="8" s="1"/>
  <c r="S99" i="4" s="1"/>
  <c r="N5" i="11"/>
  <c r="I38" i="7"/>
  <c r="I5" i="7" s="1"/>
  <c r="I55" i="7" s="1"/>
  <c r="S52" i="8"/>
  <c r="S51" i="8" s="1"/>
  <c r="T55" i="8"/>
  <c r="O5" i="11"/>
  <c r="M5" i="11"/>
  <c r="T52" i="8"/>
  <c r="T51" i="8" s="1"/>
  <c r="U55" i="8"/>
  <c r="U100" i="4" s="1"/>
  <c r="P5" i="11"/>
  <c r="H52" i="8"/>
  <c r="H51" i="8" s="1"/>
  <c r="V52" i="8"/>
  <c r="V51" i="8" s="1"/>
  <c r="D54" i="8"/>
  <c r="D99" i="4" s="1"/>
  <c r="V55" i="8"/>
  <c r="V100" i="4" s="1"/>
  <c r="Q5" i="11"/>
  <c r="V101" i="4"/>
  <c r="L5" i="11"/>
  <c r="W52" i="8"/>
  <c r="W51" i="8" s="1"/>
  <c r="W55" i="8"/>
  <c r="R5" i="11"/>
  <c r="X5" i="11"/>
  <c r="Y5" i="11"/>
  <c r="H56" i="8"/>
  <c r="H101" i="4" s="1"/>
  <c r="T47" i="8"/>
  <c r="T52" i="4" s="1"/>
  <c r="S53" i="4"/>
  <c r="R53" i="4"/>
  <c r="U53" i="4"/>
  <c r="X47" i="8"/>
  <c r="X52" i="4" s="1"/>
  <c r="T53" i="4"/>
  <c r="B54" i="4"/>
  <c r="O136" i="9"/>
  <c r="W47" i="8"/>
  <c r="W59" i="8" s="1"/>
  <c r="V53" i="4"/>
  <c r="Y47" i="8"/>
  <c r="W53" i="4"/>
  <c r="Y53" i="4"/>
  <c r="K60" i="8"/>
  <c r="T129" i="4"/>
  <c r="V129" i="4"/>
  <c r="X129" i="4"/>
  <c r="W52" i="4"/>
  <c r="W129" i="4" s="1"/>
  <c r="C54" i="4"/>
  <c r="W17" i="8"/>
  <c r="D47" i="8"/>
  <c r="D52" i="4" s="1"/>
  <c r="P136" i="9"/>
  <c r="T147" i="9"/>
  <c r="H38" i="7"/>
  <c r="H5" i="7" s="1"/>
  <c r="H54" i="7" s="1"/>
  <c r="E47" i="8"/>
  <c r="Q136" i="9"/>
  <c r="U147" i="9"/>
  <c r="Y17" i="8"/>
  <c r="F47" i="8"/>
  <c r="F52" i="4" s="1"/>
  <c r="G47" i="8"/>
  <c r="S136" i="9"/>
  <c r="W147" i="9"/>
  <c r="K38" i="7"/>
  <c r="H47" i="8"/>
  <c r="H52" i="4" s="1"/>
  <c r="T136" i="9"/>
  <c r="X147" i="9"/>
  <c r="Y147" i="9"/>
  <c r="J47" i="8"/>
  <c r="J59" i="8" s="1"/>
  <c r="V136" i="9"/>
  <c r="G54" i="4"/>
  <c r="I47" i="8"/>
  <c r="I59" i="8" s="1"/>
  <c r="B52" i="4"/>
  <c r="J54" i="4"/>
  <c r="K47" i="8"/>
  <c r="K65" i="8" s="1"/>
  <c r="W136" i="9"/>
  <c r="C52" i="4"/>
  <c r="C129" i="4" s="1"/>
  <c r="G53" i="4"/>
  <c r="K54" i="4"/>
  <c r="C17" i="8"/>
  <c r="L47" i="8"/>
  <c r="L52" i="4" s="1"/>
  <c r="X136" i="9"/>
  <c r="D17" i="8"/>
  <c r="M47" i="8"/>
  <c r="Y136" i="9"/>
  <c r="I54" i="4"/>
  <c r="N47" i="8"/>
  <c r="N52" i="4" s="1"/>
  <c r="B147" i="9"/>
  <c r="E53" i="4"/>
  <c r="J53" i="4"/>
  <c r="O47" i="8"/>
  <c r="O59" i="8" s="1"/>
  <c r="C147" i="9"/>
  <c r="C53" i="4"/>
  <c r="K53" i="4"/>
  <c r="O54" i="4"/>
  <c r="G17" i="8"/>
  <c r="P47" i="8"/>
  <c r="P52" i="4" s="1"/>
  <c r="D147" i="9"/>
  <c r="U136" i="9"/>
  <c r="Q47" i="8"/>
  <c r="E147" i="9"/>
  <c r="I17" i="8"/>
  <c r="R47" i="8"/>
  <c r="B136" i="9"/>
  <c r="F147" i="9"/>
  <c r="S147" i="9"/>
  <c r="J38" i="7"/>
  <c r="I53" i="4"/>
  <c r="Q54" i="4"/>
  <c r="U128" i="4"/>
  <c r="R54" i="4"/>
  <c r="S47" i="8"/>
  <c r="C136" i="9"/>
  <c r="G147" i="9"/>
  <c r="M53" i="4"/>
  <c r="O53" i="4"/>
  <c r="S54" i="4"/>
  <c r="K17" i="8"/>
  <c r="D136" i="9"/>
  <c r="H147" i="9"/>
  <c r="L17" i="8"/>
  <c r="U47" i="8"/>
  <c r="E136" i="9"/>
  <c r="I147" i="9"/>
  <c r="Q53" i="4"/>
  <c r="F136" i="9"/>
  <c r="J147" i="9"/>
  <c r="G136" i="9"/>
  <c r="K147" i="9"/>
  <c r="K136" i="9"/>
  <c r="O147" i="9"/>
  <c r="S17" i="8"/>
  <c r="K61" i="8"/>
  <c r="C48" i="6"/>
  <c r="U48" i="6"/>
  <c r="Y48" i="6"/>
  <c r="E5" i="6"/>
  <c r="F5" i="6"/>
  <c r="G5" i="6"/>
  <c r="H5" i="6"/>
  <c r="I5" i="6"/>
  <c r="M46" i="6"/>
  <c r="J46" i="6"/>
  <c r="J5" i="6"/>
  <c r="K5" i="6"/>
  <c r="L5" i="6"/>
  <c r="E48" i="6"/>
  <c r="B5" i="6"/>
  <c r="J47" i="6"/>
  <c r="N47" i="6"/>
  <c r="C47" i="6"/>
  <c r="C5" i="6"/>
  <c r="K47" i="6"/>
  <c r="D5" i="6"/>
  <c r="D48" i="6" s="1"/>
  <c r="L47" i="6"/>
  <c r="E47" i="6"/>
  <c r="I47" i="6"/>
  <c r="U47" i="6"/>
  <c r="M5" i="6"/>
  <c r="U5" i="6"/>
  <c r="G47" i="6"/>
  <c r="N5" i="6"/>
  <c r="V5" i="6"/>
  <c r="O5" i="6"/>
  <c r="W5" i="6"/>
  <c r="P5" i="6"/>
  <c r="X5" i="6"/>
  <c r="N48" i="6"/>
  <c r="Q5" i="6"/>
  <c r="O48" i="6"/>
  <c r="R88" i="4"/>
  <c r="R42" i="6"/>
  <c r="V43" i="6"/>
  <c r="B45" i="6"/>
  <c r="S88" i="4"/>
  <c r="C45" i="6"/>
  <c r="T27" i="5"/>
  <c r="T5" i="5" s="1"/>
  <c r="T88" i="4"/>
  <c r="U88" i="4"/>
  <c r="U42" i="6"/>
  <c r="Y43" i="6"/>
  <c r="E45" i="6"/>
  <c r="Y44" i="6"/>
  <c r="V88" i="4"/>
  <c r="R5" i="6"/>
  <c r="F45" i="6"/>
  <c r="P88" i="4"/>
  <c r="W88" i="4"/>
  <c r="S5" i="6"/>
  <c r="C44" i="6"/>
  <c r="Q88" i="4"/>
  <c r="U43" i="6"/>
  <c r="X88" i="4"/>
  <c r="T5" i="6"/>
  <c r="X42" i="6"/>
  <c r="D44" i="6"/>
  <c r="H45" i="6"/>
  <c r="Y88" i="4"/>
  <c r="E44" i="6"/>
  <c r="B43" i="6"/>
  <c r="F44" i="6"/>
  <c r="J45" i="6"/>
  <c r="C43" i="6"/>
  <c r="K45" i="6"/>
  <c r="D43" i="6"/>
  <c r="L45" i="6"/>
  <c r="M5" i="7"/>
  <c r="M55" i="7" s="1"/>
  <c r="Y5" i="6"/>
  <c r="E43" i="6"/>
  <c r="I44" i="6"/>
  <c r="M45" i="6"/>
  <c r="B88" i="4"/>
  <c r="F43" i="6"/>
  <c r="C88" i="4"/>
  <c r="C42" i="6"/>
  <c r="G43" i="6"/>
  <c r="K44" i="6"/>
  <c r="O45" i="6"/>
  <c r="N27" i="5"/>
  <c r="N5" i="5" s="1"/>
  <c r="N44" i="5" s="1"/>
  <c r="D42" i="6"/>
  <c r="D88" i="4"/>
  <c r="E88" i="4"/>
  <c r="E42" i="6"/>
  <c r="I43" i="6"/>
  <c r="M44" i="6"/>
  <c r="Q45" i="6"/>
  <c r="V46" i="6"/>
  <c r="R47" i="6"/>
  <c r="F48" i="6"/>
  <c r="G42" i="6"/>
  <c r="K43" i="6"/>
  <c r="O44" i="6"/>
  <c r="S45" i="6"/>
  <c r="W46" i="6"/>
  <c r="S47" i="6"/>
  <c r="G48" i="6"/>
  <c r="L43" i="6"/>
  <c r="H48" i="6"/>
  <c r="I42" i="6"/>
  <c r="M43" i="6"/>
  <c r="Q44" i="6"/>
  <c r="U45" i="6"/>
  <c r="Y46" i="6"/>
  <c r="I48" i="6"/>
  <c r="J88" i="4"/>
  <c r="R44" i="6"/>
  <c r="V47" i="6"/>
  <c r="K27" i="5"/>
  <c r="K5" i="5" s="1"/>
  <c r="K88" i="4"/>
  <c r="K42" i="6"/>
  <c r="O43" i="6"/>
  <c r="W45" i="6"/>
  <c r="W47" i="6"/>
  <c r="K48" i="6"/>
  <c r="L88" i="4"/>
  <c r="L42" i="6"/>
  <c r="L48" i="6"/>
  <c r="M88" i="4"/>
  <c r="M42" i="6"/>
  <c r="Q43" i="6"/>
  <c r="U44" i="6"/>
  <c r="Y45" i="6"/>
  <c r="Y47" i="6"/>
  <c r="M48" i="6"/>
  <c r="N88" i="4"/>
  <c r="N42" i="6"/>
  <c r="O88" i="4"/>
  <c r="S43" i="6"/>
  <c r="W44" i="6"/>
  <c r="C46" i="6"/>
  <c r="P42" i="6"/>
  <c r="A1" i="51"/>
  <c r="A1" i="46"/>
  <c r="A1" i="50"/>
  <c r="A1" i="47"/>
  <c r="A1" i="49"/>
  <c r="A1" i="48"/>
  <c r="A1" i="45"/>
  <c r="A1" i="44"/>
  <c r="A1" i="43"/>
  <c r="A1" i="42"/>
  <c r="A1" i="41"/>
  <c r="A1" i="40"/>
  <c r="A1" i="38"/>
  <c r="A1" i="39"/>
  <c r="A1" i="35"/>
  <c r="A1" i="37"/>
  <c r="A1" i="32"/>
  <c r="A1" i="36"/>
  <c r="A1" i="34"/>
  <c r="A1" i="31"/>
  <c r="A1" i="33"/>
  <c r="A1" i="29"/>
  <c r="A1" i="30"/>
  <c r="A1" i="27"/>
  <c r="A1" i="28"/>
  <c r="A1" i="26"/>
  <c r="A1" i="25"/>
  <c r="A1" i="24"/>
  <c r="A1" i="23"/>
  <c r="A1" i="22"/>
  <c r="A1" i="21"/>
  <c r="A1" i="20"/>
  <c r="A1" i="19"/>
  <c r="A1" i="17"/>
  <c r="A1" i="16"/>
  <c r="A1" i="15"/>
  <c r="A1" i="18"/>
  <c r="A1" i="12"/>
  <c r="A1" i="11"/>
  <c r="A1" i="10"/>
  <c r="A1" i="9"/>
  <c r="A1" i="14"/>
  <c r="A1" i="13"/>
  <c r="A1" i="8"/>
  <c r="A1" i="6"/>
  <c r="A1" i="7"/>
  <c r="A1" i="5"/>
  <c r="A1" i="4"/>
  <c r="J148" i="4"/>
  <c r="R148" i="4"/>
  <c r="B149" i="4"/>
  <c r="J149" i="4"/>
  <c r="R149" i="4"/>
  <c r="B150" i="4"/>
  <c r="J150" i="4"/>
  <c r="R150" i="4"/>
  <c r="B151" i="4"/>
  <c r="J151" i="4"/>
  <c r="R151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H59" i="8"/>
  <c r="X65" i="8"/>
  <c r="X154" i="4" s="1"/>
  <c r="X59" i="8"/>
  <c r="H66" i="8"/>
  <c r="H155" i="4" s="1"/>
  <c r="H60" i="8"/>
  <c r="P66" i="8"/>
  <c r="P155" i="4" s="1"/>
  <c r="P60" i="8"/>
  <c r="X66" i="8"/>
  <c r="X155" i="4" s="1"/>
  <c r="X60" i="8"/>
  <c r="H67" i="8"/>
  <c r="H156" i="4" s="1"/>
  <c r="H61" i="8"/>
  <c r="P67" i="8"/>
  <c r="P156" i="4" s="1"/>
  <c r="P61" i="8"/>
  <c r="X67" i="8"/>
  <c r="X156" i="4" s="1"/>
  <c r="X61" i="8"/>
  <c r="B60" i="8"/>
  <c r="O60" i="8"/>
  <c r="C61" i="8"/>
  <c r="S61" i="8"/>
  <c r="W65" i="8"/>
  <c r="W154" i="4" s="1"/>
  <c r="G67" i="8"/>
  <c r="G156" i="4" s="1"/>
  <c r="B59" i="8"/>
  <c r="C60" i="8"/>
  <c r="Q60" i="8"/>
  <c r="W61" i="8"/>
  <c r="C59" i="8"/>
  <c r="Q59" i="8"/>
  <c r="E60" i="8"/>
  <c r="R60" i="8"/>
  <c r="I61" i="8"/>
  <c r="Y61" i="8"/>
  <c r="G66" i="8"/>
  <c r="G155" i="4" s="1"/>
  <c r="O67" i="8"/>
  <c r="O156" i="4" s="1"/>
  <c r="S60" i="8"/>
  <c r="J61" i="8"/>
  <c r="T65" i="8"/>
  <c r="T154" i="4" s="1"/>
  <c r="T59" i="8"/>
  <c r="D66" i="8"/>
  <c r="D155" i="4" s="1"/>
  <c r="D60" i="8"/>
  <c r="L66" i="8"/>
  <c r="L155" i="4" s="1"/>
  <c r="L60" i="8"/>
  <c r="T66" i="8"/>
  <c r="T155" i="4" s="1"/>
  <c r="T60" i="8"/>
  <c r="D67" i="8"/>
  <c r="D156" i="4" s="1"/>
  <c r="D61" i="8"/>
  <c r="L67" i="8"/>
  <c r="L156" i="4" s="1"/>
  <c r="L61" i="8"/>
  <c r="T67" i="8"/>
  <c r="T156" i="4" s="1"/>
  <c r="T61" i="8"/>
  <c r="G59" i="8"/>
  <c r="I60" i="8"/>
  <c r="E67" i="8"/>
  <c r="E156" i="4" s="1"/>
  <c r="E61" i="8"/>
  <c r="M67" i="8"/>
  <c r="M156" i="4" s="1"/>
  <c r="M61" i="8"/>
  <c r="U67" i="8"/>
  <c r="U156" i="4" s="1"/>
  <c r="U61" i="8"/>
  <c r="J60" i="8"/>
  <c r="W60" i="8"/>
  <c r="N59" i="8"/>
  <c r="V65" i="8"/>
  <c r="V154" i="4" s="1"/>
  <c r="V59" i="8"/>
  <c r="F66" i="8"/>
  <c r="F155" i="4" s="1"/>
  <c r="F60" i="8"/>
  <c r="N66" i="8"/>
  <c r="N155" i="4" s="1"/>
  <c r="N60" i="8"/>
  <c r="V66" i="8"/>
  <c r="V155" i="4" s="1"/>
  <c r="V60" i="8"/>
  <c r="F67" i="8"/>
  <c r="F156" i="4" s="1"/>
  <c r="F61" i="8"/>
  <c r="N67" i="8"/>
  <c r="N156" i="4" s="1"/>
  <c r="N61" i="8"/>
  <c r="V67" i="8"/>
  <c r="V156" i="4" s="1"/>
  <c r="V61" i="8"/>
  <c r="Y60" i="8"/>
  <c r="Q61" i="8"/>
  <c r="Y59" i="8"/>
  <c r="M60" i="8"/>
  <c r="B61" i="8"/>
  <c r="R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I54" i="11"/>
  <c r="Q54" i="11"/>
  <c r="Y54" i="11"/>
  <c r="H111" i="11"/>
  <c r="P111" i="11"/>
  <c r="X111" i="11"/>
  <c r="H128" i="11"/>
  <c r="P128" i="11"/>
  <c r="X128" i="11"/>
  <c r="G3" i="12"/>
  <c r="O3" i="12"/>
  <c r="W3" i="12"/>
  <c r="B85" i="12"/>
  <c r="J85" i="12"/>
  <c r="R85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K241" i="14"/>
  <c r="S251" i="14"/>
  <c r="E261" i="14"/>
  <c r="Q261" i="14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I111" i="11"/>
  <c r="Q111" i="11"/>
  <c r="Y111" i="11"/>
  <c r="I128" i="11"/>
  <c r="Q128" i="11"/>
  <c r="Y128" i="11"/>
  <c r="C82" i="12"/>
  <c r="K82" i="12"/>
  <c r="S82" i="12"/>
  <c r="C85" i="12"/>
  <c r="K85" i="12"/>
  <c r="S85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Y216" i="14"/>
  <c r="L241" i="14"/>
  <c r="W241" i="14"/>
  <c r="T251" i="14"/>
  <c r="G261" i="14"/>
  <c r="S261" i="14"/>
  <c r="C241" i="15"/>
  <c r="C181" i="15"/>
  <c r="C34" i="15"/>
  <c r="K241" i="15"/>
  <c r="K181" i="15"/>
  <c r="K34" i="15"/>
  <c r="S241" i="15"/>
  <c r="S181" i="15"/>
  <c r="S34" i="15"/>
  <c r="B251" i="15"/>
  <c r="B199" i="15"/>
  <c r="J251" i="15"/>
  <c r="J199" i="15"/>
  <c r="R251" i="15"/>
  <c r="R199" i="15"/>
  <c r="H261" i="15"/>
  <c r="H216" i="15"/>
  <c r="P261" i="15"/>
  <c r="P216" i="15"/>
  <c r="X261" i="15"/>
  <c r="X216" i="15"/>
  <c r="I229" i="17"/>
  <c r="Q229" i="17"/>
  <c r="Y229" i="17"/>
  <c r="B240" i="17"/>
  <c r="J240" i="17"/>
  <c r="R240" i="17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B111" i="11"/>
  <c r="J111" i="11"/>
  <c r="R111" i="11"/>
  <c r="B128" i="11"/>
  <c r="J128" i="11"/>
  <c r="R128" i="11"/>
  <c r="I3" i="12"/>
  <c r="Q3" i="12"/>
  <c r="Y3" i="12"/>
  <c r="D85" i="12"/>
  <c r="L85" i="12"/>
  <c r="T85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C241" i="14"/>
  <c r="K251" i="14"/>
  <c r="U251" i="14"/>
  <c r="U261" i="14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C111" i="11"/>
  <c r="K111" i="11"/>
  <c r="S111" i="11"/>
  <c r="C128" i="11"/>
  <c r="K128" i="11"/>
  <c r="S128" i="11"/>
  <c r="E82" i="12"/>
  <c r="M82" i="12"/>
  <c r="U82" i="12"/>
  <c r="E85" i="12"/>
  <c r="M85" i="12"/>
  <c r="U85" i="12"/>
  <c r="U86" i="12"/>
  <c r="E87" i="12"/>
  <c r="M87" i="12"/>
  <c r="U87" i="12"/>
  <c r="E88" i="12"/>
  <c r="M88" i="12"/>
  <c r="U88" i="12"/>
  <c r="E89" i="12"/>
  <c r="M89" i="12"/>
  <c r="U89" i="12"/>
  <c r="D199" i="13"/>
  <c r="L199" i="13"/>
  <c r="T199" i="13"/>
  <c r="D216" i="13"/>
  <c r="L216" i="13"/>
  <c r="T216" i="13"/>
  <c r="S181" i="14"/>
  <c r="C199" i="14"/>
  <c r="C216" i="14"/>
  <c r="K216" i="14"/>
  <c r="D241" i="14"/>
  <c r="O241" i="14"/>
  <c r="L251" i="14"/>
  <c r="W251" i="14"/>
  <c r="W261" i="14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E54" i="11"/>
  <c r="M54" i="11"/>
  <c r="U54" i="11"/>
  <c r="D111" i="11"/>
  <c r="L111" i="11"/>
  <c r="T111" i="11"/>
  <c r="D128" i="11"/>
  <c r="L128" i="11"/>
  <c r="T128" i="11"/>
  <c r="F85" i="12"/>
  <c r="N85" i="12"/>
  <c r="V85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T181" i="14"/>
  <c r="D199" i="14"/>
  <c r="D216" i="14"/>
  <c r="L216" i="14"/>
  <c r="T216" i="14"/>
  <c r="M251" i="14"/>
  <c r="L229" i="17"/>
  <c r="T229" i="17"/>
  <c r="M240" i="17"/>
  <c r="U240" i="17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E111" i="11"/>
  <c r="M111" i="11"/>
  <c r="U111" i="11"/>
  <c r="E128" i="11"/>
  <c r="M128" i="11"/>
  <c r="U128" i="11"/>
  <c r="G85" i="12"/>
  <c r="O85" i="12"/>
  <c r="W85" i="12"/>
  <c r="G86" i="12"/>
  <c r="O86" i="12"/>
  <c r="W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199" i="14"/>
  <c r="M216" i="14"/>
  <c r="G241" i="14"/>
  <c r="O251" i="14"/>
  <c r="G241" i="15"/>
  <c r="G181" i="15"/>
  <c r="G34" i="15"/>
  <c r="O241" i="15"/>
  <c r="O181" i="15"/>
  <c r="O34" i="15"/>
  <c r="W241" i="15"/>
  <c r="W181" i="15"/>
  <c r="W34" i="15"/>
  <c r="F251" i="15"/>
  <c r="F199" i="15"/>
  <c r="N251" i="15"/>
  <c r="N199" i="15"/>
  <c r="V251" i="15"/>
  <c r="V199" i="15"/>
  <c r="D261" i="15"/>
  <c r="D216" i="15"/>
  <c r="L261" i="15"/>
  <c r="L216" i="15"/>
  <c r="T261" i="15"/>
  <c r="T216" i="15"/>
  <c r="C101" i="16"/>
  <c r="C164" i="4" s="1"/>
  <c r="C91" i="16"/>
  <c r="C89" i="16" s="1"/>
  <c r="C52" i="16"/>
  <c r="K101" i="16"/>
  <c r="K164" i="4" s="1"/>
  <c r="K91" i="16"/>
  <c r="K89" i="16" s="1"/>
  <c r="K52" i="16"/>
  <c r="S101" i="16"/>
  <c r="S164" i="4" s="1"/>
  <c r="S91" i="16"/>
  <c r="S89" i="16" s="1"/>
  <c r="S52" i="16"/>
  <c r="E229" i="17"/>
  <c r="M229" i="17"/>
  <c r="U229" i="17"/>
  <c r="F240" i="17"/>
  <c r="N240" i="17"/>
  <c r="V240" i="17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F111" i="11"/>
  <c r="N111" i="11"/>
  <c r="V111" i="11"/>
  <c r="F128" i="11"/>
  <c r="N128" i="11"/>
  <c r="V128" i="11"/>
  <c r="H85" i="12"/>
  <c r="P85" i="12"/>
  <c r="X85" i="12"/>
  <c r="P86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G111" i="11"/>
  <c r="O111" i="11"/>
  <c r="W111" i="11"/>
  <c r="G128" i="11"/>
  <c r="O128" i="11"/>
  <c r="W128" i="11"/>
  <c r="I85" i="12"/>
  <c r="Q85" i="12"/>
  <c r="Y85" i="12"/>
  <c r="Q86" i="12"/>
  <c r="Y86" i="12"/>
  <c r="I87" i="12"/>
  <c r="Q87" i="12"/>
  <c r="Y87" i="12"/>
  <c r="I88" i="12"/>
  <c r="Q88" i="12"/>
  <c r="Y88" i="12"/>
  <c r="I89" i="12"/>
  <c r="Q89" i="12"/>
  <c r="Y89" i="12"/>
  <c r="H199" i="13"/>
  <c r="P199" i="13"/>
  <c r="X199" i="13"/>
  <c r="H216" i="13"/>
  <c r="P216" i="13"/>
  <c r="X216" i="13"/>
  <c r="G199" i="14"/>
  <c r="O216" i="14"/>
  <c r="E97" i="16"/>
  <c r="E95" i="16" s="1"/>
  <c r="E217" i="18"/>
  <c r="U97" i="16"/>
  <c r="U217" i="18"/>
  <c r="G199" i="15"/>
  <c r="O199" i="15"/>
  <c r="W199" i="15"/>
  <c r="G216" i="15"/>
  <c r="O216" i="15"/>
  <c r="W216" i="15"/>
  <c r="I71" i="16"/>
  <c r="Q71" i="16"/>
  <c r="Y71" i="16"/>
  <c r="F91" i="16"/>
  <c r="N91" i="16"/>
  <c r="V91" i="16"/>
  <c r="V89" i="16" s="1"/>
  <c r="F92" i="16"/>
  <c r="N92" i="16"/>
  <c r="V92" i="16"/>
  <c r="F93" i="16"/>
  <c r="N93" i="16"/>
  <c r="V93" i="16"/>
  <c r="E5" i="17"/>
  <c r="M5" i="17"/>
  <c r="U5" i="17"/>
  <c r="I171" i="17"/>
  <c r="Q171" i="17"/>
  <c r="Y171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D166" i="18"/>
  <c r="D160" i="18" s="1"/>
  <c r="L166" i="18"/>
  <c r="L160" i="18" s="1"/>
  <c r="T166" i="18"/>
  <c r="T160" i="18" s="1"/>
  <c r="D171" i="18"/>
  <c r="L171" i="18"/>
  <c r="T171" i="18"/>
  <c r="E223" i="18"/>
  <c r="Q223" i="18"/>
  <c r="K226" i="18"/>
  <c r="K235" i="18"/>
  <c r="R235" i="19"/>
  <c r="Q237" i="19"/>
  <c r="Y237" i="19"/>
  <c r="S246" i="19"/>
  <c r="R248" i="19"/>
  <c r="H181" i="15"/>
  <c r="P181" i="15"/>
  <c r="X181" i="15"/>
  <c r="H199" i="15"/>
  <c r="P199" i="15"/>
  <c r="X199" i="15"/>
  <c r="G90" i="16"/>
  <c r="O90" i="16"/>
  <c r="W90" i="16"/>
  <c r="G92" i="16"/>
  <c r="O92" i="16"/>
  <c r="W92" i="16"/>
  <c r="G93" i="16"/>
  <c r="O93" i="16"/>
  <c r="W93" i="16"/>
  <c r="B171" i="17"/>
  <c r="J171" i="17"/>
  <c r="R171" i="17"/>
  <c r="B184" i="17"/>
  <c r="J184" i="17"/>
  <c r="R184" i="17"/>
  <c r="B190" i="17"/>
  <c r="J190" i="17"/>
  <c r="R190" i="17"/>
  <c r="B203" i="17"/>
  <c r="J203" i="17"/>
  <c r="R203" i="17"/>
  <c r="B209" i="17"/>
  <c r="J209" i="17"/>
  <c r="R209" i="17"/>
  <c r="I5" i="18"/>
  <c r="Q5" i="18"/>
  <c r="Y5" i="18"/>
  <c r="B235" i="18"/>
  <c r="J235" i="18"/>
  <c r="R235" i="18"/>
  <c r="I237" i="18"/>
  <c r="Q237" i="18"/>
  <c r="Y237" i="18"/>
  <c r="C246" i="18"/>
  <c r="K246" i="18"/>
  <c r="S246" i="18"/>
  <c r="B248" i="18"/>
  <c r="J248" i="18"/>
  <c r="R248" i="18"/>
  <c r="E166" i="18"/>
  <c r="E160" i="18" s="1"/>
  <c r="M166" i="18"/>
  <c r="M160" i="18" s="1"/>
  <c r="U166" i="18"/>
  <c r="U160" i="18" s="1"/>
  <c r="E171" i="18"/>
  <c r="M171" i="18"/>
  <c r="U171" i="18"/>
  <c r="G223" i="18"/>
  <c r="S223" i="18"/>
  <c r="O235" i="18"/>
  <c r="S235" i="19"/>
  <c r="R237" i="19"/>
  <c r="T246" i="19"/>
  <c r="S248" i="19"/>
  <c r="I34" i="15"/>
  <c r="Q34" i="15"/>
  <c r="Y34" i="15"/>
  <c r="I181" i="15"/>
  <c r="Q181" i="15"/>
  <c r="Y181" i="15"/>
  <c r="I199" i="15"/>
  <c r="Q199" i="15"/>
  <c r="Y199" i="15"/>
  <c r="I216" i="15"/>
  <c r="Q216" i="15"/>
  <c r="Y216" i="15"/>
  <c r="C71" i="16"/>
  <c r="K71" i="16"/>
  <c r="S71" i="16"/>
  <c r="P91" i="16"/>
  <c r="X91" i="16"/>
  <c r="H92" i="16"/>
  <c r="P92" i="16"/>
  <c r="X92" i="16"/>
  <c r="H93" i="16"/>
  <c r="P93" i="16"/>
  <c r="X93" i="16"/>
  <c r="G5" i="17"/>
  <c r="O5" i="17"/>
  <c r="W5" i="17"/>
  <c r="C171" i="17"/>
  <c r="K171" i="17"/>
  <c r="S171" i="17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C226" i="17"/>
  <c r="C217" i="17" s="1"/>
  <c r="K226" i="17"/>
  <c r="K217" i="17" s="1"/>
  <c r="S226" i="17"/>
  <c r="S217" i="17" s="1"/>
  <c r="B5" i="18"/>
  <c r="J5" i="18"/>
  <c r="R5" i="18"/>
  <c r="B237" i="18"/>
  <c r="J237" i="18"/>
  <c r="R237" i="18"/>
  <c r="D246" i="18"/>
  <c r="L246" i="18"/>
  <c r="T246" i="18"/>
  <c r="C248" i="18"/>
  <c r="K248" i="18"/>
  <c r="S248" i="18"/>
  <c r="F166" i="18"/>
  <c r="F160" i="18" s="1"/>
  <c r="N166" i="18"/>
  <c r="N160" i="18" s="1"/>
  <c r="V166" i="18"/>
  <c r="V160" i="18" s="1"/>
  <c r="F171" i="18"/>
  <c r="N171" i="18"/>
  <c r="V171" i="18"/>
  <c r="H223" i="18"/>
  <c r="U223" i="18"/>
  <c r="O226" i="18"/>
  <c r="S235" i="18"/>
  <c r="T235" i="19"/>
  <c r="S237" i="19"/>
  <c r="U246" i="19"/>
  <c r="T248" i="19"/>
  <c r="B216" i="15"/>
  <c r="J216" i="15"/>
  <c r="R216" i="15"/>
  <c r="D171" i="17"/>
  <c r="L171" i="17"/>
  <c r="T171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D235" i="18"/>
  <c r="L235" i="18"/>
  <c r="T235" i="18"/>
  <c r="C237" i="18"/>
  <c r="K237" i="18"/>
  <c r="S237" i="18"/>
  <c r="E246" i="18"/>
  <c r="M246" i="18"/>
  <c r="U246" i="18"/>
  <c r="D248" i="18"/>
  <c r="L248" i="18"/>
  <c r="T248" i="18"/>
  <c r="O166" i="18"/>
  <c r="O160" i="18" s="1"/>
  <c r="W166" i="18"/>
  <c r="W160" i="18" s="1"/>
  <c r="G171" i="18"/>
  <c r="W171" i="18"/>
  <c r="G184" i="18"/>
  <c r="W184" i="18"/>
  <c r="G190" i="18"/>
  <c r="O190" i="18"/>
  <c r="W190" i="18"/>
  <c r="I223" i="18"/>
  <c r="S226" i="18"/>
  <c r="U229" i="19"/>
  <c r="U192" i="19"/>
  <c r="U188" i="19"/>
  <c r="U187" i="19"/>
  <c r="U185" i="19"/>
  <c r="U183" i="19"/>
  <c r="T237" i="19"/>
  <c r="N246" i="19"/>
  <c r="V246" i="19"/>
  <c r="U248" i="19"/>
  <c r="C199" i="15"/>
  <c r="K199" i="15"/>
  <c r="S199" i="15"/>
  <c r="C216" i="15"/>
  <c r="K216" i="15"/>
  <c r="S216" i="15"/>
  <c r="E71" i="16"/>
  <c r="M71" i="16"/>
  <c r="U71" i="16"/>
  <c r="B91" i="16"/>
  <c r="R91" i="16"/>
  <c r="B92" i="16"/>
  <c r="J92" i="16"/>
  <c r="R92" i="16"/>
  <c r="B93" i="16"/>
  <c r="J93" i="16"/>
  <c r="R93" i="16"/>
  <c r="E171" i="17"/>
  <c r="M171" i="17"/>
  <c r="U171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E235" i="18"/>
  <c r="M235" i="18"/>
  <c r="U235" i="18"/>
  <c r="D237" i="18"/>
  <c r="L237" i="18"/>
  <c r="T237" i="18"/>
  <c r="F246" i="18"/>
  <c r="N246" i="18"/>
  <c r="V246" i="18"/>
  <c r="E248" i="18"/>
  <c r="M248" i="18"/>
  <c r="U248" i="18"/>
  <c r="P166" i="18"/>
  <c r="P160" i="18" s="1"/>
  <c r="X166" i="18"/>
  <c r="X160" i="18" s="1"/>
  <c r="H171" i="18"/>
  <c r="P171" i="18"/>
  <c r="X171" i="18"/>
  <c r="H190" i="18"/>
  <c r="P190" i="18"/>
  <c r="X190" i="18"/>
  <c r="K223" i="18"/>
  <c r="Y223" i="18"/>
  <c r="N235" i="19"/>
  <c r="V235" i="19"/>
  <c r="U237" i="19"/>
  <c r="W246" i="19"/>
  <c r="N248" i="19"/>
  <c r="V248" i="19"/>
  <c r="D181" i="15"/>
  <c r="L181" i="15"/>
  <c r="T181" i="15"/>
  <c r="D199" i="15"/>
  <c r="L199" i="15"/>
  <c r="T199" i="15"/>
  <c r="C92" i="16"/>
  <c r="K92" i="16"/>
  <c r="S92" i="16"/>
  <c r="C93" i="16"/>
  <c r="K93" i="16"/>
  <c r="S93" i="16"/>
  <c r="F171" i="17"/>
  <c r="N171" i="17"/>
  <c r="V171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M5" i="18"/>
  <c r="F235" i="18"/>
  <c r="N235" i="18"/>
  <c r="V235" i="18"/>
  <c r="E237" i="18"/>
  <c r="M237" i="18"/>
  <c r="U237" i="18"/>
  <c r="G246" i="18"/>
  <c r="O246" i="18"/>
  <c r="W246" i="18"/>
  <c r="F248" i="18"/>
  <c r="N248" i="18"/>
  <c r="V248" i="18"/>
  <c r="I171" i="18"/>
  <c r="Q171" i="18"/>
  <c r="Y171" i="18"/>
  <c r="I184" i="18"/>
  <c r="Q184" i="18"/>
  <c r="Y184" i="18"/>
  <c r="I190" i="18"/>
  <c r="Q190" i="18"/>
  <c r="Y190" i="18"/>
  <c r="I209" i="18"/>
  <c r="Q209" i="18"/>
  <c r="Y209" i="18"/>
  <c r="C226" i="18"/>
  <c r="W229" i="19"/>
  <c r="W192" i="19"/>
  <c r="W188" i="19"/>
  <c r="N183" i="19"/>
  <c r="V229" i="19"/>
  <c r="V192" i="19"/>
  <c r="V188" i="19"/>
  <c r="V187" i="19"/>
  <c r="V185" i="19"/>
  <c r="V183" i="19"/>
  <c r="P246" i="19"/>
  <c r="X246" i="19"/>
  <c r="W248" i="19"/>
  <c r="E34" i="15"/>
  <c r="M34" i="15"/>
  <c r="U34" i="15"/>
  <c r="E181" i="15"/>
  <c r="M181" i="15"/>
  <c r="U181" i="15"/>
  <c r="E199" i="15"/>
  <c r="M199" i="15"/>
  <c r="U199" i="15"/>
  <c r="E216" i="15"/>
  <c r="M216" i="15"/>
  <c r="U216" i="15"/>
  <c r="D91" i="16"/>
  <c r="T91" i="16"/>
  <c r="D92" i="16"/>
  <c r="L92" i="16"/>
  <c r="T92" i="16"/>
  <c r="D93" i="16"/>
  <c r="L93" i="16"/>
  <c r="T93" i="16"/>
  <c r="G171" i="17"/>
  <c r="O171" i="17"/>
  <c r="W171" i="17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F5" i="18"/>
  <c r="N5" i="18"/>
  <c r="V5" i="18"/>
  <c r="F237" i="18"/>
  <c r="N237" i="18"/>
  <c r="V237" i="18"/>
  <c r="H246" i="18"/>
  <c r="P246" i="18"/>
  <c r="X246" i="18"/>
  <c r="G248" i="18"/>
  <c r="O248" i="18"/>
  <c r="W248" i="18"/>
  <c r="B166" i="18"/>
  <c r="B160" i="18" s="1"/>
  <c r="J166" i="18"/>
  <c r="J160" i="18" s="1"/>
  <c r="R166" i="18"/>
  <c r="R160" i="18" s="1"/>
  <c r="B171" i="18"/>
  <c r="J171" i="18"/>
  <c r="R171" i="18"/>
  <c r="B184" i="18"/>
  <c r="J184" i="18"/>
  <c r="R184" i="18"/>
  <c r="B190" i="18"/>
  <c r="J190" i="18"/>
  <c r="R190" i="18"/>
  <c r="B203" i="18"/>
  <c r="J203" i="18"/>
  <c r="R203" i="18"/>
  <c r="B209" i="18"/>
  <c r="J209" i="18"/>
  <c r="R209" i="18"/>
  <c r="C223" i="18"/>
  <c r="C235" i="18"/>
  <c r="P235" i="19"/>
  <c r="X235" i="19"/>
  <c r="W237" i="19"/>
  <c r="Q246" i="19"/>
  <c r="Y246" i="19"/>
  <c r="P248" i="19"/>
  <c r="X248" i="19"/>
  <c r="F216" i="15"/>
  <c r="N216" i="15"/>
  <c r="V216" i="15"/>
  <c r="H171" i="17"/>
  <c r="P171" i="17"/>
  <c r="X171" i="17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H235" i="18"/>
  <c r="P235" i="18"/>
  <c r="X235" i="18"/>
  <c r="I246" i="18"/>
  <c r="Q246" i="18"/>
  <c r="Y246" i="18"/>
  <c r="H248" i="18"/>
  <c r="P248" i="18"/>
  <c r="X248" i="18"/>
  <c r="C190" i="18"/>
  <c r="K190" i="18"/>
  <c r="S190" i="18"/>
  <c r="C203" i="18"/>
  <c r="K203" i="18"/>
  <c r="S203" i="18"/>
  <c r="C209" i="18"/>
  <c r="K209" i="18"/>
  <c r="S209" i="18"/>
  <c r="Q229" i="19"/>
  <c r="Q192" i="19"/>
  <c r="Q188" i="19"/>
  <c r="Q187" i="19"/>
  <c r="Q185" i="19"/>
  <c r="Q183" i="19"/>
  <c r="Y229" i="19"/>
  <c r="Y192" i="19"/>
  <c r="Y188" i="19"/>
  <c r="Y187" i="19"/>
  <c r="Y185" i="19"/>
  <c r="Y183" i="19"/>
  <c r="P237" i="19"/>
  <c r="X237" i="19"/>
  <c r="R246" i="19"/>
  <c r="Q248" i="19"/>
  <c r="Y248" i="19"/>
  <c r="B61" i="19"/>
  <c r="J61" i="19"/>
  <c r="R61" i="19"/>
  <c r="R184" i="19" s="1"/>
  <c r="D171" i="19"/>
  <c r="L171" i="19"/>
  <c r="T171" i="19"/>
  <c r="T183" i="19"/>
  <c r="D184" i="19"/>
  <c r="L184" i="19"/>
  <c r="T184" i="19"/>
  <c r="T185" i="19"/>
  <c r="T187" i="19"/>
  <c r="T188" i="19"/>
  <c r="D190" i="19"/>
  <c r="L190" i="19"/>
  <c r="T190" i="19"/>
  <c r="T192" i="19"/>
  <c r="D203" i="19"/>
  <c r="L203" i="19"/>
  <c r="T203" i="19"/>
  <c r="D209" i="19"/>
  <c r="L209" i="19"/>
  <c r="T209" i="19"/>
  <c r="R70" i="20"/>
  <c r="D78" i="20"/>
  <c r="D169" i="4" s="1"/>
  <c r="L79" i="20"/>
  <c r="L170" i="4" s="1"/>
  <c r="F141" i="21"/>
  <c r="F132" i="21" s="1"/>
  <c r="F192" i="21"/>
  <c r="F183" i="21" s="1"/>
  <c r="V192" i="21"/>
  <c r="V183" i="21" s="1"/>
  <c r="V141" i="21"/>
  <c r="V132" i="21" s="1"/>
  <c r="I201" i="21"/>
  <c r="I153" i="21"/>
  <c r="Q201" i="21"/>
  <c r="Q153" i="21"/>
  <c r="Y201" i="21"/>
  <c r="Y153" i="21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J211" i="21"/>
  <c r="J205" i="21" s="1"/>
  <c r="J171" i="21"/>
  <c r="R171" i="21"/>
  <c r="R211" i="21"/>
  <c r="D175" i="21"/>
  <c r="D213" i="21"/>
  <c r="D205" i="21" s="1"/>
  <c r="L213" i="21"/>
  <c r="L205" i="21" s="1"/>
  <c r="L175" i="21"/>
  <c r="C194" i="21"/>
  <c r="K194" i="21"/>
  <c r="S194" i="21"/>
  <c r="T194" i="21"/>
  <c r="I62" i="20"/>
  <c r="D205" i="23"/>
  <c r="I5" i="19"/>
  <c r="Q5" i="19"/>
  <c r="Y5" i="19"/>
  <c r="C61" i="19"/>
  <c r="K61" i="19"/>
  <c r="S61" i="19"/>
  <c r="S184" i="19" s="1"/>
  <c r="E171" i="19"/>
  <c r="M171" i="19"/>
  <c r="U171" i="19"/>
  <c r="E184" i="19"/>
  <c r="M184" i="19"/>
  <c r="U184" i="19"/>
  <c r="E190" i="19"/>
  <c r="M190" i="19"/>
  <c r="U190" i="19"/>
  <c r="E203" i="19"/>
  <c r="M203" i="19"/>
  <c r="U203" i="19"/>
  <c r="E209" i="19"/>
  <c r="M209" i="19"/>
  <c r="U209" i="19"/>
  <c r="E226" i="19"/>
  <c r="M226" i="19"/>
  <c r="U226" i="19"/>
  <c r="E235" i="19"/>
  <c r="M235" i="19"/>
  <c r="U235" i="19"/>
  <c r="E69" i="20"/>
  <c r="M77" i="20"/>
  <c r="M168" i="4" s="1"/>
  <c r="M69" i="20"/>
  <c r="U77" i="20"/>
  <c r="U168" i="4" s="1"/>
  <c r="U69" i="20"/>
  <c r="E78" i="20"/>
  <c r="E169" i="4" s="1"/>
  <c r="E70" i="20"/>
  <c r="M70" i="20"/>
  <c r="U70" i="20"/>
  <c r="E79" i="20"/>
  <c r="E170" i="4" s="1"/>
  <c r="E71" i="20"/>
  <c r="M79" i="20"/>
  <c r="M170" i="4" s="1"/>
  <c r="M71" i="20"/>
  <c r="U79" i="20"/>
  <c r="U170" i="4" s="1"/>
  <c r="U71" i="20"/>
  <c r="B69" i="20"/>
  <c r="W69" i="20"/>
  <c r="R71" i="20"/>
  <c r="R194" i="21"/>
  <c r="C205" i="21"/>
  <c r="K205" i="21"/>
  <c r="D194" i="21"/>
  <c r="F202" i="21"/>
  <c r="S205" i="21"/>
  <c r="F171" i="19"/>
  <c r="N171" i="19"/>
  <c r="V171" i="19"/>
  <c r="F184" i="19"/>
  <c r="N184" i="19"/>
  <c r="V184" i="19"/>
  <c r="F190" i="19"/>
  <c r="N190" i="19"/>
  <c r="V190" i="19"/>
  <c r="F203" i="19"/>
  <c r="N203" i="19"/>
  <c r="V203" i="19"/>
  <c r="F209" i="19"/>
  <c r="N209" i="19"/>
  <c r="V209" i="19"/>
  <c r="F237" i="19"/>
  <c r="N237" i="19"/>
  <c r="V237" i="19"/>
  <c r="F69" i="20"/>
  <c r="N69" i="20"/>
  <c r="V77" i="20"/>
  <c r="V168" i="4" s="1"/>
  <c r="V69" i="20"/>
  <c r="F70" i="20"/>
  <c r="N70" i="20"/>
  <c r="V78" i="20"/>
  <c r="V169" i="4" s="1"/>
  <c r="V70" i="20"/>
  <c r="F79" i="20"/>
  <c r="F170" i="4" s="1"/>
  <c r="F71" i="20"/>
  <c r="N79" i="20"/>
  <c r="N170" i="4" s="1"/>
  <c r="N71" i="20"/>
  <c r="V79" i="20"/>
  <c r="V170" i="4" s="1"/>
  <c r="V71" i="20"/>
  <c r="D69" i="20"/>
  <c r="B70" i="20"/>
  <c r="W70" i="20"/>
  <c r="T71" i="20"/>
  <c r="B183" i="21"/>
  <c r="J183" i="21"/>
  <c r="C5" i="19"/>
  <c r="K5" i="19"/>
  <c r="S5" i="19"/>
  <c r="G171" i="19"/>
  <c r="O171" i="19"/>
  <c r="W171" i="19"/>
  <c r="G184" i="19"/>
  <c r="O184" i="19"/>
  <c r="W184" i="19"/>
  <c r="G190" i="19"/>
  <c r="O190" i="19"/>
  <c r="W190" i="19"/>
  <c r="G203" i="19"/>
  <c r="O203" i="19"/>
  <c r="W203" i="19"/>
  <c r="G209" i="19"/>
  <c r="O209" i="19"/>
  <c r="W209" i="19"/>
  <c r="G226" i="19"/>
  <c r="O226" i="19"/>
  <c r="W226" i="19"/>
  <c r="G235" i="19"/>
  <c r="O235" i="19"/>
  <c r="W235" i="19"/>
  <c r="G69" i="20"/>
  <c r="B71" i="20"/>
  <c r="W71" i="20"/>
  <c r="O78" i="20"/>
  <c r="N192" i="21"/>
  <c r="N183" i="21" s="1"/>
  <c r="M205" i="21"/>
  <c r="H171" i="19"/>
  <c r="P171" i="19"/>
  <c r="X171" i="19"/>
  <c r="P183" i="19"/>
  <c r="X183" i="19"/>
  <c r="H184" i="19"/>
  <c r="P184" i="19"/>
  <c r="X184" i="19"/>
  <c r="P185" i="19"/>
  <c r="X185" i="19"/>
  <c r="P187" i="19"/>
  <c r="X187" i="19"/>
  <c r="P188" i="19"/>
  <c r="X188" i="19"/>
  <c r="H190" i="19"/>
  <c r="P190" i="19"/>
  <c r="X190" i="19"/>
  <c r="P192" i="19"/>
  <c r="X192" i="19"/>
  <c r="H203" i="19"/>
  <c r="P203" i="19"/>
  <c r="X203" i="19"/>
  <c r="H209" i="19"/>
  <c r="P209" i="19"/>
  <c r="X209" i="19"/>
  <c r="H69" i="20"/>
  <c r="P69" i="20"/>
  <c r="X77" i="20"/>
  <c r="X168" i="4" s="1"/>
  <c r="X69" i="20"/>
  <c r="H70" i="20"/>
  <c r="P78" i="20"/>
  <c r="P169" i="4" s="1"/>
  <c r="P70" i="20"/>
  <c r="X70" i="20"/>
  <c r="H79" i="20"/>
  <c r="H170" i="4" s="1"/>
  <c r="H71" i="20"/>
  <c r="P79" i="20"/>
  <c r="P170" i="4" s="1"/>
  <c r="P71" i="20"/>
  <c r="X79" i="20"/>
  <c r="X170" i="4" s="1"/>
  <c r="X71" i="20"/>
  <c r="J69" i="20"/>
  <c r="L77" i="20"/>
  <c r="D183" i="21"/>
  <c r="L183" i="21"/>
  <c r="T183" i="21"/>
  <c r="N203" i="21"/>
  <c r="C192" i="22"/>
  <c r="C141" i="22"/>
  <c r="C132" i="22" s="1"/>
  <c r="K192" i="22"/>
  <c r="K141" i="22"/>
  <c r="K132" i="22" s="1"/>
  <c r="S192" i="22"/>
  <c r="S141" i="22"/>
  <c r="S132" i="22" s="1"/>
  <c r="F201" i="22"/>
  <c r="F153" i="22"/>
  <c r="N201" i="22"/>
  <c r="N153" i="22"/>
  <c r="V201" i="22"/>
  <c r="V153" i="22"/>
  <c r="F202" i="22"/>
  <c r="F157" i="22"/>
  <c r="N202" i="22"/>
  <c r="N157" i="22"/>
  <c r="V202" i="22"/>
  <c r="V157" i="22"/>
  <c r="F203" i="22"/>
  <c r="F160" i="22"/>
  <c r="N203" i="22"/>
  <c r="N160" i="22"/>
  <c r="V203" i="22"/>
  <c r="V160" i="22"/>
  <c r="G211" i="22"/>
  <c r="G171" i="22"/>
  <c r="O211" i="22"/>
  <c r="O171" i="22"/>
  <c r="W211" i="22"/>
  <c r="W171" i="22"/>
  <c r="I175" i="22"/>
  <c r="I213" i="22"/>
  <c r="Q213" i="22"/>
  <c r="Q175" i="22"/>
  <c r="Y213" i="22"/>
  <c r="Y175" i="22"/>
  <c r="I171" i="19"/>
  <c r="Q171" i="19"/>
  <c r="Y171" i="19"/>
  <c r="I184" i="19"/>
  <c r="Q184" i="19"/>
  <c r="I190" i="19"/>
  <c r="Q190" i="19"/>
  <c r="Y190" i="19"/>
  <c r="I203" i="19"/>
  <c r="Q203" i="19"/>
  <c r="Y203" i="19"/>
  <c r="I209" i="19"/>
  <c r="Q209" i="19"/>
  <c r="Y209" i="19"/>
  <c r="I235" i="19"/>
  <c r="Q235" i="19"/>
  <c r="Y235" i="19"/>
  <c r="I77" i="20"/>
  <c r="I168" i="4" s="1"/>
  <c r="I69" i="20"/>
  <c r="Q77" i="20"/>
  <c r="Q168" i="4" s="1"/>
  <c r="Q69" i="20"/>
  <c r="Y77" i="20"/>
  <c r="Y168" i="4" s="1"/>
  <c r="Y69" i="20"/>
  <c r="I78" i="20"/>
  <c r="I169" i="4" s="1"/>
  <c r="I70" i="20"/>
  <c r="Q78" i="20"/>
  <c r="Q169" i="4" s="1"/>
  <c r="Q70" i="20"/>
  <c r="Y78" i="20"/>
  <c r="Y169" i="4" s="1"/>
  <c r="Y70" i="20"/>
  <c r="I79" i="20"/>
  <c r="I170" i="4" s="1"/>
  <c r="I71" i="20"/>
  <c r="Q79" i="20"/>
  <c r="Q170" i="4" s="1"/>
  <c r="Q71" i="20"/>
  <c r="Y79" i="20"/>
  <c r="Y170" i="4" s="1"/>
  <c r="Y71" i="20"/>
  <c r="J70" i="20"/>
  <c r="G71" i="20"/>
  <c r="C192" i="21"/>
  <c r="C183" i="21" s="1"/>
  <c r="C141" i="21"/>
  <c r="C132" i="21" s="1"/>
  <c r="K192" i="21"/>
  <c r="K183" i="21" s="1"/>
  <c r="K141" i="21"/>
  <c r="K132" i="21" s="1"/>
  <c r="S192" i="21"/>
  <c r="S183" i="21" s="1"/>
  <c r="S141" i="21"/>
  <c r="S132" i="21" s="1"/>
  <c r="F201" i="21"/>
  <c r="F153" i="21"/>
  <c r="N201" i="21"/>
  <c r="N153" i="21"/>
  <c r="V153" i="21"/>
  <c r="V201" i="21"/>
  <c r="N202" i="21"/>
  <c r="N157" i="21"/>
  <c r="V202" i="21"/>
  <c r="V157" i="21"/>
  <c r="F160" i="21"/>
  <c r="F203" i="21"/>
  <c r="V203" i="21"/>
  <c r="V160" i="21"/>
  <c r="G211" i="21"/>
  <c r="G205" i="21" s="1"/>
  <c r="G171" i="21"/>
  <c r="O171" i="21"/>
  <c r="O211" i="21"/>
  <c r="W211" i="21"/>
  <c r="W205" i="21" s="1"/>
  <c r="W171" i="21"/>
  <c r="I213" i="21"/>
  <c r="I175" i="21"/>
  <c r="Q213" i="21"/>
  <c r="Q175" i="21"/>
  <c r="Y213" i="21"/>
  <c r="Y175" i="21"/>
  <c r="M183" i="21"/>
  <c r="B184" i="19"/>
  <c r="J184" i="19"/>
  <c r="B190" i="19"/>
  <c r="J190" i="19"/>
  <c r="R190" i="19"/>
  <c r="B203" i="19"/>
  <c r="J203" i="19"/>
  <c r="R203" i="19"/>
  <c r="B209" i="19"/>
  <c r="J209" i="19"/>
  <c r="R209" i="19"/>
  <c r="J71" i="20"/>
  <c r="C171" i="19"/>
  <c r="K171" i="19"/>
  <c r="S171" i="19"/>
  <c r="C184" i="19"/>
  <c r="K184" i="19"/>
  <c r="C190" i="19"/>
  <c r="K190" i="19"/>
  <c r="C203" i="19"/>
  <c r="K203" i="19"/>
  <c r="S203" i="19"/>
  <c r="C209" i="19"/>
  <c r="K209" i="19"/>
  <c r="S209" i="19"/>
  <c r="C69" i="20"/>
  <c r="K77" i="20"/>
  <c r="K168" i="4" s="1"/>
  <c r="K69" i="20"/>
  <c r="S77" i="20"/>
  <c r="S168" i="4" s="1"/>
  <c r="S69" i="20"/>
  <c r="C78" i="20"/>
  <c r="C169" i="4" s="1"/>
  <c r="C70" i="20"/>
  <c r="K70" i="20"/>
  <c r="S70" i="20"/>
  <c r="C79" i="20"/>
  <c r="C170" i="4" s="1"/>
  <c r="C71" i="20"/>
  <c r="K79" i="20"/>
  <c r="K170" i="4" s="1"/>
  <c r="K71" i="20"/>
  <c r="S79" i="20"/>
  <c r="S170" i="4" s="1"/>
  <c r="S71" i="20"/>
  <c r="R69" i="20"/>
  <c r="B171" i="21"/>
  <c r="V165" i="21"/>
  <c r="O183" i="21"/>
  <c r="W183" i="21"/>
  <c r="J194" i="21"/>
  <c r="H211" i="21"/>
  <c r="H205" i="21" s="1"/>
  <c r="H171" i="21"/>
  <c r="P211" i="21"/>
  <c r="P171" i="21"/>
  <c r="X211" i="21"/>
  <c r="X171" i="21"/>
  <c r="C153" i="21"/>
  <c r="K153" i="21"/>
  <c r="S153" i="21"/>
  <c r="C157" i="21"/>
  <c r="K157" i="21"/>
  <c r="S157" i="21"/>
  <c r="C160" i="21"/>
  <c r="K160" i="21"/>
  <c r="S160" i="21"/>
  <c r="C171" i="21"/>
  <c r="M171" i="21"/>
  <c r="K175" i="21"/>
  <c r="U175" i="21"/>
  <c r="O192" i="21"/>
  <c r="G202" i="21"/>
  <c r="O203" i="21"/>
  <c r="O194" i="21" s="1"/>
  <c r="O213" i="2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E205" i="23"/>
  <c r="M205" i="23"/>
  <c r="U205" i="23"/>
  <c r="I211" i="21"/>
  <c r="I171" i="21"/>
  <c r="Q211" i="21"/>
  <c r="Q171" i="21"/>
  <c r="Y211" i="21"/>
  <c r="Y171" i="21"/>
  <c r="L141" i="21"/>
  <c r="L132" i="21" s="1"/>
  <c r="T141" i="21"/>
  <c r="T132" i="21" s="1"/>
  <c r="D153" i="21"/>
  <c r="L153" i="21"/>
  <c r="D157" i="21"/>
  <c r="L157" i="21"/>
  <c r="T157" i="21"/>
  <c r="L160" i="21"/>
  <c r="T160" i="21"/>
  <c r="D171" i="21"/>
  <c r="N171" i="21"/>
  <c r="V175" i="21"/>
  <c r="R213" i="21"/>
  <c r="E192" i="22"/>
  <c r="M192" i="22"/>
  <c r="U192" i="22"/>
  <c r="P201" i="22"/>
  <c r="X201" i="22"/>
  <c r="H202" i="22"/>
  <c r="X202" i="22"/>
  <c r="H203" i="22"/>
  <c r="P203" i="22"/>
  <c r="V205" i="23"/>
  <c r="G192" i="21"/>
  <c r="G183" i="21" s="1"/>
  <c r="W201" i="21"/>
  <c r="W194" i="21" s="1"/>
  <c r="G203" i="21"/>
  <c r="E213" i="21"/>
  <c r="E205" i="21" s="1"/>
  <c r="S213" i="21"/>
  <c r="F192" i="22"/>
  <c r="F141" i="22"/>
  <c r="F132" i="22" s="1"/>
  <c r="N192" i="22"/>
  <c r="N141" i="22"/>
  <c r="N132" i="22" s="1"/>
  <c r="V192" i="22"/>
  <c r="V141" i="22"/>
  <c r="V132" i="22" s="1"/>
  <c r="I153" i="22"/>
  <c r="I201" i="22"/>
  <c r="Q201" i="22"/>
  <c r="Y201" i="22"/>
  <c r="I202" i="22"/>
  <c r="Y202" i="22"/>
  <c r="I203" i="22"/>
  <c r="Q203" i="22"/>
  <c r="D194" i="23"/>
  <c r="L194" i="23"/>
  <c r="T194" i="23"/>
  <c r="F171" i="21"/>
  <c r="N175" i="21"/>
  <c r="S211" i="21"/>
  <c r="G213" i="21"/>
  <c r="G192" i="22"/>
  <c r="O192" i="22"/>
  <c r="W192" i="22"/>
  <c r="B201" i="22"/>
  <c r="J201" i="22"/>
  <c r="R201" i="22"/>
  <c r="B202" i="22"/>
  <c r="J202" i="22"/>
  <c r="R202" i="22"/>
  <c r="B203" i="22"/>
  <c r="J203" i="22"/>
  <c r="R203" i="22"/>
  <c r="W141" i="21"/>
  <c r="W132" i="21" s="1"/>
  <c r="G153" i="21"/>
  <c r="O153" i="21"/>
  <c r="O157" i="21"/>
  <c r="W157" i="21"/>
  <c r="W160" i="21"/>
  <c r="T211" i="21"/>
  <c r="T205" i="21" s="1"/>
  <c r="H192" i="22"/>
  <c r="P192" i="22"/>
  <c r="X192" i="22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F175" i="21"/>
  <c r="U211" i="21"/>
  <c r="U205" i="21" s="1"/>
  <c r="I192" i="22"/>
  <c r="I141" i="22"/>
  <c r="I132" i="22" s="1"/>
  <c r="Q192" i="22"/>
  <c r="Q141" i="22"/>
  <c r="Q132" i="22" s="1"/>
  <c r="Y192" i="22"/>
  <c r="Y141" i="22"/>
  <c r="Y132" i="22" s="1"/>
  <c r="D201" i="22"/>
  <c r="D153" i="22"/>
  <c r="L201" i="22"/>
  <c r="L153" i="22"/>
  <c r="T201" i="22"/>
  <c r="T153" i="22"/>
  <c r="D202" i="22"/>
  <c r="D157" i="22"/>
  <c r="L202" i="22"/>
  <c r="L157" i="22"/>
  <c r="T202" i="22"/>
  <c r="T157" i="22"/>
  <c r="D203" i="22"/>
  <c r="D160" i="22"/>
  <c r="L203" i="22"/>
  <c r="L160" i="22"/>
  <c r="T203" i="22"/>
  <c r="T160" i="22"/>
  <c r="E171" i="22"/>
  <c r="E211" i="22"/>
  <c r="M171" i="22"/>
  <c r="M211" i="22"/>
  <c r="U211" i="22"/>
  <c r="U171" i="22"/>
  <c r="G213" i="22"/>
  <c r="G175" i="22"/>
  <c r="O213" i="22"/>
  <c r="O175" i="22"/>
  <c r="W213" i="22"/>
  <c r="W175" i="22"/>
  <c r="J163" i="23"/>
  <c r="J161" i="23"/>
  <c r="J158" i="23"/>
  <c r="J155" i="23"/>
  <c r="J154" i="23"/>
  <c r="F183" i="23"/>
  <c r="N183" i="23"/>
  <c r="H213" i="21"/>
  <c r="H175" i="21"/>
  <c r="P213" i="21"/>
  <c r="P175" i="21"/>
  <c r="X213" i="21"/>
  <c r="X175" i="21"/>
  <c r="I141" i="21"/>
  <c r="I132" i="21" s="1"/>
  <c r="Q141" i="21"/>
  <c r="Q132" i="21" s="1"/>
  <c r="Y141" i="21"/>
  <c r="Y132" i="21" s="1"/>
  <c r="K171" i="21"/>
  <c r="B192" i="22"/>
  <c r="B141" i="22"/>
  <c r="B132" i="22" s="1"/>
  <c r="J192" i="22"/>
  <c r="J141" i="22"/>
  <c r="J132" i="22" s="1"/>
  <c r="R192" i="22"/>
  <c r="R141" i="22"/>
  <c r="R132" i="22" s="1"/>
  <c r="E153" i="22"/>
  <c r="E201" i="22"/>
  <c r="M153" i="22"/>
  <c r="M201" i="22"/>
  <c r="U153" i="22"/>
  <c r="U201" i="22"/>
  <c r="E202" i="22"/>
  <c r="E157" i="22"/>
  <c r="M157" i="22"/>
  <c r="M202" i="22"/>
  <c r="U157" i="22"/>
  <c r="U202" i="22"/>
  <c r="E160" i="22"/>
  <c r="E203" i="22"/>
  <c r="M203" i="22"/>
  <c r="M160" i="22"/>
  <c r="U160" i="22"/>
  <c r="U203" i="22"/>
  <c r="F211" i="22"/>
  <c r="F171" i="22"/>
  <c r="N211" i="22"/>
  <c r="N171" i="22"/>
  <c r="V211" i="22"/>
  <c r="V171" i="22"/>
  <c r="H175" i="22"/>
  <c r="H213" i="22"/>
  <c r="P213" i="22"/>
  <c r="P175" i="22"/>
  <c r="X213" i="22"/>
  <c r="X175" i="22"/>
  <c r="W183" i="23"/>
  <c r="C205" i="23"/>
  <c r="F175" i="22"/>
  <c r="N175" i="22"/>
  <c r="V175" i="22"/>
  <c r="H201" i="22"/>
  <c r="P202" i="22"/>
  <c r="X203" i="22"/>
  <c r="J211" i="22"/>
  <c r="R213" i="22"/>
  <c r="V137" i="23"/>
  <c r="V132" i="23" s="1"/>
  <c r="H139" i="23"/>
  <c r="H132" i="23" s="1"/>
  <c r="T139" i="23"/>
  <c r="T132" i="23" s="1"/>
  <c r="F140" i="23"/>
  <c r="D141" i="23"/>
  <c r="N141" i="23"/>
  <c r="X141" i="23"/>
  <c r="V143" i="23"/>
  <c r="H144" i="23"/>
  <c r="G153" i="23"/>
  <c r="S153" i="23"/>
  <c r="E154" i="23"/>
  <c r="O154" i="23"/>
  <c r="C155" i="23"/>
  <c r="M155" i="23"/>
  <c r="G158" i="23"/>
  <c r="S158" i="23"/>
  <c r="E160" i="23"/>
  <c r="O160" i="23"/>
  <c r="C161" i="23"/>
  <c r="M161" i="23"/>
  <c r="E171" i="23"/>
  <c r="C175" i="23"/>
  <c r="M175" i="23"/>
  <c r="W175" i="23"/>
  <c r="E192" i="23"/>
  <c r="E183" i="23" s="1"/>
  <c r="O192" i="23"/>
  <c r="O183" i="23" s="1"/>
  <c r="K201" i="23"/>
  <c r="K194" i="23" s="1"/>
  <c r="G202" i="23"/>
  <c r="S202" i="23"/>
  <c r="S194" i="23" s="1"/>
  <c r="D213" i="23"/>
  <c r="N213" i="23"/>
  <c r="F67" i="24"/>
  <c r="V69" i="24"/>
  <c r="N76" i="24"/>
  <c r="N173" i="4" s="1"/>
  <c r="C143" i="25"/>
  <c r="C136" i="25" s="1"/>
  <c r="C105" i="25"/>
  <c r="K143" i="25"/>
  <c r="K136" i="25" s="1"/>
  <c r="K105" i="25"/>
  <c r="S143" i="25"/>
  <c r="S136" i="25" s="1"/>
  <c r="S105" i="25"/>
  <c r="F152" i="25"/>
  <c r="F116" i="25"/>
  <c r="N152" i="25"/>
  <c r="N146" i="25" s="1"/>
  <c r="N116" i="25"/>
  <c r="V152" i="25"/>
  <c r="V146" i="25" s="1"/>
  <c r="V116" i="25"/>
  <c r="C201" i="22"/>
  <c r="K201" i="22"/>
  <c r="S201" i="22"/>
  <c r="C202" i="22"/>
  <c r="K202" i="22"/>
  <c r="S202" i="22"/>
  <c r="C203" i="22"/>
  <c r="K203" i="22"/>
  <c r="S203" i="22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Q202" i="22"/>
  <c r="Y203" i="22"/>
  <c r="K48" i="23"/>
  <c r="K153" i="23" s="1"/>
  <c r="S99" i="23"/>
  <c r="W137" i="23"/>
  <c r="W132" i="23" s="1"/>
  <c r="U139" i="23"/>
  <c r="G140" i="23"/>
  <c r="M143" i="23"/>
  <c r="W143" i="23"/>
  <c r="U144" i="23"/>
  <c r="V151" i="23"/>
  <c r="V146" i="23" s="1"/>
  <c r="H153" i="23"/>
  <c r="T153" i="23"/>
  <c r="F154" i="23"/>
  <c r="F146" i="23" s="1"/>
  <c r="P154" i="23"/>
  <c r="D155" i="23"/>
  <c r="X155" i="23"/>
  <c r="V157" i="23"/>
  <c r="F160" i="23"/>
  <c r="P160" i="23"/>
  <c r="D161" i="23"/>
  <c r="N161" i="23"/>
  <c r="X161" i="23"/>
  <c r="L163" i="23"/>
  <c r="V163" i="23"/>
  <c r="D175" i="23"/>
  <c r="F192" i="23"/>
  <c r="P192" i="23"/>
  <c r="P183" i="23" s="1"/>
  <c r="H202" i="23"/>
  <c r="O213" i="23"/>
  <c r="O205" i="23" s="1"/>
  <c r="F68" i="24"/>
  <c r="N77" i="24"/>
  <c r="N174" i="4" s="1"/>
  <c r="G146" i="25"/>
  <c r="O146" i="25"/>
  <c r="W146" i="25"/>
  <c r="P153" i="22"/>
  <c r="X153" i="22"/>
  <c r="H157" i="22"/>
  <c r="X157" i="22"/>
  <c r="H160" i="22"/>
  <c r="P160" i="22"/>
  <c r="H171" i="22"/>
  <c r="P171" i="22"/>
  <c r="X171" i="22"/>
  <c r="B211" i="22"/>
  <c r="J213" i="22"/>
  <c r="B163" i="23"/>
  <c r="B161" i="23"/>
  <c r="B158" i="23"/>
  <c r="B155" i="23"/>
  <c r="B154" i="23"/>
  <c r="N137" i="23"/>
  <c r="X137" i="23"/>
  <c r="V139" i="23"/>
  <c r="H140" i="23"/>
  <c r="N143" i="23"/>
  <c r="X143" i="23"/>
  <c r="V144" i="23"/>
  <c r="G154" i="23"/>
  <c r="S154" i="23"/>
  <c r="E155" i="23"/>
  <c r="O155" i="23"/>
  <c r="C157" i="23"/>
  <c r="M157" i="23"/>
  <c r="G160" i="23"/>
  <c r="E161" i="23"/>
  <c r="O161" i="23"/>
  <c r="C163" i="23"/>
  <c r="M163" i="23"/>
  <c r="O175" i="23"/>
  <c r="G192" i="23"/>
  <c r="G183" i="23" s="1"/>
  <c r="C201" i="23"/>
  <c r="C194" i="23" s="1"/>
  <c r="W201" i="23"/>
  <c r="W194" i="23" s="1"/>
  <c r="E211" i="23"/>
  <c r="F69" i="24"/>
  <c r="V75" i="24"/>
  <c r="V172" i="4" s="1"/>
  <c r="Q153" i="22"/>
  <c r="Y153" i="22"/>
  <c r="I157" i="22"/>
  <c r="Y157" i="22"/>
  <c r="I160" i="22"/>
  <c r="Q160" i="22"/>
  <c r="I171" i="22"/>
  <c r="Q171" i="22"/>
  <c r="Y171" i="22"/>
  <c r="Y163" i="23"/>
  <c r="Y161" i="23"/>
  <c r="Y158" i="23"/>
  <c r="Y155" i="23"/>
  <c r="Y154" i="23"/>
  <c r="Y151" i="23"/>
  <c r="O137" i="23"/>
  <c r="M139" i="23"/>
  <c r="M132" i="23" s="1"/>
  <c r="W139" i="23"/>
  <c r="U140" i="23"/>
  <c r="E143" i="23"/>
  <c r="O143" i="23"/>
  <c r="M144" i="23"/>
  <c r="W144" i="23"/>
  <c r="N151" i="23"/>
  <c r="X151" i="23"/>
  <c r="L153" i="23"/>
  <c r="V153" i="23"/>
  <c r="H154" i="23"/>
  <c r="P155" i="23"/>
  <c r="D157" i="23"/>
  <c r="N157" i="23"/>
  <c r="X157" i="23"/>
  <c r="L158" i="23"/>
  <c r="V158" i="23"/>
  <c r="H160" i="23"/>
  <c r="P161" i="23"/>
  <c r="D163" i="23"/>
  <c r="N163" i="23"/>
  <c r="X163" i="23"/>
  <c r="H192" i="23"/>
  <c r="H183" i="23" s="1"/>
  <c r="X201" i="23"/>
  <c r="X194" i="23" s="1"/>
  <c r="G213" i="23"/>
  <c r="G205" i="23" s="1"/>
  <c r="S213" i="23"/>
  <c r="S205" i="23" s="1"/>
  <c r="N67" i="24"/>
  <c r="V76" i="24"/>
  <c r="V173" i="4" s="1"/>
  <c r="R171" i="22"/>
  <c r="B175" i="22"/>
  <c r="P137" i="23"/>
  <c r="N139" i="23"/>
  <c r="X139" i="23"/>
  <c r="F143" i="23"/>
  <c r="P143" i="23"/>
  <c r="N144" i="23"/>
  <c r="X144" i="23"/>
  <c r="O151" i="23"/>
  <c r="M153" i="23"/>
  <c r="G155" i="23"/>
  <c r="S155" i="23"/>
  <c r="E157" i="23"/>
  <c r="O157" i="23"/>
  <c r="C158" i="23"/>
  <c r="M158" i="23"/>
  <c r="K160" i="23"/>
  <c r="G161" i="23"/>
  <c r="S161" i="23"/>
  <c r="E163" i="23"/>
  <c r="O163" i="23"/>
  <c r="U171" i="23"/>
  <c r="G175" i="23"/>
  <c r="U192" i="23"/>
  <c r="U183" i="23" s="1"/>
  <c r="O201" i="23"/>
  <c r="O194" i="23" s="1"/>
  <c r="T213" i="23"/>
  <c r="T205" i="23" s="1"/>
  <c r="C175" i="22"/>
  <c r="K175" i="22"/>
  <c r="S175" i="22"/>
  <c r="Q163" i="23"/>
  <c r="Q161" i="23"/>
  <c r="Q158" i="23"/>
  <c r="Q155" i="23"/>
  <c r="Q154" i="23"/>
  <c r="Q151" i="23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Q160" i="23"/>
  <c r="Y203" i="23"/>
  <c r="Y160" i="23"/>
  <c r="M99" i="23"/>
  <c r="H211" i="23"/>
  <c r="H205" i="23" s="1"/>
  <c r="H99" i="23"/>
  <c r="P211" i="23"/>
  <c r="P205" i="23" s="1"/>
  <c r="P99" i="23"/>
  <c r="X211" i="23"/>
  <c r="X205" i="23" s="1"/>
  <c r="X99" i="23"/>
  <c r="B213" i="23"/>
  <c r="B175" i="23"/>
  <c r="J213" i="23"/>
  <c r="J175" i="23"/>
  <c r="R213" i="23"/>
  <c r="R175" i="23"/>
  <c r="E139" i="23"/>
  <c r="O139" i="23"/>
  <c r="G143" i="23"/>
  <c r="E144" i="23"/>
  <c r="O144" i="23"/>
  <c r="P151" i="23"/>
  <c r="P146" i="23" s="1"/>
  <c r="D153" i="23"/>
  <c r="N153" i="23"/>
  <c r="X153" i="23"/>
  <c r="L154" i="23"/>
  <c r="V154" i="23"/>
  <c r="F157" i="23"/>
  <c r="P157" i="23"/>
  <c r="D158" i="23"/>
  <c r="X158" i="23"/>
  <c r="L160" i="23"/>
  <c r="V160" i="23"/>
  <c r="H161" i="23"/>
  <c r="F163" i="23"/>
  <c r="P163" i="23"/>
  <c r="V192" i="23"/>
  <c r="V183" i="23" s="1"/>
  <c r="P201" i="23"/>
  <c r="P194" i="23" s="1"/>
  <c r="K213" i="23"/>
  <c r="K205" i="23" s="1"/>
  <c r="D141" i="22"/>
  <c r="D132" i="22" s="1"/>
  <c r="L141" i="22"/>
  <c r="L132" i="22" s="1"/>
  <c r="T141" i="22"/>
  <c r="T132" i="22" s="1"/>
  <c r="D171" i="22"/>
  <c r="L171" i="22"/>
  <c r="T171" i="22"/>
  <c r="D175" i="22"/>
  <c r="L175" i="22"/>
  <c r="T175" i="22"/>
  <c r="I144" i="23"/>
  <c r="I143" i="23"/>
  <c r="I140" i="23"/>
  <c r="I139" i="23"/>
  <c r="Q144" i="23"/>
  <c r="Q143" i="23"/>
  <c r="Q140" i="23"/>
  <c r="Q139" i="23"/>
  <c r="Q137" i="23"/>
  <c r="Y144" i="23"/>
  <c r="Y143" i="23"/>
  <c r="Y140" i="23"/>
  <c r="Y139" i="23"/>
  <c r="Y137" i="23"/>
  <c r="I192" i="23"/>
  <c r="I183" i="23" s="1"/>
  <c r="I141" i="23"/>
  <c r="Q192" i="23"/>
  <c r="Q183" i="23" s="1"/>
  <c r="Q141" i="23"/>
  <c r="Y192" i="23"/>
  <c r="Y183" i="23" s="1"/>
  <c r="Y141" i="23"/>
  <c r="R163" i="23"/>
  <c r="R161" i="23"/>
  <c r="R158" i="23"/>
  <c r="R155" i="23"/>
  <c r="R154" i="23"/>
  <c r="R151" i="23"/>
  <c r="B201" i="23"/>
  <c r="B153" i="23"/>
  <c r="J201" i="23"/>
  <c r="R201" i="23"/>
  <c r="R153" i="23"/>
  <c r="B202" i="23"/>
  <c r="B157" i="23"/>
  <c r="J202" i="23"/>
  <c r="R202" i="23"/>
  <c r="R157" i="23"/>
  <c r="B203" i="23"/>
  <c r="B160" i="23"/>
  <c r="J203" i="23"/>
  <c r="J160" i="23"/>
  <c r="R203" i="23"/>
  <c r="R160" i="23"/>
  <c r="I211" i="23"/>
  <c r="I205" i="23" s="1"/>
  <c r="I171" i="23"/>
  <c r="Q211" i="23"/>
  <c r="Q205" i="23" s="1"/>
  <c r="Q171" i="23"/>
  <c r="Y211" i="23"/>
  <c r="Y205" i="23" s="1"/>
  <c r="Y171" i="23"/>
  <c r="F139" i="23"/>
  <c r="P139" i="23"/>
  <c r="S151" i="23"/>
  <c r="E153" i="23"/>
  <c r="O153" i="23"/>
  <c r="M154" i="23"/>
  <c r="M146" i="23" s="1"/>
  <c r="C160" i="23"/>
  <c r="M171" i="23"/>
  <c r="M192" i="23"/>
  <c r="M183" i="23" s="1"/>
  <c r="W192" i="23"/>
  <c r="G201" i="23"/>
  <c r="G194" i="23" s="1"/>
  <c r="L213" i="23"/>
  <c r="L205" i="23" s="1"/>
  <c r="I143" i="25"/>
  <c r="I136" i="25" s="1"/>
  <c r="I105" i="25"/>
  <c r="Q143" i="25"/>
  <c r="Q136" i="25" s="1"/>
  <c r="Q105" i="25"/>
  <c r="Y143" i="25"/>
  <c r="Y136" i="25" s="1"/>
  <c r="Y105" i="25"/>
  <c r="D152" i="25"/>
  <c r="D146" i="25" s="1"/>
  <c r="D116" i="25"/>
  <c r="L152" i="25"/>
  <c r="L146" i="25" s="1"/>
  <c r="L116" i="25"/>
  <c r="T152" i="25"/>
  <c r="T146" i="25" s="1"/>
  <c r="T116" i="25"/>
  <c r="I153" i="25"/>
  <c r="I146" i="25" s="1"/>
  <c r="I119" i="25"/>
  <c r="Q153" i="25"/>
  <c r="Q146" i="25" s="1"/>
  <c r="Q119" i="25"/>
  <c r="Y153" i="25"/>
  <c r="Y146" i="25" s="1"/>
  <c r="Y119" i="25"/>
  <c r="F154" i="25"/>
  <c r="F122" i="25"/>
  <c r="E141" i="22"/>
  <c r="E132" i="22" s="1"/>
  <c r="M141" i="22"/>
  <c r="M132" i="22" s="1"/>
  <c r="U141" i="22"/>
  <c r="U132" i="22" s="1"/>
  <c r="I163" i="23"/>
  <c r="I161" i="23"/>
  <c r="I158" i="23"/>
  <c r="I155" i="23"/>
  <c r="I154" i="23"/>
  <c r="B211" i="23"/>
  <c r="B171" i="23"/>
  <c r="J211" i="23"/>
  <c r="J171" i="23"/>
  <c r="R211" i="23"/>
  <c r="R171" i="23"/>
  <c r="U137" i="23"/>
  <c r="G139" i="23"/>
  <c r="F153" i="23"/>
  <c r="P153" i="23"/>
  <c r="D154" i="23"/>
  <c r="N154" i="23"/>
  <c r="L155" i="23"/>
  <c r="V155" i="23"/>
  <c r="X160" i="23"/>
  <c r="X171" i="23"/>
  <c r="H201" i="23"/>
  <c r="W213" i="23"/>
  <c r="W205" i="23" s="1"/>
  <c r="B143" i="25"/>
  <c r="B136" i="25" s="1"/>
  <c r="B105" i="25"/>
  <c r="J143" i="25"/>
  <c r="J136" i="25" s="1"/>
  <c r="J105" i="25"/>
  <c r="R143" i="25"/>
  <c r="R136" i="25" s="1"/>
  <c r="R105" i="25"/>
  <c r="E152" i="25"/>
  <c r="E146" i="25" s="1"/>
  <c r="E116" i="25"/>
  <c r="M152" i="25"/>
  <c r="M146" i="25" s="1"/>
  <c r="M116" i="25"/>
  <c r="U152" i="25"/>
  <c r="U146" i="25" s="1"/>
  <c r="U116" i="25"/>
  <c r="B153" i="25"/>
  <c r="B146" i="25" s="1"/>
  <c r="B119" i="25"/>
  <c r="J153" i="25"/>
  <c r="J146" i="25" s="1"/>
  <c r="J119" i="25"/>
  <c r="I175" i="23"/>
  <c r="Q175" i="23"/>
  <c r="Y175" i="23"/>
  <c r="I67" i="24"/>
  <c r="Q67" i="24"/>
  <c r="Y67" i="24"/>
  <c r="I68" i="24"/>
  <c r="Q68" i="24"/>
  <c r="Y68" i="24"/>
  <c r="I69" i="24"/>
  <c r="Q69" i="24"/>
  <c r="Y69" i="24"/>
  <c r="F105" i="25"/>
  <c r="N105" i="25"/>
  <c r="V105" i="25"/>
  <c r="F119" i="25"/>
  <c r="N119" i="25"/>
  <c r="V119" i="25"/>
  <c r="N122" i="25"/>
  <c r="V122" i="25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E143" i="26"/>
  <c r="O143" i="26"/>
  <c r="Y143" i="26"/>
  <c r="I153" i="26"/>
  <c r="U153" i="26"/>
  <c r="K105" i="27"/>
  <c r="U105" i="27"/>
  <c r="I116" i="27"/>
  <c r="E119" i="27"/>
  <c r="Q119" i="27"/>
  <c r="C122" i="27"/>
  <c r="B143" i="27"/>
  <c r="M143" i="27"/>
  <c r="N152" i="27"/>
  <c r="D153" i="27"/>
  <c r="R153" i="27"/>
  <c r="S154" i="27"/>
  <c r="C113" i="29"/>
  <c r="K113" i="29"/>
  <c r="S113" i="29"/>
  <c r="R137" i="23"/>
  <c r="B139" i="23"/>
  <c r="J139" i="23"/>
  <c r="R139" i="23"/>
  <c r="B140" i="23"/>
  <c r="J140" i="23"/>
  <c r="R140" i="23"/>
  <c r="B141" i="23"/>
  <c r="J141" i="23"/>
  <c r="R141" i="23"/>
  <c r="B143" i="23"/>
  <c r="J143" i="23"/>
  <c r="R143" i="23"/>
  <c r="B67" i="24"/>
  <c r="J67" i="24"/>
  <c r="R67" i="24"/>
  <c r="B68" i="24"/>
  <c r="J68" i="24"/>
  <c r="R68" i="24"/>
  <c r="B69" i="24"/>
  <c r="J69" i="24"/>
  <c r="R69" i="24"/>
  <c r="G105" i="25"/>
  <c r="O105" i="25"/>
  <c r="W105" i="25"/>
  <c r="G116" i="25"/>
  <c r="O116" i="25"/>
  <c r="W116" i="25"/>
  <c r="G119" i="25"/>
  <c r="O119" i="25"/>
  <c r="W119" i="25"/>
  <c r="G122" i="25"/>
  <c r="O122" i="25"/>
  <c r="W122" i="25"/>
  <c r="D116" i="26"/>
  <c r="L116" i="26"/>
  <c r="T116" i="26"/>
  <c r="L119" i="26"/>
  <c r="D122" i="26"/>
  <c r="L122" i="26"/>
  <c r="T122" i="26"/>
  <c r="F143" i="26"/>
  <c r="P143" i="26"/>
  <c r="X152" i="26"/>
  <c r="V153" i="26"/>
  <c r="G154" i="27"/>
  <c r="G122" i="27"/>
  <c r="O154" i="27"/>
  <c r="O122" i="27"/>
  <c r="W154" i="27"/>
  <c r="W122" i="27"/>
  <c r="L105" i="27"/>
  <c r="V105" i="27"/>
  <c r="T116" i="27"/>
  <c r="F119" i="27"/>
  <c r="C143" i="27"/>
  <c r="N143" i="27"/>
  <c r="S153" i="27"/>
  <c r="C67" i="24"/>
  <c r="K67" i="24"/>
  <c r="S67" i="24"/>
  <c r="C68" i="24"/>
  <c r="K68" i="24"/>
  <c r="S68" i="24"/>
  <c r="C69" i="24"/>
  <c r="K69" i="24"/>
  <c r="S69" i="24"/>
  <c r="H105" i="25"/>
  <c r="P105" i="25"/>
  <c r="X105" i="25"/>
  <c r="H119" i="25"/>
  <c r="P119" i="25"/>
  <c r="X119" i="25"/>
  <c r="H122" i="25"/>
  <c r="P122" i="25"/>
  <c r="X122" i="25"/>
  <c r="M105" i="26"/>
  <c r="U105" i="26"/>
  <c r="E119" i="26"/>
  <c r="M119" i="26"/>
  <c r="E122" i="26"/>
  <c r="M122" i="26"/>
  <c r="U122" i="26"/>
  <c r="G143" i="26"/>
  <c r="Q143" i="26"/>
  <c r="Y152" i="26"/>
  <c r="W153" i="26"/>
  <c r="H154" i="27"/>
  <c r="H122" i="27"/>
  <c r="P154" i="27"/>
  <c r="P122" i="27"/>
  <c r="X154" i="27"/>
  <c r="X122" i="27"/>
  <c r="Q122" i="27"/>
  <c r="D143" i="27"/>
  <c r="T153" i="27"/>
  <c r="J154" i="27"/>
  <c r="I122" i="25"/>
  <c r="Q122" i="25"/>
  <c r="Y122" i="25"/>
  <c r="N105" i="26"/>
  <c r="V105" i="26"/>
  <c r="F119" i="26"/>
  <c r="N119" i="26"/>
  <c r="F122" i="26"/>
  <c r="N122" i="26"/>
  <c r="V122" i="26"/>
  <c r="H143" i="26"/>
  <c r="P152" i="26"/>
  <c r="X153" i="26"/>
  <c r="G152" i="27"/>
  <c r="G116" i="27"/>
  <c r="O152" i="27"/>
  <c r="O116" i="27"/>
  <c r="W152" i="27"/>
  <c r="W116" i="27"/>
  <c r="Y154" i="27"/>
  <c r="Y122" i="27"/>
  <c r="V116" i="27"/>
  <c r="R122" i="27"/>
  <c r="E143" i="27"/>
  <c r="S143" i="27"/>
  <c r="F152" i="27"/>
  <c r="U153" i="27"/>
  <c r="K154" i="27"/>
  <c r="R119" i="25"/>
  <c r="W105" i="26"/>
  <c r="G119" i="26"/>
  <c r="O119" i="26"/>
  <c r="I143" i="26"/>
  <c r="Q152" i="26"/>
  <c r="Y153" i="26"/>
  <c r="H152" i="27"/>
  <c r="H116" i="27"/>
  <c r="P152" i="27"/>
  <c r="P116" i="27"/>
  <c r="X152" i="27"/>
  <c r="X116" i="27"/>
  <c r="Y116" i="27"/>
  <c r="K119" i="27"/>
  <c r="I122" i="27"/>
  <c r="F143" i="27"/>
  <c r="T143" i="27"/>
  <c r="V153" i="27"/>
  <c r="O113" i="29"/>
  <c r="C119" i="25"/>
  <c r="K119" i="25"/>
  <c r="S119" i="25"/>
  <c r="X105" i="26"/>
  <c r="H116" i="26"/>
  <c r="H119" i="26"/>
  <c r="P119" i="26"/>
  <c r="L119" i="27"/>
  <c r="B154" i="27"/>
  <c r="G67" i="24"/>
  <c r="O67" i="24"/>
  <c r="W67" i="24"/>
  <c r="G68" i="24"/>
  <c r="O68" i="24"/>
  <c r="W68" i="24"/>
  <c r="G69" i="24"/>
  <c r="O69" i="24"/>
  <c r="W69" i="24"/>
  <c r="D105" i="25"/>
  <c r="L105" i="25"/>
  <c r="T105" i="25"/>
  <c r="D119" i="25"/>
  <c r="L119" i="25"/>
  <c r="T119" i="25"/>
  <c r="I116" i="26"/>
  <c r="Q119" i="26"/>
  <c r="Q116" i="27"/>
  <c r="C119" i="27"/>
  <c r="M119" i="27"/>
  <c r="H67" i="24"/>
  <c r="P67" i="24"/>
  <c r="X67" i="24"/>
  <c r="H68" i="24"/>
  <c r="P68" i="24"/>
  <c r="X68" i="24"/>
  <c r="H69" i="24"/>
  <c r="P69" i="24"/>
  <c r="X69" i="24"/>
  <c r="E105" i="25"/>
  <c r="M105" i="25"/>
  <c r="U105" i="25"/>
  <c r="E119" i="25"/>
  <c r="M119" i="25"/>
  <c r="U119" i="25"/>
  <c r="E122" i="25"/>
  <c r="M122" i="25"/>
  <c r="U122" i="25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N119" i="27"/>
  <c r="G105" i="27"/>
  <c r="O105" i="27"/>
  <c r="W105" i="27"/>
  <c r="G119" i="27"/>
  <c r="O119" i="27"/>
  <c r="W119" i="27"/>
  <c r="C90" i="29"/>
  <c r="K90" i="29"/>
  <c r="S90" i="29"/>
  <c r="C94" i="29"/>
  <c r="K94" i="29"/>
  <c r="S94" i="29"/>
  <c r="C99" i="29"/>
  <c r="K99" i="29"/>
  <c r="S99" i="29"/>
  <c r="C105" i="29"/>
  <c r="K105" i="29"/>
  <c r="S105" i="29"/>
  <c r="F123" i="29"/>
  <c r="F113" i="29" s="1"/>
  <c r="P123" i="29"/>
  <c r="M90" i="30"/>
  <c r="W90" i="30"/>
  <c r="I94" i="30"/>
  <c r="U94" i="30"/>
  <c r="G99" i="30"/>
  <c r="E105" i="30"/>
  <c r="Y105" i="30"/>
  <c r="Q122" i="30"/>
  <c r="O123" i="30"/>
  <c r="I120" i="31"/>
  <c r="Q120" i="31"/>
  <c r="Y120" i="31"/>
  <c r="L90" i="31"/>
  <c r="V90" i="31"/>
  <c r="H94" i="31"/>
  <c r="T94" i="31"/>
  <c r="F99" i="31"/>
  <c r="D105" i="31"/>
  <c r="X105" i="31"/>
  <c r="P122" i="31"/>
  <c r="N123" i="31"/>
  <c r="B78" i="33"/>
  <c r="B57" i="33"/>
  <c r="J78" i="33"/>
  <c r="J57" i="33"/>
  <c r="R78" i="33"/>
  <c r="R57" i="33"/>
  <c r="E60" i="33"/>
  <c r="U60" i="33"/>
  <c r="B78" i="34"/>
  <c r="J78" i="34"/>
  <c r="R78" i="34"/>
  <c r="H72" i="37"/>
  <c r="H105" i="27"/>
  <c r="P105" i="27"/>
  <c r="X105" i="27"/>
  <c r="H119" i="27"/>
  <c r="P119" i="27"/>
  <c r="X119" i="27"/>
  <c r="D90" i="29"/>
  <c r="L90" i="29"/>
  <c r="T90" i="29"/>
  <c r="D94" i="29"/>
  <c r="L94" i="29"/>
  <c r="T94" i="29"/>
  <c r="D99" i="29"/>
  <c r="L99" i="29"/>
  <c r="T99" i="29"/>
  <c r="D105" i="29"/>
  <c r="L105" i="29"/>
  <c r="T105" i="29"/>
  <c r="U122" i="29"/>
  <c r="U113" i="29" s="1"/>
  <c r="G123" i="29"/>
  <c r="G113" i="29" s="1"/>
  <c r="B120" i="30"/>
  <c r="J120" i="30"/>
  <c r="R120" i="30"/>
  <c r="D90" i="30"/>
  <c r="N90" i="30"/>
  <c r="X90" i="30"/>
  <c r="L94" i="30"/>
  <c r="V94" i="30"/>
  <c r="H99" i="30"/>
  <c r="T99" i="30"/>
  <c r="F105" i="30"/>
  <c r="I119" i="31"/>
  <c r="Q119" i="31"/>
  <c r="Y119" i="31"/>
  <c r="B120" i="31"/>
  <c r="J120" i="31"/>
  <c r="R120" i="31"/>
  <c r="I122" i="31"/>
  <c r="Q122" i="31"/>
  <c r="Y122" i="31"/>
  <c r="C90" i="31"/>
  <c r="M90" i="31"/>
  <c r="W90" i="31"/>
  <c r="K94" i="31"/>
  <c r="U94" i="31"/>
  <c r="G99" i="31"/>
  <c r="S99" i="31"/>
  <c r="E105" i="31"/>
  <c r="O123" i="31"/>
  <c r="C78" i="33"/>
  <c r="C57" i="33"/>
  <c r="K78" i="33"/>
  <c r="K57" i="33"/>
  <c r="S78" i="33"/>
  <c r="S57" i="33"/>
  <c r="C80" i="33"/>
  <c r="C63" i="33"/>
  <c r="K80" i="33"/>
  <c r="K63" i="33"/>
  <c r="S80" i="33"/>
  <c r="S63" i="33"/>
  <c r="N57" i="33"/>
  <c r="C78" i="34"/>
  <c r="K78" i="34"/>
  <c r="S78" i="34"/>
  <c r="E79" i="34"/>
  <c r="M79" i="34"/>
  <c r="U79" i="34"/>
  <c r="C80" i="34"/>
  <c r="K80" i="34"/>
  <c r="S80" i="34"/>
  <c r="E90" i="29"/>
  <c r="M90" i="29"/>
  <c r="U90" i="29"/>
  <c r="E94" i="29"/>
  <c r="M94" i="29"/>
  <c r="U94" i="29"/>
  <c r="E99" i="29"/>
  <c r="M99" i="29"/>
  <c r="E105" i="29"/>
  <c r="M105" i="29"/>
  <c r="U105" i="29"/>
  <c r="V122" i="29"/>
  <c r="E90" i="30"/>
  <c r="O90" i="30"/>
  <c r="M94" i="30"/>
  <c r="W94" i="30"/>
  <c r="U99" i="30"/>
  <c r="Q105" i="30"/>
  <c r="Y119" i="30"/>
  <c r="I122" i="30"/>
  <c r="G123" i="30"/>
  <c r="B119" i="31"/>
  <c r="B90" i="31"/>
  <c r="J119" i="31"/>
  <c r="J90" i="31"/>
  <c r="R119" i="31"/>
  <c r="R90" i="31"/>
  <c r="B122" i="31"/>
  <c r="B99" i="31"/>
  <c r="J122" i="31"/>
  <c r="J99" i="31"/>
  <c r="R122" i="31"/>
  <c r="R99" i="31"/>
  <c r="D90" i="31"/>
  <c r="N90" i="31"/>
  <c r="L94" i="31"/>
  <c r="V94" i="31"/>
  <c r="T99" i="31"/>
  <c r="P105" i="31"/>
  <c r="X119" i="31"/>
  <c r="H122" i="31"/>
  <c r="F123" i="31"/>
  <c r="O57" i="33"/>
  <c r="F90" i="29"/>
  <c r="N90" i="29"/>
  <c r="V90" i="29"/>
  <c r="F94" i="29"/>
  <c r="N94" i="29"/>
  <c r="V94" i="29"/>
  <c r="F99" i="29"/>
  <c r="N99" i="29"/>
  <c r="N105" i="29"/>
  <c r="V105" i="29"/>
  <c r="W122" i="29"/>
  <c r="W113" i="29" s="1"/>
  <c r="C119" i="30"/>
  <c r="C90" i="30"/>
  <c r="K119" i="30"/>
  <c r="K90" i="30"/>
  <c r="S119" i="30"/>
  <c r="S90" i="30"/>
  <c r="C122" i="30"/>
  <c r="C99" i="30"/>
  <c r="K122" i="30"/>
  <c r="K99" i="30"/>
  <c r="S122" i="30"/>
  <c r="S99" i="30"/>
  <c r="F90" i="30"/>
  <c r="D94" i="30"/>
  <c r="N94" i="30"/>
  <c r="X94" i="30"/>
  <c r="L99" i="30"/>
  <c r="V99" i="30"/>
  <c r="T105" i="30"/>
  <c r="P119" i="30"/>
  <c r="I123" i="31"/>
  <c r="I105" i="31"/>
  <c r="Q123" i="31"/>
  <c r="Q105" i="31"/>
  <c r="Y123" i="31"/>
  <c r="Y105" i="31"/>
  <c r="E90" i="31"/>
  <c r="O90" i="31"/>
  <c r="C94" i="31"/>
  <c r="M94" i="31"/>
  <c r="W94" i="31"/>
  <c r="K99" i="31"/>
  <c r="U99" i="31"/>
  <c r="S105" i="31"/>
  <c r="G123" i="31"/>
  <c r="I60" i="33"/>
  <c r="Y60" i="33"/>
  <c r="E72" i="37"/>
  <c r="S72" i="37"/>
  <c r="G90" i="29"/>
  <c r="O90" i="29"/>
  <c r="W90" i="29"/>
  <c r="G94" i="29"/>
  <c r="O94" i="29"/>
  <c r="W94" i="29"/>
  <c r="G99" i="29"/>
  <c r="O99" i="29"/>
  <c r="O105" i="29"/>
  <c r="W105" i="29"/>
  <c r="X122" i="29"/>
  <c r="X113" i="29" s="1"/>
  <c r="V123" i="29"/>
  <c r="B123" i="30"/>
  <c r="B105" i="30"/>
  <c r="J123" i="30"/>
  <c r="J105" i="30"/>
  <c r="R123" i="30"/>
  <c r="R105" i="30"/>
  <c r="G90" i="30"/>
  <c r="E94" i="30"/>
  <c r="M99" i="30"/>
  <c r="W99" i="30"/>
  <c r="I105" i="30"/>
  <c r="U105" i="30"/>
  <c r="Q119" i="30"/>
  <c r="Y120" i="30"/>
  <c r="B123" i="31"/>
  <c r="B105" i="31"/>
  <c r="J123" i="31"/>
  <c r="J105" i="31"/>
  <c r="R123" i="31"/>
  <c r="R105" i="31"/>
  <c r="F90" i="31"/>
  <c r="D94" i="31"/>
  <c r="N94" i="31"/>
  <c r="X94" i="31"/>
  <c r="L99" i="31"/>
  <c r="V99" i="31"/>
  <c r="H105" i="31"/>
  <c r="T105" i="31"/>
  <c r="P119" i="31"/>
  <c r="V78" i="33"/>
  <c r="V57" i="33"/>
  <c r="H79" i="33"/>
  <c r="H60" i="33"/>
  <c r="P79" i="33"/>
  <c r="P60" i="33"/>
  <c r="X79" i="33"/>
  <c r="X60" i="33"/>
  <c r="F80" i="33"/>
  <c r="F72" i="33" s="1"/>
  <c r="F63" i="33"/>
  <c r="N80" i="33"/>
  <c r="N72" i="33" s="1"/>
  <c r="N63" i="33"/>
  <c r="V80" i="33"/>
  <c r="V63" i="33"/>
  <c r="F57" i="33"/>
  <c r="F78" i="34"/>
  <c r="N78" i="34"/>
  <c r="V78" i="34"/>
  <c r="H79" i="34"/>
  <c r="P79" i="34"/>
  <c r="X79" i="34"/>
  <c r="F80" i="34"/>
  <c r="N80" i="34"/>
  <c r="V80" i="34"/>
  <c r="H90" i="29"/>
  <c r="P90" i="29"/>
  <c r="X90" i="29"/>
  <c r="H94" i="29"/>
  <c r="P94" i="29"/>
  <c r="X94" i="29"/>
  <c r="H99" i="29"/>
  <c r="P99" i="29"/>
  <c r="X99" i="29"/>
  <c r="H119" i="29"/>
  <c r="H113" i="29" s="1"/>
  <c r="P122" i="29"/>
  <c r="Y122" i="29"/>
  <c r="Y113" i="29" s="1"/>
  <c r="W123" i="29"/>
  <c r="C123" i="30"/>
  <c r="C105" i="30"/>
  <c r="K123" i="30"/>
  <c r="K105" i="30"/>
  <c r="S123" i="30"/>
  <c r="S105" i="30"/>
  <c r="T90" i="30"/>
  <c r="F94" i="30"/>
  <c r="P94" i="30"/>
  <c r="D99" i="30"/>
  <c r="N99" i="30"/>
  <c r="L105" i="30"/>
  <c r="H119" i="30"/>
  <c r="X122" i="30"/>
  <c r="V123" i="30"/>
  <c r="G90" i="31"/>
  <c r="S90" i="31"/>
  <c r="E94" i="31"/>
  <c r="O94" i="31"/>
  <c r="C99" i="31"/>
  <c r="M99" i="31"/>
  <c r="W99" i="31"/>
  <c r="K105" i="31"/>
  <c r="U105" i="31"/>
  <c r="G80" i="33"/>
  <c r="G72" i="33" s="1"/>
  <c r="G63" i="33"/>
  <c r="O80" i="33"/>
  <c r="O72" i="33" s="1"/>
  <c r="O63" i="33"/>
  <c r="W80" i="33"/>
  <c r="W72" i="33" s="1"/>
  <c r="W63" i="33"/>
  <c r="G57" i="33"/>
  <c r="G78" i="34"/>
  <c r="O78" i="34"/>
  <c r="W78" i="34"/>
  <c r="I79" i="34"/>
  <c r="Q79" i="34"/>
  <c r="Y79" i="34"/>
  <c r="G80" i="34"/>
  <c r="O80" i="34"/>
  <c r="W80" i="34"/>
  <c r="M72" i="37"/>
  <c r="I90" i="29"/>
  <c r="Q90" i="29"/>
  <c r="Y90" i="29"/>
  <c r="I94" i="29"/>
  <c r="Q94" i="29"/>
  <c r="Y94" i="29"/>
  <c r="I99" i="29"/>
  <c r="Q99" i="29"/>
  <c r="Y99" i="29"/>
  <c r="I119" i="29"/>
  <c r="I113" i="29" s="1"/>
  <c r="Q120" i="29"/>
  <c r="Q113" i="29" s="1"/>
  <c r="N123" i="29"/>
  <c r="N113" i="29" s="1"/>
  <c r="U90" i="30"/>
  <c r="G94" i="30"/>
  <c r="E99" i="30"/>
  <c r="O99" i="30"/>
  <c r="M105" i="30"/>
  <c r="W123" i="30"/>
  <c r="T90" i="31"/>
  <c r="F94" i="31"/>
  <c r="P94" i="31"/>
  <c r="D99" i="31"/>
  <c r="N99" i="31"/>
  <c r="L105" i="31"/>
  <c r="H78" i="33"/>
  <c r="H57" i="33"/>
  <c r="H78" i="34"/>
  <c r="P78" i="33"/>
  <c r="P57" i="33"/>
  <c r="P78" i="34"/>
  <c r="X78" i="33"/>
  <c r="X57" i="33"/>
  <c r="X78" i="34"/>
  <c r="B79" i="34"/>
  <c r="B79" i="33"/>
  <c r="B60" i="33"/>
  <c r="J79" i="34"/>
  <c r="J79" i="33"/>
  <c r="J60" i="33"/>
  <c r="R79" i="34"/>
  <c r="R79" i="33"/>
  <c r="R60" i="33"/>
  <c r="H80" i="33"/>
  <c r="H63" i="33"/>
  <c r="H80" i="34"/>
  <c r="P80" i="33"/>
  <c r="P63" i="33"/>
  <c r="P80" i="34"/>
  <c r="X80" i="33"/>
  <c r="X63" i="33"/>
  <c r="X80" i="34"/>
  <c r="W57" i="33"/>
  <c r="V72" i="37"/>
  <c r="N72" i="37"/>
  <c r="B94" i="29"/>
  <c r="J94" i="29"/>
  <c r="R94" i="29"/>
  <c r="L90" i="30"/>
  <c r="V90" i="30"/>
  <c r="H94" i="30"/>
  <c r="T94" i="30"/>
  <c r="F99" i="30"/>
  <c r="D105" i="30"/>
  <c r="K90" i="31"/>
  <c r="U90" i="31"/>
  <c r="G94" i="31"/>
  <c r="S94" i="31"/>
  <c r="E99" i="31"/>
  <c r="O99" i="31"/>
  <c r="C105" i="31"/>
  <c r="M105" i="31"/>
  <c r="I78" i="33"/>
  <c r="I78" i="34"/>
  <c r="Q78" i="33"/>
  <c r="Q78" i="34"/>
  <c r="Y78" i="33"/>
  <c r="Y78" i="34"/>
  <c r="C79" i="34"/>
  <c r="C79" i="33"/>
  <c r="C60" i="33"/>
  <c r="K79" i="34"/>
  <c r="K79" i="33"/>
  <c r="K60" i="33"/>
  <c r="S79" i="34"/>
  <c r="S79" i="33"/>
  <c r="S60" i="33"/>
  <c r="I80" i="33"/>
  <c r="I80" i="34"/>
  <c r="Q80" i="33"/>
  <c r="Q80" i="34"/>
  <c r="Y80" i="33"/>
  <c r="Y80" i="34"/>
  <c r="Y57" i="33"/>
  <c r="Q60" i="33"/>
  <c r="O72" i="37"/>
  <c r="B90" i="30"/>
  <c r="J90" i="30"/>
  <c r="R90" i="30"/>
  <c r="B94" i="30"/>
  <c r="J94" i="30"/>
  <c r="R94" i="30"/>
  <c r="B99" i="30"/>
  <c r="J99" i="30"/>
  <c r="R99" i="30"/>
  <c r="I90" i="31"/>
  <c r="Q90" i="31"/>
  <c r="Y90" i="31"/>
  <c r="I94" i="31"/>
  <c r="Q94" i="31"/>
  <c r="Y94" i="31"/>
  <c r="I99" i="31"/>
  <c r="Q99" i="31"/>
  <c r="Y99" i="31"/>
  <c r="B63" i="33"/>
  <c r="J63" i="33"/>
  <c r="R63" i="33"/>
  <c r="F57" i="34"/>
  <c r="N57" i="34"/>
  <c r="V57" i="34"/>
  <c r="F60" i="34"/>
  <c r="N60" i="34"/>
  <c r="V60" i="34"/>
  <c r="F63" i="34"/>
  <c r="N63" i="34"/>
  <c r="V63" i="34"/>
  <c r="B57" i="35"/>
  <c r="J57" i="35"/>
  <c r="R57" i="35"/>
  <c r="B60" i="35"/>
  <c r="J60" i="35"/>
  <c r="R60" i="35"/>
  <c r="B63" i="35"/>
  <c r="J63" i="35"/>
  <c r="R63" i="35"/>
  <c r="C57" i="37"/>
  <c r="K57" i="37"/>
  <c r="S57" i="37"/>
  <c r="C60" i="37"/>
  <c r="K60" i="37"/>
  <c r="S60" i="37"/>
  <c r="C63" i="37"/>
  <c r="K63" i="37"/>
  <c r="S63" i="37"/>
  <c r="O80" i="37"/>
  <c r="S57" i="38"/>
  <c r="G60" i="38"/>
  <c r="C63" i="38"/>
  <c r="K78" i="38"/>
  <c r="W78" i="38"/>
  <c r="I79" i="38"/>
  <c r="G80" i="38"/>
  <c r="I78" i="39"/>
  <c r="I57" i="39"/>
  <c r="Q78" i="39"/>
  <c r="Q57" i="39"/>
  <c r="Y78" i="39"/>
  <c r="Y57" i="39"/>
  <c r="I80" i="39"/>
  <c r="I63" i="39"/>
  <c r="Q80" i="39"/>
  <c r="Q63" i="39"/>
  <c r="Y80" i="39"/>
  <c r="Y63" i="39"/>
  <c r="H57" i="39"/>
  <c r="P60" i="39"/>
  <c r="N63" i="39"/>
  <c r="X63" i="39"/>
  <c r="S79" i="39"/>
  <c r="G80" i="39"/>
  <c r="U80" i="39"/>
  <c r="C94" i="30"/>
  <c r="K94" i="30"/>
  <c r="S94" i="30"/>
  <c r="B94" i="31"/>
  <c r="J94" i="31"/>
  <c r="R94" i="31"/>
  <c r="G57" i="34"/>
  <c r="O57" i="34"/>
  <c r="W57" i="34"/>
  <c r="G60" i="34"/>
  <c r="O60" i="34"/>
  <c r="W60" i="34"/>
  <c r="G63" i="34"/>
  <c r="O63" i="34"/>
  <c r="W63" i="34"/>
  <c r="C57" i="35"/>
  <c r="K57" i="35"/>
  <c r="S57" i="35"/>
  <c r="C60" i="35"/>
  <c r="K60" i="35"/>
  <c r="S60" i="35"/>
  <c r="C63" i="35"/>
  <c r="K63" i="35"/>
  <c r="S63" i="35"/>
  <c r="D57" i="37"/>
  <c r="L57" i="37"/>
  <c r="T57" i="37"/>
  <c r="D60" i="37"/>
  <c r="L60" i="37"/>
  <c r="T60" i="37"/>
  <c r="D63" i="37"/>
  <c r="L63" i="37"/>
  <c r="T63" i="37"/>
  <c r="P80" i="37"/>
  <c r="P72" i="37" s="1"/>
  <c r="T57" i="38"/>
  <c r="D63" i="38"/>
  <c r="L78" i="38"/>
  <c r="X78" i="38"/>
  <c r="J79" i="38"/>
  <c r="H80" i="38"/>
  <c r="B78" i="39"/>
  <c r="B57" i="39"/>
  <c r="J78" i="39"/>
  <c r="J57" i="39"/>
  <c r="R78" i="39"/>
  <c r="R57" i="39"/>
  <c r="B80" i="39"/>
  <c r="B63" i="39"/>
  <c r="J80" i="39"/>
  <c r="J63" i="39"/>
  <c r="R80" i="39"/>
  <c r="R63" i="39"/>
  <c r="U57" i="39"/>
  <c r="G60" i="39"/>
  <c r="E63" i="39"/>
  <c r="O63" i="39"/>
  <c r="N78" i="39"/>
  <c r="V80" i="39"/>
  <c r="D60" i="33"/>
  <c r="L60" i="33"/>
  <c r="T60" i="33"/>
  <c r="H60" i="34"/>
  <c r="P60" i="34"/>
  <c r="X60" i="34"/>
  <c r="D60" i="35"/>
  <c r="L60" i="35"/>
  <c r="T60" i="35"/>
  <c r="E60" i="37"/>
  <c r="M60" i="37"/>
  <c r="U60" i="37"/>
  <c r="W78" i="37"/>
  <c r="W72" i="37" s="1"/>
  <c r="K79" i="37"/>
  <c r="K72" i="37" s="1"/>
  <c r="G80" i="37"/>
  <c r="G72" i="37" s="1"/>
  <c r="E79" i="38"/>
  <c r="E60" i="38"/>
  <c r="M79" i="38"/>
  <c r="M60" i="38"/>
  <c r="U79" i="38"/>
  <c r="U60" i="38"/>
  <c r="C78" i="38"/>
  <c r="O78" i="38"/>
  <c r="Y78" i="38"/>
  <c r="W79" i="38"/>
  <c r="I80" i="38"/>
  <c r="S80" i="38"/>
  <c r="P63" i="39"/>
  <c r="O78" i="39"/>
  <c r="W80" i="39"/>
  <c r="I60" i="34"/>
  <c r="Q60" i="34"/>
  <c r="Y60" i="34"/>
  <c r="E60" i="35"/>
  <c r="M60" i="35"/>
  <c r="U60" i="35"/>
  <c r="F60" i="37"/>
  <c r="N60" i="37"/>
  <c r="V60" i="37"/>
  <c r="X78" i="37"/>
  <c r="X72" i="37" s="1"/>
  <c r="L79" i="37"/>
  <c r="L72" i="37" s="1"/>
  <c r="H80" i="37"/>
  <c r="F79" i="38"/>
  <c r="F60" i="38"/>
  <c r="N79" i="38"/>
  <c r="N60" i="38"/>
  <c r="V79" i="38"/>
  <c r="V60" i="38"/>
  <c r="D78" i="38"/>
  <c r="P78" i="38"/>
  <c r="B79" i="38"/>
  <c r="X79" i="38"/>
  <c r="J80" i="38"/>
  <c r="T80" i="38"/>
  <c r="W57" i="39"/>
  <c r="E78" i="39"/>
  <c r="W79" i="39"/>
  <c r="B57" i="34"/>
  <c r="J57" i="34"/>
  <c r="R57" i="34"/>
  <c r="B63" i="34"/>
  <c r="J63" i="34"/>
  <c r="R63" i="34"/>
  <c r="F57" i="35"/>
  <c r="N57" i="35"/>
  <c r="V57" i="35"/>
  <c r="F63" i="35"/>
  <c r="N63" i="35"/>
  <c r="V63" i="35"/>
  <c r="G57" i="37"/>
  <c r="O57" i="37"/>
  <c r="O63" i="37"/>
  <c r="W63" i="37"/>
  <c r="C79" i="37"/>
  <c r="C72" i="37" s="1"/>
  <c r="E78" i="38"/>
  <c r="E57" i="38"/>
  <c r="M78" i="38"/>
  <c r="M57" i="38"/>
  <c r="U78" i="38"/>
  <c r="U57" i="38"/>
  <c r="E80" i="38"/>
  <c r="E63" i="38"/>
  <c r="M80" i="38"/>
  <c r="M63" i="38"/>
  <c r="U80" i="38"/>
  <c r="U63" i="38"/>
  <c r="G78" i="38"/>
  <c r="Q78" i="38"/>
  <c r="Y79" i="38"/>
  <c r="K80" i="38"/>
  <c r="W80" i="38"/>
  <c r="X57" i="39"/>
  <c r="H63" i="39"/>
  <c r="F78" i="39"/>
  <c r="C57" i="34"/>
  <c r="K57" i="34"/>
  <c r="S57" i="34"/>
  <c r="C63" i="34"/>
  <c r="K63" i="34"/>
  <c r="S63" i="34"/>
  <c r="G57" i="35"/>
  <c r="O57" i="35"/>
  <c r="W57" i="35"/>
  <c r="G63" i="35"/>
  <c r="O63" i="35"/>
  <c r="W63" i="35"/>
  <c r="J72" i="37"/>
  <c r="R72" i="37"/>
  <c r="H57" i="37"/>
  <c r="P57" i="37"/>
  <c r="P63" i="37"/>
  <c r="X63" i="37"/>
  <c r="D79" i="37"/>
  <c r="D72" i="37" s="1"/>
  <c r="F78" i="38"/>
  <c r="F57" i="38"/>
  <c r="N78" i="38"/>
  <c r="N57" i="38"/>
  <c r="V78" i="38"/>
  <c r="V57" i="38"/>
  <c r="F80" i="38"/>
  <c r="F63" i="38"/>
  <c r="N80" i="38"/>
  <c r="N63" i="38"/>
  <c r="V80" i="38"/>
  <c r="V63" i="38"/>
  <c r="H78" i="38"/>
  <c r="R78" i="38"/>
  <c r="B80" i="38"/>
  <c r="X80" i="38"/>
  <c r="G78" i="39"/>
  <c r="D57" i="34"/>
  <c r="L57" i="34"/>
  <c r="T57" i="34"/>
  <c r="D60" i="34"/>
  <c r="L60" i="34"/>
  <c r="T60" i="34"/>
  <c r="D63" i="34"/>
  <c r="L63" i="34"/>
  <c r="T63" i="34"/>
  <c r="H57" i="35"/>
  <c r="P57" i="35"/>
  <c r="X57" i="35"/>
  <c r="H60" i="35"/>
  <c r="P60" i="35"/>
  <c r="X60" i="35"/>
  <c r="H63" i="35"/>
  <c r="P63" i="35"/>
  <c r="X63" i="35"/>
  <c r="I57" i="37"/>
  <c r="Q57" i="37"/>
  <c r="Y57" i="37"/>
  <c r="I60" i="37"/>
  <c r="Q60" i="37"/>
  <c r="Y60" i="37"/>
  <c r="I63" i="37"/>
  <c r="Q63" i="37"/>
  <c r="Y63" i="37"/>
  <c r="I78" i="38"/>
  <c r="Q79" i="38"/>
  <c r="Y80" i="38"/>
  <c r="I79" i="39"/>
  <c r="I60" i="39"/>
  <c r="Q79" i="39"/>
  <c r="Q60" i="39"/>
  <c r="Y79" i="39"/>
  <c r="Y60" i="39"/>
  <c r="P57" i="39"/>
  <c r="X60" i="39"/>
  <c r="E57" i="34"/>
  <c r="M57" i="34"/>
  <c r="U57" i="34"/>
  <c r="E60" i="34"/>
  <c r="M60" i="34"/>
  <c r="U60" i="34"/>
  <c r="E63" i="34"/>
  <c r="M63" i="34"/>
  <c r="U63" i="34"/>
  <c r="I57" i="35"/>
  <c r="Q57" i="35"/>
  <c r="Y57" i="35"/>
  <c r="I60" i="35"/>
  <c r="Q60" i="35"/>
  <c r="Y60" i="35"/>
  <c r="I63" i="35"/>
  <c r="Q63" i="35"/>
  <c r="Y63" i="35"/>
  <c r="B57" i="37"/>
  <c r="B60" i="37"/>
  <c r="J60" i="37"/>
  <c r="R60" i="37"/>
  <c r="B63" i="37"/>
  <c r="J78" i="38"/>
  <c r="R79" i="38"/>
  <c r="B79" i="39"/>
  <c r="B60" i="39"/>
  <c r="J79" i="39"/>
  <c r="J60" i="39"/>
  <c r="R79" i="39"/>
  <c r="R60" i="39"/>
  <c r="E72" i="41"/>
  <c r="M72" i="41"/>
  <c r="U72" i="41"/>
  <c r="U90" i="41"/>
  <c r="U81" i="41" s="1"/>
  <c r="D72" i="42"/>
  <c r="L72" i="42"/>
  <c r="T72" i="42"/>
  <c r="C72" i="43"/>
  <c r="K72" i="43"/>
  <c r="S72" i="43"/>
  <c r="F77" i="45"/>
  <c r="F69" i="45" s="1"/>
  <c r="F60" i="45"/>
  <c r="N77" i="45"/>
  <c r="N69" i="45" s="1"/>
  <c r="N60" i="45"/>
  <c r="V77" i="45"/>
  <c r="V69" i="45" s="1"/>
  <c r="V60" i="45"/>
  <c r="B77" i="46"/>
  <c r="J77" i="46"/>
  <c r="R77" i="46"/>
  <c r="Y77" i="47"/>
  <c r="F72" i="41"/>
  <c r="N72" i="41"/>
  <c r="V72" i="41"/>
  <c r="F90" i="41"/>
  <c r="F81" i="41" s="1"/>
  <c r="N90" i="41"/>
  <c r="N81" i="41" s="1"/>
  <c r="V90" i="41"/>
  <c r="V81" i="41" s="1"/>
  <c r="E72" i="42"/>
  <c r="M72" i="42"/>
  <c r="U72" i="42"/>
  <c r="D72" i="43"/>
  <c r="L72" i="43"/>
  <c r="T72" i="43"/>
  <c r="P60" i="45"/>
  <c r="V90" i="42"/>
  <c r="D77" i="46"/>
  <c r="L77" i="46"/>
  <c r="T77" i="46"/>
  <c r="I77" i="45"/>
  <c r="I69" i="45" s="1"/>
  <c r="I60" i="45"/>
  <c r="Q77" i="45"/>
  <c r="Q69" i="45" s="1"/>
  <c r="Q60" i="45"/>
  <c r="Y77" i="45"/>
  <c r="Y69" i="45" s="1"/>
  <c r="Y60" i="45"/>
  <c r="X60" i="45"/>
  <c r="E77" i="46"/>
  <c r="M77" i="46"/>
  <c r="U77" i="46"/>
  <c r="T77" i="47"/>
  <c r="I72" i="41"/>
  <c r="Q72" i="41"/>
  <c r="Y72" i="41"/>
  <c r="H72" i="42"/>
  <c r="P72" i="42"/>
  <c r="X72" i="42"/>
  <c r="G72" i="43"/>
  <c r="O72" i="43"/>
  <c r="W72" i="43"/>
  <c r="B77" i="45"/>
  <c r="B69" i="45" s="1"/>
  <c r="B60" i="45"/>
  <c r="J77" i="45"/>
  <c r="J69" i="45" s="1"/>
  <c r="J60" i="45"/>
  <c r="R77" i="45"/>
  <c r="R69" i="45" s="1"/>
  <c r="R60" i="45"/>
  <c r="U77" i="47"/>
  <c r="B72" i="41"/>
  <c r="J72" i="41"/>
  <c r="R72" i="41"/>
  <c r="I72" i="42"/>
  <c r="Q72" i="42"/>
  <c r="Y72" i="42"/>
  <c r="H72" i="43"/>
  <c r="P72" i="43"/>
  <c r="X72" i="43"/>
  <c r="C72" i="41"/>
  <c r="K72" i="41"/>
  <c r="S72" i="41"/>
  <c r="B72" i="42"/>
  <c r="J72" i="42"/>
  <c r="R72" i="42"/>
  <c r="I72" i="43"/>
  <c r="Q72" i="43"/>
  <c r="Y72" i="43"/>
  <c r="D77" i="45"/>
  <c r="D69" i="45" s="1"/>
  <c r="D60" i="45"/>
  <c r="L77" i="45"/>
  <c r="L69" i="45" s="1"/>
  <c r="L60" i="45"/>
  <c r="T77" i="45"/>
  <c r="T69" i="45" s="1"/>
  <c r="T60" i="45"/>
  <c r="H77" i="46"/>
  <c r="P77" i="46"/>
  <c r="X77" i="46"/>
  <c r="D72" i="41"/>
  <c r="L72" i="41"/>
  <c r="T72" i="41"/>
  <c r="C72" i="42"/>
  <c r="K72" i="42"/>
  <c r="S72" i="42"/>
  <c r="B72" i="43"/>
  <c r="J72" i="43"/>
  <c r="R72" i="43"/>
  <c r="E77" i="45"/>
  <c r="E69" i="45" s="1"/>
  <c r="E60" i="45"/>
  <c r="M77" i="45"/>
  <c r="M69" i="45" s="1"/>
  <c r="M60" i="45"/>
  <c r="U77" i="45"/>
  <c r="U69" i="45" s="1"/>
  <c r="U60" i="45"/>
  <c r="H60" i="45"/>
  <c r="I77" i="46"/>
  <c r="Q77" i="46"/>
  <c r="Y77" i="46"/>
  <c r="X77" i="47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S72" i="33" l="1"/>
  <c r="Q72" i="33"/>
  <c r="I72" i="33"/>
  <c r="J72" i="33"/>
  <c r="P113" i="29"/>
  <c r="V113" i="29"/>
  <c r="Y74" i="24"/>
  <c r="Y171" i="4" s="1"/>
  <c r="F74" i="24"/>
  <c r="F171" i="4" s="1"/>
  <c r="F69" i="4"/>
  <c r="F142" i="4" s="1"/>
  <c r="E74" i="24"/>
  <c r="E171" i="4" s="1"/>
  <c r="E69" i="4"/>
  <c r="E142" i="4" s="1"/>
  <c r="L74" i="24"/>
  <c r="L171" i="4" s="1"/>
  <c r="L69" i="4"/>
  <c r="L142" i="4" s="1"/>
  <c r="D74" i="24"/>
  <c r="D171" i="4" s="1"/>
  <c r="D69" i="4"/>
  <c r="D142" i="4" s="1"/>
  <c r="U74" i="24"/>
  <c r="U171" i="4" s="1"/>
  <c r="U69" i="4"/>
  <c r="U142" i="4" s="1"/>
  <c r="T74" i="24"/>
  <c r="T171" i="4" s="1"/>
  <c r="T69" i="4"/>
  <c r="T142" i="4" s="1"/>
  <c r="C74" i="24"/>
  <c r="C171" i="4" s="1"/>
  <c r="C69" i="4"/>
  <c r="C142" i="4" s="1"/>
  <c r="B74" i="24"/>
  <c r="B171" i="4" s="1"/>
  <c r="B69" i="4"/>
  <c r="B142" i="4" s="1"/>
  <c r="K74" i="24"/>
  <c r="K171" i="4" s="1"/>
  <c r="K69" i="4"/>
  <c r="K142" i="4" s="1"/>
  <c r="O74" i="24"/>
  <c r="O171" i="4" s="1"/>
  <c r="O69" i="4"/>
  <c r="O142" i="4" s="1"/>
  <c r="J74" i="24"/>
  <c r="J171" i="4" s="1"/>
  <c r="J69" i="4"/>
  <c r="J142" i="4" s="1"/>
  <c r="I74" i="24"/>
  <c r="I171" i="4" s="1"/>
  <c r="I69" i="4"/>
  <c r="I142" i="4" s="1"/>
  <c r="N74" i="24"/>
  <c r="N171" i="4" s="1"/>
  <c r="N69" i="4"/>
  <c r="N142" i="4" s="1"/>
  <c r="H74" i="24"/>
  <c r="H171" i="4" s="1"/>
  <c r="H69" i="4"/>
  <c r="H142" i="4" s="1"/>
  <c r="X74" i="24"/>
  <c r="X171" i="4" s="1"/>
  <c r="X69" i="4"/>
  <c r="X142" i="4" s="1"/>
  <c r="G74" i="24"/>
  <c r="G171" i="4" s="1"/>
  <c r="G69" i="4"/>
  <c r="G142" i="4" s="1"/>
  <c r="W157" i="23"/>
  <c r="G144" i="23"/>
  <c r="G57" i="20"/>
  <c r="G56" i="20" s="1"/>
  <c r="G60" i="20"/>
  <c r="G141" i="23"/>
  <c r="W113" i="4"/>
  <c r="J57" i="20"/>
  <c r="J56" i="20" s="1"/>
  <c r="J61" i="20"/>
  <c r="E179" i="23"/>
  <c r="E165" i="23" s="1"/>
  <c r="E62" i="20"/>
  <c r="E115" i="4" s="1"/>
  <c r="C139" i="23"/>
  <c r="C57" i="20"/>
  <c r="C56" i="20" s="1"/>
  <c r="C144" i="23"/>
  <c r="C143" i="23"/>
  <c r="C60" i="20"/>
  <c r="C140" i="23"/>
  <c r="C132" i="23" s="1"/>
  <c r="R146" i="23"/>
  <c r="S146" i="23"/>
  <c r="W158" i="23"/>
  <c r="T179" i="23"/>
  <c r="T165" i="23" s="1"/>
  <c r="T62" i="20"/>
  <c r="T115" i="4" s="1"/>
  <c r="Y194" i="23"/>
  <c r="W161" i="23"/>
  <c r="T158" i="23"/>
  <c r="T61" i="20"/>
  <c r="T155" i="23"/>
  <c r="T161" i="23"/>
  <c r="T151" i="23"/>
  <c r="T163" i="23"/>
  <c r="T154" i="23"/>
  <c r="Q59" i="20"/>
  <c r="Q113" i="4"/>
  <c r="G132" i="23"/>
  <c r="W77" i="20"/>
  <c r="W168" i="4" s="1"/>
  <c r="F144" i="23"/>
  <c r="F57" i="20"/>
  <c r="F56" i="20" s="1"/>
  <c r="F60" i="20"/>
  <c r="K179" i="23"/>
  <c r="K165" i="23" s="1"/>
  <c r="K62" i="20"/>
  <c r="K115" i="4" s="1"/>
  <c r="Q194" i="23"/>
  <c r="W151" i="23"/>
  <c r="N160" i="23"/>
  <c r="N61" i="20"/>
  <c r="F141" i="23"/>
  <c r="F132" i="23" s="1"/>
  <c r="H163" i="23"/>
  <c r="H61" i="20"/>
  <c r="B144" i="23"/>
  <c r="B132" i="23" s="1"/>
  <c r="B57" i="20"/>
  <c r="B56" i="20" s="1"/>
  <c r="B60" i="20"/>
  <c r="D146" i="23"/>
  <c r="W153" i="23"/>
  <c r="P144" i="23"/>
  <c r="P60" i="20"/>
  <c r="I179" i="23"/>
  <c r="I165" i="23" s="1"/>
  <c r="S163" i="23"/>
  <c r="S61" i="20"/>
  <c r="U157" i="23"/>
  <c r="E140" i="23"/>
  <c r="E132" i="23" s="1"/>
  <c r="E57" i="20"/>
  <c r="E56" i="20" s="1"/>
  <c r="E60" i="20"/>
  <c r="X132" i="23"/>
  <c r="U132" i="23"/>
  <c r="N132" i="23"/>
  <c r="F78" i="20"/>
  <c r="F169" i="4" s="1"/>
  <c r="C146" i="23"/>
  <c r="T157" i="23"/>
  <c r="X146" i="23"/>
  <c r="S157" i="23"/>
  <c r="G163" i="23"/>
  <c r="G146" i="23" s="1"/>
  <c r="G61" i="20"/>
  <c r="M160" i="23"/>
  <c r="M61" i="20"/>
  <c r="E59" i="20"/>
  <c r="E114" i="4"/>
  <c r="N146" i="23"/>
  <c r="E146" i="23"/>
  <c r="R59" i="20"/>
  <c r="R112" i="4" s="1"/>
  <c r="O140" i="23"/>
  <c r="O132" i="23" s="1"/>
  <c r="O57" i="20"/>
  <c r="O56" i="20" s="1"/>
  <c r="O60" i="20"/>
  <c r="C141" i="23"/>
  <c r="E141" i="23"/>
  <c r="D59" i="20"/>
  <c r="X154" i="23"/>
  <c r="X61" i="20"/>
  <c r="N158" i="23"/>
  <c r="T57" i="20"/>
  <c r="T56" i="20" s="1"/>
  <c r="W154" i="23"/>
  <c r="W61" i="20"/>
  <c r="J157" i="23"/>
  <c r="U151" i="23"/>
  <c r="J77" i="20"/>
  <c r="J168" i="4" s="1"/>
  <c r="U163" i="23"/>
  <c r="U61" i="20"/>
  <c r="U155" i="23"/>
  <c r="U161" i="23"/>
  <c r="U158" i="23"/>
  <c r="U154" i="23"/>
  <c r="U57" i="20"/>
  <c r="U56" i="20" s="1"/>
  <c r="W163" i="23"/>
  <c r="H158" i="23"/>
  <c r="H146" i="23" s="1"/>
  <c r="J59" i="20"/>
  <c r="U160" i="23"/>
  <c r="V59" i="20"/>
  <c r="N205" i="23"/>
  <c r="D179" i="23"/>
  <c r="D165" i="23" s="1"/>
  <c r="D62" i="20"/>
  <c r="D115" i="4" s="1"/>
  <c r="W57" i="20"/>
  <c r="W56" i="20" s="1"/>
  <c r="H155" i="23"/>
  <c r="N140" i="23"/>
  <c r="N57" i="20"/>
  <c r="N56" i="20" s="1"/>
  <c r="N60" i="20"/>
  <c r="H143" i="23"/>
  <c r="H60" i="20"/>
  <c r="N155" i="23"/>
  <c r="D132" i="23"/>
  <c r="O179" i="23"/>
  <c r="O165" i="23" s="1"/>
  <c r="O62" i="20"/>
  <c r="O115" i="4" s="1"/>
  <c r="W160" i="23"/>
  <c r="J153" i="23"/>
  <c r="O146" i="23"/>
  <c r="S160" i="23"/>
  <c r="P140" i="23"/>
  <c r="P132" i="23" s="1"/>
  <c r="T160" i="23"/>
  <c r="U179" i="23"/>
  <c r="U165" i="23" s="1"/>
  <c r="U62" i="20"/>
  <c r="U115" i="4" s="1"/>
  <c r="L179" i="23"/>
  <c r="L165" i="23" s="1"/>
  <c r="L62" i="20"/>
  <c r="L115" i="4" s="1"/>
  <c r="L161" i="23"/>
  <c r="L146" i="23" s="1"/>
  <c r="L57" i="20"/>
  <c r="L56" i="20" s="1"/>
  <c r="L61" i="20"/>
  <c r="N194" i="21"/>
  <c r="F194" i="21"/>
  <c r="O65" i="4"/>
  <c r="O138" i="4" s="1"/>
  <c r="Q194" i="21"/>
  <c r="R205" i="23"/>
  <c r="G65" i="4"/>
  <c r="G138" i="4" s="1"/>
  <c r="J205" i="23"/>
  <c r="T65" i="4"/>
  <c r="T138" i="4" s="1"/>
  <c r="R194" i="23"/>
  <c r="G194" i="21"/>
  <c r="R65" i="4"/>
  <c r="R138" i="4" s="1"/>
  <c r="Q205" i="21"/>
  <c r="W65" i="4"/>
  <c r="W138" i="4" s="1"/>
  <c r="Y178" i="19"/>
  <c r="L229" i="19"/>
  <c r="L81" i="16"/>
  <c r="V217" i="19"/>
  <c r="V80" i="16"/>
  <c r="V77" i="16"/>
  <c r="V76" i="16" s="1"/>
  <c r="T217" i="19"/>
  <c r="T80" i="16"/>
  <c r="T77" i="16"/>
  <c r="T76" i="16" s="1"/>
  <c r="D229" i="19"/>
  <c r="D81" i="16"/>
  <c r="R217" i="19"/>
  <c r="R80" i="16"/>
  <c r="R109" i="4" s="1"/>
  <c r="S190" i="19"/>
  <c r="N79" i="16"/>
  <c r="N108" i="4" s="1"/>
  <c r="N110" i="4"/>
  <c r="W81" i="16"/>
  <c r="W77" i="16"/>
  <c r="W76" i="16" s="1"/>
  <c r="D77" i="16"/>
  <c r="D76" i="16" s="1"/>
  <c r="P217" i="19"/>
  <c r="P80" i="16"/>
  <c r="P77" i="16"/>
  <c r="P76" i="16" s="1"/>
  <c r="Y184" i="19"/>
  <c r="G229" i="19"/>
  <c r="G77" i="16"/>
  <c r="G76" i="16" s="1"/>
  <c r="G81" i="16"/>
  <c r="E229" i="19"/>
  <c r="E81" i="16"/>
  <c r="E77" i="16"/>
  <c r="E76" i="16" s="1"/>
  <c r="N217" i="19"/>
  <c r="N77" i="16"/>
  <c r="N76" i="16" s="1"/>
  <c r="N80" i="16"/>
  <c r="N109" i="4" s="1"/>
  <c r="M109" i="4"/>
  <c r="M79" i="16"/>
  <c r="M108" i="4" s="1"/>
  <c r="L217" i="19"/>
  <c r="L77" i="16"/>
  <c r="L76" i="16" s="1"/>
  <c r="L80" i="16"/>
  <c r="N185" i="19"/>
  <c r="N178" i="19" s="1"/>
  <c r="N187" i="19"/>
  <c r="N102" i="16"/>
  <c r="N165" i="4" s="1"/>
  <c r="N188" i="19"/>
  <c r="M102" i="16"/>
  <c r="M165" i="4" s="1"/>
  <c r="N192" i="19"/>
  <c r="N229" i="19"/>
  <c r="O102" i="16"/>
  <c r="O165" i="4" s="1"/>
  <c r="W183" i="19"/>
  <c r="W178" i="19" s="1"/>
  <c r="W185" i="19"/>
  <c r="X217" i="19"/>
  <c r="X80" i="16"/>
  <c r="X77" i="16"/>
  <c r="X76" i="16" s="1"/>
  <c r="W187" i="19"/>
  <c r="F109" i="4"/>
  <c r="F79" i="16"/>
  <c r="F108" i="4" s="1"/>
  <c r="S95" i="16"/>
  <c r="P217" i="18"/>
  <c r="P97" i="16"/>
  <c r="P95" i="16" s="1"/>
  <c r="H217" i="18"/>
  <c r="H97" i="16"/>
  <c r="H95" i="16"/>
  <c r="G217" i="18"/>
  <c r="G97" i="16"/>
  <c r="J101" i="16"/>
  <c r="J164" i="4" s="1"/>
  <c r="J62" i="4"/>
  <c r="J135" i="4" s="1"/>
  <c r="G95" i="16"/>
  <c r="I101" i="16"/>
  <c r="I164" i="4" s="1"/>
  <c r="I91" i="16"/>
  <c r="I89" i="16" s="1"/>
  <c r="I62" i="4"/>
  <c r="I135" i="4" s="1"/>
  <c r="H101" i="16"/>
  <c r="H164" i="4" s="1"/>
  <c r="H62" i="4"/>
  <c r="H135" i="4" s="1"/>
  <c r="H52" i="16"/>
  <c r="O217" i="18"/>
  <c r="O97" i="16"/>
  <c r="O95" i="16" s="1"/>
  <c r="J91" i="16"/>
  <c r="J89" i="16" s="1"/>
  <c r="L217" i="18"/>
  <c r="L97" i="16"/>
  <c r="L95" i="16" s="1"/>
  <c r="L91" i="16"/>
  <c r="L89" i="16" s="1"/>
  <c r="K217" i="18"/>
  <c r="K97" i="16"/>
  <c r="K95" i="16" s="1"/>
  <c r="U95" i="16"/>
  <c r="H91" i="16"/>
  <c r="H89" i="16" s="1"/>
  <c r="T61" i="4"/>
  <c r="T134" i="4" s="1"/>
  <c r="N100" i="16"/>
  <c r="N163" i="4" s="1"/>
  <c r="N61" i="4"/>
  <c r="N134" i="4" s="1"/>
  <c r="X61" i="4"/>
  <c r="X134" i="4" s="1"/>
  <c r="L61" i="4"/>
  <c r="L134" i="4" s="1"/>
  <c r="V61" i="4"/>
  <c r="V134" i="4" s="1"/>
  <c r="F61" i="4"/>
  <c r="F134" i="4" s="1"/>
  <c r="P61" i="4"/>
  <c r="P134" i="4" s="1"/>
  <c r="X55" i="7"/>
  <c r="T73" i="12"/>
  <c r="T102" i="4" s="1"/>
  <c r="T107" i="4"/>
  <c r="N233" i="15"/>
  <c r="N76" i="12"/>
  <c r="N71" i="12"/>
  <c r="N70" i="12" s="1"/>
  <c r="Q253" i="15"/>
  <c r="Q78" i="12"/>
  <c r="Q107" i="4" s="1"/>
  <c r="C253" i="15"/>
  <c r="C78" i="12"/>
  <c r="C107" i="4" s="1"/>
  <c r="L233" i="15"/>
  <c r="L76" i="12"/>
  <c r="L71" i="12"/>
  <c r="L70" i="12" s="1"/>
  <c r="B253" i="15"/>
  <c r="B78" i="12"/>
  <c r="B107" i="4" s="1"/>
  <c r="O253" i="15"/>
  <c r="O78" i="12"/>
  <c r="O107" i="4" s="1"/>
  <c r="J233" i="15"/>
  <c r="J76" i="12"/>
  <c r="J71" i="12"/>
  <c r="J70" i="12" s="1"/>
  <c r="N253" i="15"/>
  <c r="N78" i="12"/>
  <c r="N107" i="4" s="1"/>
  <c r="H233" i="15"/>
  <c r="H76" i="12"/>
  <c r="H71" i="12"/>
  <c r="H70" i="12" s="1"/>
  <c r="F233" i="15"/>
  <c r="F76" i="12"/>
  <c r="F71" i="12"/>
  <c r="F70" i="12" s="1"/>
  <c r="D233" i="15"/>
  <c r="D76" i="12"/>
  <c r="D71" i="12"/>
  <c r="D70" i="12" s="1"/>
  <c r="B233" i="15"/>
  <c r="B76" i="12"/>
  <c r="B71" i="12"/>
  <c r="B70" i="12" s="1"/>
  <c r="X73" i="12"/>
  <c r="X102" i="4" s="1"/>
  <c r="Y253" i="15"/>
  <c r="Y78" i="12"/>
  <c r="Y107" i="4" s="1"/>
  <c r="S63" i="12"/>
  <c r="Q63" i="12"/>
  <c r="R57" i="4"/>
  <c r="R132" i="4" s="1"/>
  <c r="T63" i="12"/>
  <c r="P63" i="12"/>
  <c r="R63" i="12"/>
  <c r="R55" i="4" s="1"/>
  <c r="R130" i="4" s="1"/>
  <c r="P57" i="4"/>
  <c r="P132" i="4" s="1"/>
  <c r="X98" i="12"/>
  <c r="X159" i="4" s="1"/>
  <c r="X57" i="4"/>
  <c r="X132" i="4" s="1"/>
  <c r="T86" i="12"/>
  <c r="T57" i="4"/>
  <c r="T132" i="4" s="1"/>
  <c r="S57" i="4"/>
  <c r="S132" i="4" s="1"/>
  <c r="Y98" i="12"/>
  <c r="Y159" i="4" s="1"/>
  <c r="Y57" i="4"/>
  <c r="Y132" i="4" s="1"/>
  <c r="U98" i="12"/>
  <c r="U159" i="4" s="1"/>
  <c r="U57" i="4"/>
  <c r="U132" i="4" s="1"/>
  <c r="F53" i="7"/>
  <c r="F54" i="7"/>
  <c r="P5" i="4"/>
  <c r="P3" i="4"/>
  <c r="P128" i="4" s="1"/>
  <c r="C98" i="12"/>
  <c r="C159" i="4" s="1"/>
  <c r="C57" i="4"/>
  <c r="C132" i="4" s="1"/>
  <c r="F98" i="12"/>
  <c r="F159" i="4" s="1"/>
  <c r="F63" i="12"/>
  <c r="F57" i="4"/>
  <c r="F132" i="4" s="1"/>
  <c r="W96" i="12"/>
  <c r="W157" i="4" s="1"/>
  <c r="W55" i="4"/>
  <c r="W130" i="4" s="1"/>
  <c r="R96" i="12"/>
  <c r="R157" i="4" s="1"/>
  <c r="D5" i="4"/>
  <c r="D3" i="4"/>
  <c r="D128" i="4" s="1"/>
  <c r="I98" i="12"/>
  <c r="I159" i="4" s="1"/>
  <c r="I63" i="12"/>
  <c r="I57" i="4"/>
  <c r="I132" i="4" s="1"/>
  <c r="J3" i="4"/>
  <c r="J128" i="4" s="1"/>
  <c r="J5" i="4"/>
  <c r="F86" i="12"/>
  <c r="J98" i="12"/>
  <c r="J159" i="4" s="1"/>
  <c r="J63" i="12"/>
  <c r="J57" i="4"/>
  <c r="J132" i="4" s="1"/>
  <c r="W98" i="12"/>
  <c r="W159" i="4" s="1"/>
  <c r="W57" i="4"/>
  <c r="W132" i="4" s="1"/>
  <c r="C86" i="12"/>
  <c r="B96" i="12"/>
  <c r="B157" i="4" s="1"/>
  <c r="B55" i="4"/>
  <c r="B130" i="4" s="1"/>
  <c r="E98" i="12"/>
  <c r="E159" i="4" s="1"/>
  <c r="E57" i="4"/>
  <c r="E132" i="4" s="1"/>
  <c r="B98" i="12"/>
  <c r="B159" i="4" s="1"/>
  <c r="B57" i="4"/>
  <c r="B132" i="4" s="1"/>
  <c r="O96" i="12"/>
  <c r="O157" i="4" s="1"/>
  <c r="O55" i="4"/>
  <c r="O130" i="4" s="1"/>
  <c r="K96" i="12"/>
  <c r="K157" i="4" s="1"/>
  <c r="K55" i="4"/>
  <c r="K130" i="4" s="1"/>
  <c r="Y96" i="12"/>
  <c r="Y157" i="4" s="1"/>
  <c r="Y55" i="4"/>
  <c r="Y130" i="4" s="1"/>
  <c r="V96" i="12"/>
  <c r="V157" i="4" s="1"/>
  <c r="V55" i="4"/>
  <c r="H98" i="12"/>
  <c r="H159" i="4" s="1"/>
  <c r="H63" i="12"/>
  <c r="H57" i="4"/>
  <c r="H132" i="4" s="1"/>
  <c r="B3" i="4"/>
  <c r="B128" i="4" s="1"/>
  <c r="B5" i="4"/>
  <c r="L3" i="4"/>
  <c r="L128" i="4" s="1"/>
  <c r="H3" i="4"/>
  <c r="H128" i="4" s="1"/>
  <c r="H5" i="4"/>
  <c r="E54" i="7"/>
  <c r="U96" i="12"/>
  <c r="U157" i="4" s="1"/>
  <c r="U55" i="4"/>
  <c r="U130" i="4" s="1"/>
  <c r="L55" i="7"/>
  <c r="K98" i="12"/>
  <c r="K159" i="4" s="1"/>
  <c r="K57" i="4"/>
  <c r="K132" i="4" s="1"/>
  <c r="R3" i="4"/>
  <c r="R128" i="4" s="1"/>
  <c r="V98" i="12"/>
  <c r="V159" i="4" s="1"/>
  <c r="V57" i="4"/>
  <c r="V132" i="4" s="1"/>
  <c r="C63" i="12"/>
  <c r="N96" i="12"/>
  <c r="N157" i="4" s="1"/>
  <c r="N55" i="4"/>
  <c r="N130" i="4" s="1"/>
  <c r="I86" i="12"/>
  <c r="N5" i="4"/>
  <c r="N3" i="4"/>
  <c r="N128" i="4" s="1"/>
  <c r="D98" i="12"/>
  <c r="D159" i="4" s="1"/>
  <c r="D57" i="4"/>
  <c r="D132" i="4" s="1"/>
  <c r="G98" i="12"/>
  <c r="G159" i="4" s="1"/>
  <c r="G63" i="12"/>
  <c r="G57" i="4"/>
  <c r="G132" i="4" s="1"/>
  <c r="X96" i="12"/>
  <c r="X157" i="4" s="1"/>
  <c r="X55" i="4"/>
  <c r="F3" i="4"/>
  <c r="F128" i="4" s="1"/>
  <c r="F5" i="4"/>
  <c r="L98" i="12"/>
  <c r="L159" i="4" s="1"/>
  <c r="L63" i="12"/>
  <c r="L57" i="4"/>
  <c r="L132" i="4" s="1"/>
  <c r="U54" i="7"/>
  <c r="M98" i="12"/>
  <c r="M159" i="4" s="1"/>
  <c r="M63" i="12"/>
  <c r="M57" i="4"/>
  <c r="M132" i="4" s="1"/>
  <c r="D63" i="12"/>
  <c r="T96" i="12"/>
  <c r="T157" i="4" s="1"/>
  <c r="T55" i="4"/>
  <c r="L54" i="7"/>
  <c r="E63" i="12"/>
  <c r="T54" i="8"/>
  <c r="T99" i="4" s="1"/>
  <c r="T100" i="4"/>
  <c r="O136" i="11"/>
  <c r="O52" i="8"/>
  <c r="O51" i="8" s="1"/>
  <c r="O55" i="8"/>
  <c r="N136" i="11"/>
  <c r="N52" i="8"/>
  <c r="N51" i="8" s="1"/>
  <c r="N55" i="8"/>
  <c r="F55" i="7"/>
  <c r="X147" i="11"/>
  <c r="X56" i="8"/>
  <c r="X101" i="4" s="1"/>
  <c r="K136" i="11"/>
  <c r="K52" i="8"/>
  <c r="K51" i="8" s="1"/>
  <c r="K55" i="8"/>
  <c r="J136" i="11"/>
  <c r="J52" i="8"/>
  <c r="J51" i="8" s="1"/>
  <c r="J55" i="8"/>
  <c r="S100" i="4"/>
  <c r="Y136" i="11"/>
  <c r="Y55" i="8"/>
  <c r="Y100" i="4" s="1"/>
  <c r="P147" i="11"/>
  <c r="P56" i="8"/>
  <c r="P101" i="4" s="1"/>
  <c r="E55" i="7"/>
  <c r="X136" i="11"/>
  <c r="X55" i="8"/>
  <c r="X52" i="8"/>
  <c r="X51" i="8" s="1"/>
  <c r="R136" i="11"/>
  <c r="R55" i="8"/>
  <c r="R52" i="8"/>
  <c r="R51" i="8" s="1"/>
  <c r="W54" i="8"/>
  <c r="W99" i="4" s="1"/>
  <c r="W100" i="4"/>
  <c r="O147" i="11"/>
  <c r="O56" i="8"/>
  <c r="O101" i="4" s="1"/>
  <c r="L136" i="11"/>
  <c r="L52" i="8"/>
  <c r="L51" i="8" s="1"/>
  <c r="L55" i="8"/>
  <c r="O53" i="7"/>
  <c r="N147" i="11"/>
  <c r="N56" i="8"/>
  <c r="N101" i="4" s="1"/>
  <c r="Q136" i="11"/>
  <c r="Q55" i="8"/>
  <c r="Q100" i="4" s="1"/>
  <c r="C136" i="11"/>
  <c r="C55" i="8"/>
  <c r="C52" i="8"/>
  <c r="C51" i="8" s="1"/>
  <c r="E53" i="7"/>
  <c r="H100" i="4"/>
  <c r="H54" i="8"/>
  <c r="H99" i="4" s="1"/>
  <c r="L147" i="11"/>
  <c r="L56" i="8"/>
  <c r="L101" i="4" s="1"/>
  <c r="B136" i="11"/>
  <c r="B55" i="8"/>
  <c r="B52" i="8"/>
  <c r="B51" i="8" s="1"/>
  <c r="R55" i="7"/>
  <c r="G100" i="4"/>
  <c r="G54" i="8"/>
  <c r="G99" i="4" s="1"/>
  <c r="P136" i="11"/>
  <c r="P52" i="8"/>
  <c r="P51" i="8" s="1"/>
  <c r="P55" i="8"/>
  <c r="K147" i="11"/>
  <c r="K56" i="8"/>
  <c r="K101" i="4" s="1"/>
  <c r="F100" i="4"/>
  <c r="F54" i="8"/>
  <c r="F99" i="4" s="1"/>
  <c r="J147" i="11"/>
  <c r="J56" i="8"/>
  <c r="J101" i="4" s="1"/>
  <c r="M136" i="11"/>
  <c r="M55" i="8"/>
  <c r="M100" i="4" s="1"/>
  <c r="P59" i="8"/>
  <c r="P65" i="8"/>
  <c r="P154" i="4" s="1"/>
  <c r="Y65" i="8"/>
  <c r="Y154" i="4" s="1"/>
  <c r="Y52" i="4"/>
  <c r="N129" i="4"/>
  <c r="H129" i="4"/>
  <c r="M65" i="8"/>
  <c r="M154" i="4" s="1"/>
  <c r="M52" i="4"/>
  <c r="M129" i="4" s="1"/>
  <c r="G65" i="8"/>
  <c r="G154" i="4" s="1"/>
  <c r="G52" i="4"/>
  <c r="G129" i="4" s="1"/>
  <c r="H65" i="8"/>
  <c r="H154" i="4" s="1"/>
  <c r="F129" i="4"/>
  <c r="R65" i="8"/>
  <c r="R154" i="4" s="1"/>
  <c r="R52" i="4"/>
  <c r="L129" i="4"/>
  <c r="E65" i="8"/>
  <c r="E154" i="4" s="1"/>
  <c r="E52" i="4"/>
  <c r="E129" i="4" s="1"/>
  <c r="C55" i="7"/>
  <c r="V53" i="7"/>
  <c r="V55" i="7"/>
  <c r="K5" i="7"/>
  <c r="K55" i="7" s="1"/>
  <c r="M52" i="7"/>
  <c r="U65" i="8"/>
  <c r="U154" i="4" s="1"/>
  <c r="U52" i="4"/>
  <c r="U129" i="4" s="1"/>
  <c r="Q65" i="8"/>
  <c r="Q154" i="4" s="1"/>
  <c r="Q52" i="4"/>
  <c r="V52" i="7"/>
  <c r="N65" i="8"/>
  <c r="N154" i="4" s="1"/>
  <c r="D129" i="4"/>
  <c r="F59" i="8"/>
  <c r="M59" i="8"/>
  <c r="P129" i="4"/>
  <c r="F65" i="8"/>
  <c r="F154" i="4" s="1"/>
  <c r="L59" i="8"/>
  <c r="J5" i="7"/>
  <c r="J54" i="7" s="1"/>
  <c r="L52" i="7"/>
  <c r="K59" i="8"/>
  <c r="K52" i="4"/>
  <c r="K129" i="4" s="1"/>
  <c r="L65" i="8"/>
  <c r="L154" i="4" s="1"/>
  <c r="D59" i="8"/>
  <c r="B129" i="4"/>
  <c r="D65" i="8"/>
  <c r="D154" i="4" s="1"/>
  <c r="U59" i="8"/>
  <c r="I65" i="8"/>
  <c r="I154" i="4" s="1"/>
  <c r="I52" i="4"/>
  <c r="P52" i="7"/>
  <c r="R59" i="8"/>
  <c r="E59" i="8"/>
  <c r="O65" i="8"/>
  <c r="O154" i="4" s="1"/>
  <c r="O52" i="4"/>
  <c r="O129" i="4" s="1"/>
  <c r="J65" i="8"/>
  <c r="J154" i="4" s="1"/>
  <c r="J52" i="4"/>
  <c r="S65" i="8"/>
  <c r="S154" i="4" s="1"/>
  <c r="S52" i="4"/>
  <c r="S129" i="4" s="1"/>
  <c r="S59" i="8"/>
  <c r="B52" i="7"/>
  <c r="B55" i="7"/>
  <c r="B54" i="7"/>
  <c r="B47" i="7" s="1"/>
  <c r="N53" i="7"/>
  <c r="H52" i="7"/>
  <c r="O55" i="7"/>
  <c r="H55" i="7"/>
  <c r="T55" i="7"/>
  <c r="Q52" i="7"/>
  <c r="T52" i="7"/>
  <c r="T48" i="5"/>
  <c r="T42" i="5"/>
  <c r="T43" i="5"/>
  <c r="T44" i="5"/>
  <c r="T45" i="5"/>
  <c r="T46" i="5"/>
  <c r="T47" i="5"/>
  <c r="K48" i="5"/>
  <c r="K45" i="5"/>
  <c r="K46" i="5"/>
  <c r="K47" i="5"/>
  <c r="K42" i="5"/>
  <c r="K43" i="5"/>
  <c r="D41" i="6"/>
  <c r="W52" i="7"/>
  <c r="I46" i="6"/>
  <c r="P53" i="7"/>
  <c r="S44" i="6"/>
  <c r="I41" i="6"/>
  <c r="G27" i="5"/>
  <c r="G5" i="5" s="1"/>
  <c r="G43" i="5" s="1"/>
  <c r="I52" i="7"/>
  <c r="B47" i="6"/>
  <c r="T46" i="6"/>
  <c r="Q47" i="6"/>
  <c r="K41" i="6"/>
  <c r="I27" i="5"/>
  <c r="E41" i="6"/>
  <c r="W27" i="5"/>
  <c r="W5" i="5" s="1"/>
  <c r="W44" i="5" s="1"/>
  <c r="Q46" i="6"/>
  <c r="P46" i="6"/>
  <c r="C41" i="6"/>
  <c r="I53" i="7"/>
  <c r="Y52" i="7"/>
  <c r="H46" i="6"/>
  <c r="P47" i="6"/>
  <c r="Y53" i="7"/>
  <c r="O42" i="6"/>
  <c r="M27" i="5"/>
  <c r="M5" i="5" s="1"/>
  <c r="M48" i="5" s="1"/>
  <c r="C27" i="5"/>
  <c r="R54" i="7"/>
  <c r="X48" i="6"/>
  <c r="H47" i="6"/>
  <c r="N54" i="7"/>
  <c r="S46" i="6"/>
  <c r="T48" i="6"/>
  <c r="R53" i="7"/>
  <c r="T47" i="6"/>
  <c r="D47" i="6"/>
  <c r="O46" i="6"/>
  <c r="X46" i="6"/>
  <c r="X27" i="5"/>
  <c r="X5" i="5" s="1"/>
  <c r="X42" i="5" s="1"/>
  <c r="W43" i="6"/>
  <c r="R27" i="5"/>
  <c r="H53" i="7"/>
  <c r="H47" i="7" s="1"/>
  <c r="S55" i="7"/>
  <c r="M53" i="7"/>
  <c r="T45" i="6"/>
  <c r="G55" i="7"/>
  <c r="H44" i="6"/>
  <c r="S42" i="6"/>
  <c r="Q54" i="7"/>
  <c r="G46" i="6"/>
  <c r="D53" i="7"/>
  <c r="Q42" i="6"/>
  <c r="Q41" i="6" s="1"/>
  <c r="C54" i="7"/>
  <c r="P44" i="6"/>
  <c r="E27" i="5"/>
  <c r="S54" i="7"/>
  <c r="B44" i="6"/>
  <c r="U27" i="5"/>
  <c r="I54" i="7"/>
  <c r="J48" i="6"/>
  <c r="I45" i="6"/>
  <c r="V42" i="6"/>
  <c r="Q27" i="5"/>
  <c r="Q5" i="5" s="1"/>
  <c r="D52" i="7"/>
  <c r="T54" i="7"/>
  <c r="W48" i="6"/>
  <c r="S52" i="7"/>
  <c r="X47" i="6"/>
  <c r="H42" i="6"/>
  <c r="P27" i="5"/>
  <c r="P5" i="5" s="1"/>
  <c r="P54" i="7"/>
  <c r="R46" i="6"/>
  <c r="R41" i="6" s="1"/>
  <c r="U55" i="7"/>
  <c r="X45" i="6"/>
  <c r="V45" i="6"/>
  <c r="H27" i="5"/>
  <c r="H5" i="5" s="1"/>
  <c r="H44" i="5" s="1"/>
  <c r="R45" i="6"/>
  <c r="D27" i="5"/>
  <c r="N45" i="6"/>
  <c r="Y42" i="6"/>
  <c r="Y41" i="6" s="1"/>
  <c r="O27" i="5"/>
  <c r="O5" i="5" s="1"/>
  <c r="D45" i="6"/>
  <c r="X54" i="7"/>
  <c r="X52" i="7"/>
  <c r="N46" i="6"/>
  <c r="S48" i="6"/>
  <c r="B46" i="6"/>
  <c r="T44" i="6"/>
  <c r="N44" i="6"/>
  <c r="J44" i="6"/>
  <c r="X43" i="6"/>
  <c r="X41" i="6" s="1"/>
  <c r="F52" i="7"/>
  <c r="O47" i="6"/>
  <c r="Q53" i="7"/>
  <c r="V44" i="6"/>
  <c r="P43" i="6"/>
  <c r="P41" i="6" s="1"/>
  <c r="N43" i="6"/>
  <c r="N41" i="6" s="1"/>
  <c r="J43" i="6"/>
  <c r="T42" i="6"/>
  <c r="Q48" i="6"/>
  <c r="F47" i="6"/>
  <c r="F46" i="6"/>
  <c r="Y54" i="7"/>
  <c r="U52" i="7"/>
  <c r="R43" i="6"/>
  <c r="J42" i="6"/>
  <c r="F42" i="6"/>
  <c r="F41" i="6" s="1"/>
  <c r="B42" i="6"/>
  <c r="D55" i="7"/>
  <c r="M47" i="6"/>
  <c r="M41" i="6" s="1"/>
  <c r="U46" i="6"/>
  <c r="U41" i="6" s="1"/>
  <c r="L46" i="6"/>
  <c r="W53" i="7"/>
  <c r="C53" i="7"/>
  <c r="F27" i="5"/>
  <c r="Y27" i="5"/>
  <c r="Y5" i="5" s="1"/>
  <c r="S27" i="5"/>
  <c r="S5" i="5" s="1"/>
  <c r="O54" i="7"/>
  <c r="S53" i="7"/>
  <c r="D46" i="6"/>
  <c r="L27" i="5"/>
  <c r="J27" i="5"/>
  <c r="P45" i="6"/>
  <c r="G45" i="6"/>
  <c r="G54" i="7"/>
  <c r="V48" i="6"/>
  <c r="B48" i="6"/>
  <c r="X44" i="6"/>
  <c r="L44" i="6"/>
  <c r="L41" i="6" s="1"/>
  <c r="W54" i="7"/>
  <c r="N52" i="7"/>
  <c r="M54" i="7"/>
  <c r="R48" i="6"/>
  <c r="T43" i="6"/>
  <c r="H43" i="6"/>
  <c r="B27" i="5"/>
  <c r="G44" i="6"/>
  <c r="G41" i="6" s="1"/>
  <c r="W42" i="6"/>
  <c r="W41" i="6" s="1"/>
  <c r="V27" i="5"/>
  <c r="V5" i="5" s="1"/>
  <c r="P48" i="6"/>
  <c r="G53" i="7"/>
  <c r="K46" i="6"/>
  <c r="E46" i="6"/>
  <c r="J194" i="23"/>
  <c r="P179" i="23"/>
  <c r="P165" i="23" s="1"/>
  <c r="P57" i="20"/>
  <c r="P56" i="20" s="1"/>
  <c r="P62" i="20"/>
  <c r="X205" i="21"/>
  <c r="X178" i="19"/>
  <c r="K229" i="19"/>
  <c r="K81" i="16"/>
  <c r="J229" i="19"/>
  <c r="J81" i="16"/>
  <c r="J77" i="16"/>
  <c r="J76" i="16" s="1"/>
  <c r="M233" i="15"/>
  <c r="M76" i="12"/>
  <c r="M71" i="12"/>
  <c r="M70" i="12" s="1"/>
  <c r="M97" i="16"/>
  <c r="M95" i="16" s="1"/>
  <c r="M217" i="18"/>
  <c r="U178" i="19"/>
  <c r="B217" i="18"/>
  <c r="B97" i="16"/>
  <c r="B95" i="16" s="1"/>
  <c r="Q217" i="18"/>
  <c r="Q97" i="16"/>
  <c r="Q95" i="16" s="1"/>
  <c r="N89" i="16"/>
  <c r="R89" i="16"/>
  <c r="O5" i="4"/>
  <c r="O3" i="4"/>
  <c r="Y147" i="11"/>
  <c r="Y56" i="8"/>
  <c r="Y52" i="8"/>
  <c r="Y51" i="8" s="1"/>
  <c r="K154" i="4"/>
  <c r="K44" i="5"/>
  <c r="H47" i="5"/>
  <c r="O43" i="5"/>
  <c r="M45" i="5"/>
  <c r="H194" i="23"/>
  <c r="B205" i="23"/>
  <c r="I205" i="21"/>
  <c r="P178" i="19"/>
  <c r="C229" i="19"/>
  <c r="C81" i="16"/>
  <c r="I194" i="21"/>
  <c r="B229" i="19"/>
  <c r="B81" i="16"/>
  <c r="B77" i="16"/>
  <c r="B76" i="16" s="1"/>
  <c r="E233" i="15"/>
  <c r="E76" i="12"/>
  <c r="E71" i="12"/>
  <c r="E70" i="12" s="1"/>
  <c r="I217" i="18"/>
  <c r="I97" i="16"/>
  <c r="I95" i="16" s="1"/>
  <c r="F89" i="16"/>
  <c r="C61" i="4"/>
  <c r="S233" i="15"/>
  <c r="S76" i="12"/>
  <c r="S71" i="12"/>
  <c r="S70" i="12" s="1"/>
  <c r="G5" i="4"/>
  <c r="G3" i="4"/>
  <c r="Q147" i="11"/>
  <c r="Q56" i="8"/>
  <c r="Q52" i="8"/>
  <c r="Q51" i="8" s="1"/>
  <c r="O48" i="5"/>
  <c r="X46" i="5"/>
  <c r="M42" i="5"/>
  <c r="Y72" i="33"/>
  <c r="P72" i="33"/>
  <c r="V72" i="33"/>
  <c r="R72" i="33"/>
  <c r="R132" i="23"/>
  <c r="I146" i="23"/>
  <c r="B194" i="23"/>
  <c r="I132" i="23"/>
  <c r="H179" i="23"/>
  <c r="H165" i="23" s="1"/>
  <c r="H57" i="20"/>
  <c r="H56" i="20" s="1"/>
  <c r="H62" i="20"/>
  <c r="K157" i="23"/>
  <c r="J146" i="23"/>
  <c r="P205" i="21"/>
  <c r="O205" i="21"/>
  <c r="Y217" i="19"/>
  <c r="Y80" i="16"/>
  <c r="Y77" i="16"/>
  <c r="Y76" i="16" s="1"/>
  <c r="I59" i="20"/>
  <c r="I115" i="4"/>
  <c r="G233" i="15"/>
  <c r="G76" i="12"/>
  <c r="G71" i="12"/>
  <c r="G70" i="12" s="1"/>
  <c r="T89" i="16"/>
  <c r="U147" i="11"/>
  <c r="U56" i="8"/>
  <c r="U52" i="8"/>
  <c r="U51" i="8" s="1"/>
  <c r="B89" i="16"/>
  <c r="I147" i="11"/>
  <c r="I56" i="8"/>
  <c r="I52" i="8"/>
  <c r="I51" i="8" s="1"/>
  <c r="X43" i="5"/>
  <c r="N46" i="5"/>
  <c r="L168" i="4"/>
  <c r="Q217" i="19"/>
  <c r="Q80" i="16"/>
  <c r="Q77" i="16"/>
  <c r="Q76" i="16" s="1"/>
  <c r="T178" i="19"/>
  <c r="V217" i="18"/>
  <c r="V97" i="16"/>
  <c r="V95" i="16" s="1"/>
  <c r="W53" i="16"/>
  <c r="Y233" i="15"/>
  <c r="Y76" i="12"/>
  <c r="Y71" i="12"/>
  <c r="Y70" i="12" s="1"/>
  <c r="S61" i="4"/>
  <c r="M147" i="11"/>
  <c r="M56" i="8"/>
  <c r="M52" i="8"/>
  <c r="M51" i="8" s="1"/>
  <c r="Y5" i="4"/>
  <c r="Y3" i="4"/>
  <c r="Q48" i="5"/>
  <c r="H48" i="5"/>
  <c r="G48" i="5"/>
  <c r="Q45" i="5"/>
  <c r="N48" i="5"/>
  <c r="H46" i="5"/>
  <c r="N43" i="5"/>
  <c r="Q132" i="23"/>
  <c r="M179" i="23"/>
  <c r="M165" i="23" s="1"/>
  <c r="M62" i="20"/>
  <c r="M57" i="20"/>
  <c r="M56" i="20" s="1"/>
  <c r="B146" i="23"/>
  <c r="F146" i="25"/>
  <c r="O169" i="4"/>
  <c r="I217" i="19"/>
  <c r="I80" i="16"/>
  <c r="I77" i="16"/>
  <c r="I76" i="16" s="1"/>
  <c r="R205" i="21"/>
  <c r="N217" i="18"/>
  <c r="N97" i="16"/>
  <c r="N95" i="16" s="1"/>
  <c r="O53" i="16"/>
  <c r="Q233" i="15"/>
  <c r="Q76" i="12"/>
  <c r="Q71" i="12"/>
  <c r="Q70" i="12" s="1"/>
  <c r="U53" i="16"/>
  <c r="W233" i="15"/>
  <c r="W76" i="12"/>
  <c r="W71" i="12"/>
  <c r="W70" i="12" s="1"/>
  <c r="D89" i="16"/>
  <c r="E147" i="11"/>
  <c r="E56" i="8"/>
  <c r="E52" i="8"/>
  <c r="E51" i="8" s="1"/>
  <c r="Q5" i="4"/>
  <c r="Q3" i="4"/>
  <c r="K233" i="15"/>
  <c r="K76" i="12"/>
  <c r="K71" i="12"/>
  <c r="K70" i="12" s="1"/>
  <c r="X45" i="5"/>
  <c r="H43" i="5"/>
  <c r="H72" i="33"/>
  <c r="K72" i="33"/>
  <c r="J132" i="23"/>
  <c r="Y205" i="21"/>
  <c r="S217" i="19"/>
  <c r="S80" i="16"/>
  <c r="S77" i="16"/>
  <c r="S76" i="16" s="1"/>
  <c r="Y194" i="21"/>
  <c r="Q178" i="19"/>
  <c r="F217" i="18"/>
  <c r="F97" i="16"/>
  <c r="F95" i="16" s="1"/>
  <c r="V178" i="19"/>
  <c r="G53" i="16"/>
  <c r="I233" i="15"/>
  <c r="I76" i="12"/>
  <c r="I71" i="12"/>
  <c r="I70" i="12" s="1"/>
  <c r="M53" i="16"/>
  <c r="I5" i="4"/>
  <c r="I3" i="4"/>
  <c r="Q47" i="5"/>
  <c r="G47" i="5"/>
  <c r="N45" i="5"/>
  <c r="B72" i="33"/>
  <c r="X179" i="23"/>
  <c r="X165" i="23" s="1"/>
  <c r="X62" i="20"/>
  <c r="X57" i="20"/>
  <c r="X56" i="20" s="1"/>
  <c r="I194" i="23"/>
  <c r="S179" i="23"/>
  <c r="S165" i="23" s="1"/>
  <c r="S57" i="20"/>
  <c r="S56" i="20" s="1"/>
  <c r="S62" i="20"/>
  <c r="V194" i="21"/>
  <c r="K217" i="19"/>
  <c r="K80" i="16"/>
  <c r="K77" i="16"/>
  <c r="K76" i="16" s="1"/>
  <c r="R217" i="18"/>
  <c r="R97" i="16"/>
  <c r="R95" i="16" s="1"/>
  <c r="E53" i="16"/>
  <c r="K61" i="4"/>
  <c r="X89" i="16"/>
  <c r="T41" i="5"/>
  <c r="K41" i="5"/>
  <c r="X47" i="5"/>
  <c r="H45" i="5"/>
  <c r="G44" i="5"/>
  <c r="N42" i="5"/>
  <c r="M43" i="5"/>
  <c r="X72" i="33"/>
  <c r="C72" i="33"/>
  <c r="Y132" i="23"/>
  <c r="Q146" i="23"/>
  <c r="Y146" i="23"/>
  <c r="K161" i="23"/>
  <c r="K155" i="23"/>
  <c r="K154" i="23"/>
  <c r="K158" i="23"/>
  <c r="K163" i="23"/>
  <c r="K57" i="20"/>
  <c r="K56" i="20" s="1"/>
  <c r="K61" i="20"/>
  <c r="C217" i="19"/>
  <c r="C80" i="16"/>
  <c r="C77" i="16"/>
  <c r="C76" i="16" s="1"/>
  <c r="S229" i="19"/>
  <c r="S192" i="19"/>
  <c r="S188" i="19"/>
  <c r="S187" i="19"/>
  <c r="S185" i="19"/>
  <c r="S183" i="19"/>
  <c r="S81" i="16"/>
  <c r="R229" i="19"/>
  <c r="R192" i="19"/>
  <c r="R188" i="19"/>
  <c r="R187" i="19"/>
  <c r="R185" i="19"/>
  <c r="R183" i="19"/>
  <c r="R178" i="19" s="1"/>
  <c r="R81" i="16"/>
  <c r="R77" i="16"/>
  <c r="R76" i="16" s="1"/>
  <c r="U233" i="15"/>
  <c r="U76" i="12"/>
  <c r="U71" i="12"/>
  <c r="U70" i="12" s="1"/>
  <c r="J217" i="18"/>
  <c r="J97" i="16"/>
  <c r="J95" i="16" s="1"/>
  <c r="Y217" i="18"/>
  <c r="Y97" i="16"/>
  <c r="Y95" i="16" s="1"/>
  <c r="O233" i="15"/>
  <c r="O76" i="12"/>
  <c r="O71" i="12"/>
  <c r="O70" i="12" s="1"/>
  <c r="C233" i="15"/>
  <c r="C76" i="12"/>
  <c r="C71" i="12"/>
  <c r="C70" i="12" s="1"/>
  <c r="P89" i="16"/>
  <c r="W5" i="4"/>
  <c r="W3" i="4"/>
  <c r="X48" i="5"/>
  <c r="W48" i="5"/>
  <c r="X44" i="5"/>
  <c r="H42" i="5"/>
  <c r="N47" i="5"/>
  <c r="L114" i="4" l="1"/>
  <c r="L78" i="20"/>
  <c r="L169" i="4" s="1"/>
  <c r="T114" i="4"/>
  <c r="T59" i="20"/>
  <c r="T78" i="20"/>
  <c r="T169" i="4" s="1"/>
  <c r="B59" i="20"/>
  <c r="B113" i="4"/>
  <c r="B77" i="20"/>
  <c r="B168" i="4" s="1"/>
  <c r="J112" i="4"/>
  <c r="J76" i="20"/>
  <c r="J167" i="4" s="1"/>
  <c r="G114" i="4"/>
  <c r="G78" i="20"/>
  <c r="G169" i="4" s="1"/>
  <c r="N114" i="4"/>
  <c r="N78" i="20"/>
  <c r="N169" i="4" s="1"/>
  <c r="W146" i="23"/>
  <c r="U114" i="4"/>
  <c r="U59" i="20"/>
  <c r="U78" i="20"/>
  <c r="U169" i="4" s="1"/>
  <c r="C59" i="20"/>
  <c r="C113" i="4"/>
  <c r="C77" i="20"/>
  <c r="C168" i="4" s="1"/>
  <c r="R76" i="20"/>
  <c r="R167" i="4" s="1"/>
  <c r="M114" i="4"/>
  <c r="M78" i="20"/>
  <c r="M169" i="4" s="1"/>
  <c r="U146" i="23"/>
  <c r="F59" i="20"/>
  <c r="F113" i="4"/>
  <c r="F77" i="20"/>
  <c r="F168" i="4" s="1"/>
  <c r="W114" i="4"/>
  <c r="W78" i="20"/>
  <c r="W169" i="4" s="1"/>
  <c r="E113" i="4"/>
  <c r="E77" i="20"/>
  <c r="E168" i="4" s="1"/>
  <c r="J114" i="4"/>
  <c r="J78" i="20"/>
  <c r="J169" i="4" s="1"/>
  <c r="H113" i="4"/>
  <c r="H77" i="20"/>
  <c r="H168" i="4" s="1"/>
  <c r="H114" i="4"/>
  <c r="H78" i="20"/>
  <c r="H169" i="4" s="1"/>
  <c r="W59" i="20"/>
  <c r="K146" i="23"/>
  <c r="N59" i="20"/>
  <c r="N113" i="4"/>
  <c r="N77" i="20"/>
  <c r="N168" i="4" s="1"/>
  <c r="X114" i="4"/>
  <c r="X78" i="20"/>
  <c r="X169" i="4" s="1"/>
  <c r="S114" i="4"/>
  <c r="S78" i="20"/>
  <c r="S169" i="4" s="1"/>
  <c r="Q112" i="4"/>
  <c r="Q76" i="20"/>
  <c r="Q167" i="4" s="1"/>
  <c r="D112" i="4"/>
  <c r="D76" i="20"/>
  <c r="D167" i="4" s="1"/>
  <c r="G113" i="4"/>
  <c r="G77" i="20"/>
  <c r="G168" i="4" s="1"/>
  <c r="G59" i="20"/>
  <c r="V112" i="4"/>
  <c r="V76" i="20"/>
  <c r="V167" i="4" s="1"/>
  <c r="L59" i="20"/>
  <c r="E112" i="4"/>
  <c r="E76" i="20"/>
  <c r="E167" i="4" s="1"/>
  <c r="T146" i="23"/>
  <c r="O59" i="20"/>
  <c r="O113" i="4"/>
  <c r="O77" i="20"/>
  <c r="O168" i="4" s="1"/>
  <c r="P113" i="4"/>
  <c r="P77" i="20"/>
  <c r="P168" i="4" s="1"/>
  <c r="X47" i="7"/>
  <c r="E79" i="16"/>
  <c r="E108" i="4" s="1"/>
  <c r="E102" i="16"/>
  <c r="E165" i="4" s="1"/>
  <c r="E110" i="4"/>
  <c r="G79" i="16"/>
  <c r="G108" i="4" s="1"/>
  <c r="G102" i="16"/>
  <c r="G165" i="4" s="1"/>
  <c r="G110" i="4"/>
  <c r="X79" i="16"/>
  <c r="X109" i="4"/>
  <c r="D110" i="4"/>
  <c r="D79" i="16"/>
  <c r="D102" i="16"/>
  <c r="D165" i="4" s="1"/>
  <c r="L109" i="4"/>
  <c r="L79" i="16"/>
  <c r="W110" i="4"/>
  <c r="W102" i="16"/>
  <c r="W165" i="4" s="1"/>
  <c r="W79" i="16"/>
  <c r="W108" i="4" s="1"/>
  <c r="T79" i="16"/>
  <c r="T109" i="4"/>
  <c r="F100" i="16"/>
  <c r="F163" i="4" s="1"/>
  <c r="V79" i="16"/>
  <c r="V109" i="4"/>
  <c r="L110" i="4"/>
  <c r="L102" i="16"/>
  <c r="L165" i="4" s="1"/>
  <c r="E47" i="7"/>
  <c r="P79" i="16"/>
  <c r="P109" i="4"/>
  <c r="H61" i="4"/>
  <c r="H134" i="4" s="1"/>
  <c r="H100" i="16"/>
  <c r="H163" i="4" s="1"/>
  <c r="H75" i="12"/>
  <c r="H105" i="4"/>
  <c r="F75" i="12"/>
  <c r="F105" i="4"/>
  <c r="K54" i="7"/>
  <c r="B75" i="12"/>
  <c r="B105" i="4"/>
  <c r="J75" i="12"/>
  <c r="J105" i="4"/>
  <c r="N75" i="12"/>
  <c r="N105" i="4"/>
  <c r="L105" i="4"/>
  <c r="L75" i="12"/>
  <c r="F47" i="7"/>
  <c r="D75" i="12"/>
  <c r="D105" i="4"/>
  <c r="B51" i="4"/>
  <c r="N51" i="4"/>
  <c r="P96" i="12"/>
  <c r="P157" i="4" s="1"/>
  <c r="P55" i="4"/>
  <c r="Q96" i="12"/>
  <c r="Q157" i="4" s="1"/>
  <c r="Q55" i="4"/>
  <c r="Q130" i="4" s="1"/>
  <c r="S96" i="12"/>
  <c r="S157" i="4" s="1"/>
  <c r="S55" i="4"/>
  <c r="S130" i="4" s="1"/>
  <c r="T130" i="4"/>
  <c r="T51" i="4"/>
  <c r="D96" i="12"/>
  <c r="D157" i="4" s="1"/>
  <c r="D55" i="4"/>
  <c r="L47" i="7"/>
  <c r="M96" i="12"/>
  <c r="M157" i="4" s="1"/>
  <c r="M55" i="4"/>
  <c r="M130" i="4" s="1"/>
  <c r="L96" i="12"/>
  <c r="L157" i="4" s="1"/>
  <c r="L55" i="4"/>
  <c r="X130" i="4"/>
  <c r="X51" i="4"/>
  <c r="H96" i="12"/>
  <c r="H157" i="4" s="1"/>
  <c r="H55" i="4"/>
  <c r="I96" i="12"/>
  <c r="I157" i="4" s="1"/>
  <c r="I55" i="4"/>
  <c r="I130" i="4" s="1"/>
  <c r="F96" i="12"/>
  <c r="F157" i="4" s="1"/>
  <c r="F55" i="4"/>
  <c r="G96" i="12"/>
  <c r="G157" i="4" s="1"/>
  <c r="G55" i="4"/>
  <c r="G130" i="4" s="1"/>
  <c r="J96" i="12"/>
  <c r="J157" i="4" s="1"/>
  <c r="J55" i="4"/>
  <c r="J130" i="4" s="1"/>
  <c r="C96" i="12"/>
  <c r="C157" i="4" s="1"/>
  <c r="C55" i="4"/>
  <c r="C130" i="4" s="1"/>
  <c r="V130" i="4"/>
  <c r="V51" i="4"/>
  <c r="E96" i="12"/>
  <c r="E157" i="4" s="1"/>
  <c r="E55" i="4"/>
  <c r="E130" i="4" s="1"/>
  <c r="R54" i="8"/>
  <c r="R99" i="4" s="1"/>
  <c r="R100" i="4"/>
  <c r="C100" i="4"/>
  <c r="C54" i="8"/>
  <c r="C99" i="4" s="1"/>
  <c r="X100" i="4"/>
  <c r="X54" i="8"/>
  <c r="X99" i="4" s="1"/>
  <c r="J100" i="4"/>
  <c r="J54" i="8"/>
  <c r="J99" i="4" s="1"/>
  <c r="B54" i="8"/>
  <c r="B99" i="4" s="1"/>
  <c r="B100" i="4"/>
  <c r="V47" i="7"/>
  <c r="O54" i="8"/>
  <c r="O99" i="4" s="1"/>
  <c r="O100" i="4"/>
  <c r="J52" i="7"/>
  <c r="N54" i="8"/>
  <c r="N99" i="4" s="1"/>
  <c r="N100" i="4"/>
  <c r="L100" i="4"/>
  <c r="L54" i="8"/>
  <c r="L99" i="4" s="1"/>
  <c r="P54" i="8"/>
  <c r="P99" i="4" s="1"/>
  <c r="P100" i="4"/>
  <c r="R47" i="7"/>
  <c r="K100" i="4"/>
  <c r="K54" i="8"/>
  <c r="K99" i="4" s="1"/>
  <c r="Y129" i="4"/>
  <c r="Y51" i="4"/>
  <c r="Q129" i="4"/>
  <c r="Q51" i="4"/>
  <c r="I129" i="4"/>
  <c r="K53" i="7"/>
  <c r="P47" i="7"/>
  <c r="J55" i="7"/>
  <c r="R129" i="4"/>
  <c r="R51" i="4"/>
  <c r="K52" i="7"/>
  <c r="J53" i="7"/>
  <c r="J129" i="4"/>
  <c r="O47" i="7"/>
  <c r="G47" i="7"/>
  <c r="Q47" i="7"/>
  <c r="T47" i="7"/>
  <c r="W47" i="7"/>
  <c r="I47" i="7"/>
  <c r="C47" i="7"/>
  <c r="V47" i="5"/>
  <c r="V42" i="5"/>
  <c r="V43" i="5"/>
  <c r="V44" i="5"/>
  <c r="V45" i="5"/>
  <c r="S48" i="5"/>
  <c r="S44" i="5"/>
  <c r="S45" i="5"/>
  <c r="S47" i="5"/>
  <c r="S42" i="5"/>
  <c r="S43" i="5"/>
  <c r="I5" i="5"/>
  <c r="I48" i="5" s="1"/>
  <c r="B5" i="5"/>
  <c r="F5" i="5"/>
  <c r="F48" i="5" s="1"/>
  <c r="P42" i="5"/>
  <c r="P43" i="5"/>
  <c r="P45" i="5"/>
  <c r="P46" i="5"/>
  <c r="P47" i="5"/>
  <c r="S41" i="6"/>
  <c r="H41" i="6"/>
  <c r="S47" i="7"/>
  <c r="C5" i="5"/>
  <c r="C48" i="5"/>
  <c r="M47" i="7"/>
  <c r="O41" i="6"/>
  <c r="N47" i="7"/>
  <c r="D47" i="7"/>
  <c r="G46" i="5"/>
  <c r="B41" i="6"/>
  <c r="P44" i="5"/>
  <c r="Q43" i="5"/>
  <c r="Q44" i="5"/>
  <c r="M47" i="5"/>
  <c r="J41" i="6"/>
  <c r="V41" i="6"/>
  <c r="R5" i="5"/>
  <c r="Y47" i="7"/>
  <c r="Y42" i="5"/>
  <c r="Y44" i="5"/>
  <c r="Y45" i="5"/>
  <c r="Y46" i="5"/>
  <c r="Y47" i="5"/>
  <c r="Y43" i="5"/>
  <c r="O46" i="5"/>
  <c r="O47" i="5"/>
  <c r="O42" i="5"/>
  <c r="O44" i="5"/>
  <c r="O45" i="5"/>
  <c r="Q46" i="5"/>
  <c r="U47" i="7"/>
  <c r="V46" i="5"/>
  <c r="W45" i="5"/>
  <c r="S46" i="5"/>
  <c r="G42" i="5"/>
  <c r="W42" i="5"/>
  <c r="W41" i="5" s="1"/>
  <c r="P48" i="5"/>
  <c r="Y48" i="5"/>
  <c r="D5" i="5"/>
  <c r="D48" i="5"/>
  <c r="U5" i="5"/>
  <c r="U48" i="5"/>
  <c r="W47" i="5"/>
  <c r="M44" i="5"/>
  <c r="J5" i="5"/>
  <c r="V48" i="5"/>
  <c r="X41" i="5"/>
  <c r="G45" i="5"/>
  <c r="W43" i="5"/>
  <c r="Q42" i="5"/>
  <c r="H41" i="5"/>
  <c r="L5" i="5"/>
  <c r="W46" i="5"/>
  <c r="M46" i="5"/>
  <c r="T41" i="6"/>
  <c r="E5" i="5"/>
  <c r="E48" i="5"/>
  <c r="K79" i="16"/>
  <c r="K109" i="4"/>
  <c r="S59" i="20"/>
  <c r="S115" i="4"/>
  <c r="I79" i="16"/>
  <c r="I109" i="4"/>
  <c r="Y128" i="4"/>
  <c r="U54" i="8"/>
  <c r="U99" i="4" s="1"/>
  <c r="U101" i="4"/>
  <c r="G75" i="12"/>
  <c r="G105" i="4"/>
  <c r="J79" i="16"/>
  <c r="J110" i="4"/>
  <c r="J102" i="16"/>
  <c r="J165" i="4" s="1"/>
  <c r="R79" i="16"/>
  <c r="R110" i="4"/>
  <c r="R102" i="16"/>
  <c r="R165" i="4" s="1"/>
  <c r="W75" i="12"/>
  <c r="W105" i="4"/>
  <c r="Q75" i="12"/>
  <c r="Q105" i="4"/>
  <c r="Y54" i="8"/>
  <c r="Y99" i="4" s="1"/>
  <c r="Y101" i="4"/>
  <c r="Y75" i="12"/>
  <c r="Y105" i="4"/>
  <c r="I54" i="8"/>
  <c r="I99" i="4" s="1"/>
  <c r="I101" i="4"/>
  <c r="S75" i="12"/>
  <c r="S105" i="4"/>
  <c r="K110" i="4"/>
  <c r="K102" i="16"/>
  <c r="K165" i="4" s="1"/>
  <c r="P59" i="20"/>
  <c r="P115" i="4"/>
  <c r="M101" i="16"/>
  <c r="M164" i="4" s="1"/>
  <c r="M91" i="16"/>
  <c r="M52" i="16"/>
  <c r="M62" i="4"/>
  <c r="M135" i="4" s="1"/>
  <c r="G101" i="16"/>
  <c r="G164" i="4" s="1"/>
  <c r="G91" i="16"/>
  <c r="G52" i="16"/>
  <c r="G62" i="4"/>
  <c r="G135" i="4" s="1"/>
  <c r="K75" i="12"/>
  <c r="K105" i="4"/>
  <c r="E54" i="8"/>
  <c r="E99" i="4" s="1"/>
  <c r="E101" i="4"/>
  <c r="M41" i="5"/>
  <c r="Q54" i="8"/>
  <c r="Q99" i="4" s="1"/>
  <c r="Q101" i="4"/>
  <c r="O75" i="12"/>
  <c r="O105" i="4"/>
  <c r="K134" i="4"/>
  <c r="K51" i="4"/>
  <c r="Q41" i="5"/>
  <c r="I112" i="4"/>
  <c r="I76" i="20"/>
  <c r="I167" i="4" s="1"/>
  <c r="B79" i="16"/>
  <c r="B110" i="4"/>
  <c r="B102" i="16"/>
  <c r="B165" i="4" s="1"/>
  <c r="O128" i="4"/>
  <c r="M75" i="12"/>
  <c r="M105" i="4"/>
  <c r="S110" i="4"/>
  <c r="S102" i="16"/>
  <c r="S165" i="4" s="1"/>
  <c r="S178" i="19"/>
  <c r="C75" i="12"/>
  <c r="C105" i="4"/>
  <c r="U75" i="12"/>
  <c r="U105" i="4"/>
  <c r="N41" i="5"/>
  <c r="E101" i="16"/>
  <c r="E164" i="4" s="1"/>
  <c r="E91" i="16"/>
  <c r="E52" i="16"/>
  <c r="E62" i="4"/>
  <c r="E135" i="4" s="1"/>
  <c r="M54" i="8"/>
  <c r="M99" i="4" s="1"/>
  <c r="M101" i="4"/>
  <c r="S134" i="4"/>
  <c r="S51" i="4"/>
  <c r="H59" i="20"/>
  <c r="H115" i="4"/>
  <c r="C79" i="16"/>
  <c r="C109" i="4"/>
  <c r="K59" i="20"/>
  <c r="K114" i="4"/>
  <c r="K78" i="20"/>
  <c r="K169" i="4" s="1"/>
  <c r="I128" i="4"/>
  <c r="I75" i="12"/>
  <c r="I105" i="4"/>
  <c r="Q128" i="4"/>
  <c r="U101" i="16"/>
  <c r="U164" i="4" s="1"/>
  <c r="U91" i="16"/>
  <c r="U52" i="16"/>
  <c r="U62" i="4"/>
  <c r="U135" i="4" s="1"/>
  <c r="O101" i="16"/>
  <c r="O164" i="4" s="1"/>
  <c r="O91" i="16"/>
  <c r="O52" i="16"/>
  <c r="O62" i="4"/>
  <c r="O135" i="4" s="1"/>
  <c r="M59" i="20"/>
  <c r="M115" i="4"/>
  <c r="Q79" i="16"/>
  <c r="Q109" i="4"/>
  <c r="G128" i="4"/>
  <c r="C134" i="4"/>
  <c r="E75" i="12"/>
  <c r="E105" i="4"/>
  <c r="W128" i="4"/>
  <c r="X59" i="20"/>
  <c r="X115" i="4"/>
  <c r="S79" i="16"/>
  <c r="S109" i="4"/>
  <c r="G41" i="5"/>
  <c r="W101" i="16"/>
  <c r="W164" i="4" s="1"/>
  <c r="W91" i="16"/>
  <c r="W52" i="16"/>
  <c r="W62" i="4"/>
  <c r="W135" i="4" s="1"/>
  <c r="Y79" i="16"/>
  <c r="Y109" i="4"/>
  <c r="C110" i="4"/>
  <c r="C102" i="16"/>
  <c r="C165" i="4" s="1"/>
  <c r="F112" i="4" l="1"/>
  <c r="F76" i="20"/>
  <c r="F167" i="4" s="1"/>
  <c r="G112" i="4"/>
  <c r="G76" i="20"/>
  <c r="G167" i="4" s="1"/>
  <c r="C112" i="4"/>
  <c r="C76" i="20"/>
  <c r="C167" i="4" s="1"/>
  <c r="N112" i="4"/>
  <c r="N76" i="20"/>
  <c r="N167" i="4" s="1"/>
  <c r="W112" i="4"/>
  <c r="W76" i="20"/>
  <c r="W167" i="4" s="1"/>
  <c r="U112" i="4"/>
  <c r="U76" i="20"/>
  <c r="U167" i="4" s="1"/>
  <c r="B112" i="4"/>
  <c r="B76" i="20"/>
  <c r="B167" i="4" s="1"/>
  <c r="T112" i="4"/>
  <c r="T76" i="20"/>
  <c r="T167" i="4" s="1"/>
  <c r="K47" i="7"/>
  <c r="O112" i="4"/>
  <c r="O76" i="20"/>
  <c r="O167" i="4" s="1"/>
  <c r="L76" i="20"/>
  <c r="L167" i="4" s="1"/>
  <c r="L112" i="4"/>
  <c r="P108" i="4"/>
  <c r="P100" i="16"/>
  <c r="P163" i="4" s="1"/>
  <c r="V108" i="4"/>
  <c r="V98" i="4" s="1"/>
  <c r="V153" i="4" s="1"/>
  <c r="V100" i="16"/>
  <c r="V163" i="4" s="1"/>
  <c r="T108" i="4"/>
  <c r="T98" i="4" s="1"/>
  <c r="T153" i="4" s="1"/>
  <c r="T100" i="16"/>
  <c r="T163" i="4" s="1"/>
  <c r="X108" i="4"/>
  <c r="X100" i="16"/>
  <c r="X163" i="4" s="1"/>
  <c r="D108" i="4"/>
  <c r="D100" i="16"/>
  <c r="D163" i="4" s="1"/>
  <c r="L108" i="4"/>
  <c r="L100" i="16"/>
  <c r="L163" i="4" s="1"/>
  <c r="D104" i="4"/>
  <c r="D73" i="12"/>
  <c r="D102" i="4" s="1"/>
  <c r="D98" i="4" s="1"/>
  <c r="L104" i="4"/>
  <c r="L73" i="12"/>
  <c r="L102" i="4" s="1"/>
  <c r="N104" i="4"/>
  <c r="N73" i="12"/>
  <c r="N102" i="4" s="1"/>
  <c r="N98" i="4" s="1"/>
  <c r="N153" i="4" s="1"/>
  <c r="J104" i="4"/>
  <c r="J73" i="12"/>
  <c r="J102" i="4" s="1"/>
  <c r="B104" i="4"/>
  <c r="B73" i="12"/>
  <c r="B102" i="4" s="1"/>
  <c r="F104" i="4"/>
  <c r="F73" i="12"/>
  <c r="F102" i="4" s="1"/>
  <c r="F98" i="4" s="1"/>
  <c r="H104" i="4"/>
  <c r="H73" i="12"/>
  <c r="H102" i="4" s="1"/>
  <c r="I51" i="4"/>
  <c r="P130" i="4"/>
  <c r="P51" i="4"/>
  <c r="J51" i="4"/>
  <c r="D130" i="4"/>
  <c r="D51" i="4"/>
  <c r="F130" i="4"/>
  <c r="F51" i="4"/>
  <c r="H130" i="4"/>
  <c r="H51" i="4"/>
  <c r="L130" i="4"/>
  <c r="L51" i="4"/>
  <c r="C51" i="4"/>
  <c r="J47" i="7"/>
  <c r="L44" i="5"/>
  <c r="L42" i="5"/>
  <c r="L43" i="5"/>
  <c r="L45" i="5"/>
  <c r="L46" i="5"/>
  <c r="L47" i="5"/>
  <c r="B46" i="5"/>
  <c r="B42" i="5"/>
  <c r="B43" i="5"/>
  <c r="B44" i="5"/>
  <c r="B45" i="5"/>
  <c r="B47" i="5"/>
  <c r="C45" i="5"/>
  <c r="C46" i="5"/>
  <c r="C47" i="5"/>
  <c r="C42" i="5"/>
  <c r="C43" i="5"/>
  <c r="C44" i="5"/>
  <c r="O41" i="5"/>
  <c r="P41" i="5"/>
  <c r="Y41" i="5"/>
  <c r="I46" i="5"/>
  <c r="I43" i="5"/>
  <c r="I44" i="5"/>
  <c r="I47" i="5"/>
  <c r="I42" i="5"/>
  <c r="I45" i="5"/>
  <c r="U44" i="5"/>
  <c r="U47" i="5"/>
  <c r="U43" i="5"/>
  <c r="U46" i="5"/>
  <c r="U45" i="5"/>
  <c r="U42" i="5"/>
  <c r="U41" i="5" s="1"/>
  <c r="E44" i="5"/>
  <c r="E42" i="5"/>
  <c r="E46" i="5"/>
  <c r="E47" i="5"/>
  <c r="E45" i="5"/>
  <c r="E43" i="5"/>
  <c r="E41" i="5" s="1"/>
  <c r="J43" i="5"/>
  <c r="J42" i="5"/>
  <c r="J44" i="5"/>
  <c r="J45" i="5"/>
  <c r="J47" i="5"/>
  <c r="J46" i="5"/>
  <c r="F46" i="5"/>
  <c r="F45" i="5"/>
  <c r="F42" i="5"/>
  <c r="F43" i="5"/>
  <c r="F47" i="5"/>
  <c r="F44" i="5"/>
  <c r="B48" i="5"/>
  <c r="R42" i="5"/>
  <c r="R43" i="5"/>
  <c r="R44" i="5"/>
  <c r="R45" i="5"/>
  <c r="R46" i="5"/>
  <c r="R47" i="5"/>
  <c r="R48" i="5"/>
  <c r="D47" i="5"/>
  <c r="D43" i="5"/>
  <c r="D44" i="5"/>
  <c r="D45" i="5"/>
  <c r="D46" i="5"/>
  <c r="D42" i="5"/>
  <c r="D41" i="5" s="1"/>
  <c r="S41" i="5"/>
  <c r="V41" i="5"/>
  <c r="J48" i="5"/>
  <c r="L48" i="5"/>
  <c r="G89" i="16"/>
  <c r="W89" i="16"/>
  <c r="B108" i="4"/>
  <c r="B98" i="4" s="1"/>
  <c r="B100" i="16"/>
  <c r="O73" i="12"/>
  <c r="O104" i="4"/>
  <c r="W100" i="16"/>
  <c r="W163" i="4" s="1"/>
  <c r="W61" i="4"/>
  <c r="S108" i="4"/>
  <c r="S100" i="16"/>
  <c r="S163" i="4" s="1"/>
  <c r="U73" i="12"/>
  <c r="U104" i="4"/>
  <c r="Y108" i="4"/>
  <c r="Y100" i="16"/>
  <c r="Y163" i="4" s="1"/>
  <c r="E73" i="12"/>
  <c r="E104" i="4"/>
  <c r="M112" i="4"/>
  <c r="M76" i="20"/>
  <c r="U100" i="16"/>
  <c r="U163" i="4" s="1"/>
  <c r="U61" i="4"/>
  <c r="E100" i="16"/>
  <c r="E163" i="4" s="1"/>
  <c r="E61" i="4"/>
  <c r="C73" i="12"/>
  <c r="C104" i="4"/>
  <c r="P112" i="4"/>
  <c r="P98" i="4" s="1"/>
  <c r="P76" i="20"/>
  <c r="G73" i="12"/>
  <c r="G104" i="4"/>
  <c r="U89" i="16"/>
  <c r="I73" i="12"/>
  <c r="I104" i="4"/>
  <c r="K112" i="4"/>
  <c r="K76" i="20"/>
  <c r="K167" i="4" s="1"/>
  <c r="H112" i="4"/>
  <c r="H98" i="4" s="1"/>
  <c r="H76" i="20"/>
  <c r="E89" i="16"/>
  <c r="M73" i="12"/>
  <c r="M104" i="4"/>
  <c r="S112" i="4"/>
  <c r="S76" i="20"/>
  <c r="S167" i="4" s="1"/>
  <c r="X112" i="4"/>
  <c r="X98" i="4" s="1"/>
  <c r="X76" i="20"/>
  <c r="X167" i="4" s="1"/>
  <c r="M100" i="16"/>
  <c r="M163" i="4" s="1"/>
  <c r="M61" i="4"/>
  <c r="C108" i="4"/>
  <c r="C100" i="16"/>
  <c r="C163" i="4" s="1"/>
  <c r="M89" i="16"/>
  <c r="K73" i="12"/>
  <c r="K104" i="4"/>
  <c r="O100" i="16"/>
  <c r="O163" i="4" s="1"/>
  <c r="O61" i="4"/>
  <c r="O89" i="16"/>
  <c r="Q73" i="12"/>
  <c r="Q104" i="4"/>
  <c r="K108" i="4"/>
  <c r="K100" i="16"/>
  <c r="K163" i="4" s="1"/>
  <c r="G100" i="16"/>
  <c r="G163" i="4" s="1"/>
  <c r="G61" i="4"/>
  <c r="S73" i="12"/>
  <c r="S104" i="4"/>
  <c r="Y73" i="12"/>
  <c r="Y104" i="4"/>
  <c r="Q108" i="4"/>
  <c r="Q100" i="16"/>
  <c r="W73" i="12"/>
  <c r="W104" i="4"/>
  <c r="R108" i="4"/>
  <c r="R98" i="4" s="1"/>
  <c r="R100" i="16"/>
  <c r="R163" i="4" s="1"/>
  <c r="J108" i="4"/>
  <c r="J98" i="4" s="1"/>
  <c r="J100" i="16"/>
  <c r="I108" i="4"/>
  <c r="I100" i="16"/>
  <c r="I163" i="4" s="1"/>
  <c r="L98" i="4" l="1"/>
  <c r="D153" i="4"/>
  <c r="F153" i="4"/>
  <c r="L153" i="4"/>
  <c r="J41" i="5"/>
  <c r="C41" i="5"/>
  <c r="B41" i="5"/>
  <c r="F41" i="5"/>
  <c r="I41" i="5"/>
  <c r="R41" i="5"/>
  <c r="L41" i="5"/>
  <c r="W102" i="4"/>
  <c r="W98" i="4" s="1"/>
  <c r="P167" i="4"/>
  <c r="E102" i="4"/>
  <c r="E98" i="4" s="1"/>
  <c r="W134" i="4"/>
  <c r="W51" i="4"/>
  <c r="S102" i="4"/>
  <c r="S98" i="4" s="1"/>
  <c r="Q102" i="4"/>
  <c r="Q98" i="4" s="1"/>
  <c r="O134" i="4"/>
  <c r="O51" i="4"/>
  <c r="M134" i="4"/>
  <c r="M51" i="4"/>
  <c r="P153" i="4"/>
  <c r="M167" i="4"/>
  <c r="J163" i="4"/>
  <c r="Q163" i="4"/>
  <c r="H167" i="4"/>
  <c r="H153" i="4"/>
  <c r="G102" i="4"/>
  <c r="G98" i="4" s="1"/>
  <c r="U134" i="4"/>
  <c r="U51" i="4"/>
  <c r="G134" i="4"/>
  <c r="G51" i="4"/>
  <c r="K102" i="4"/>
  <c r="K98" i="4" s="1"/>
  <c r="U102" i="4"/>
  <c r="U98" i="4" s="1"/>
  <c r="O102" i="4"/>
  <c r="O98" i="4" s="1"/>
  <c r="R153" i="4"/>
  <c r="B163" i="4"/>
  <c r="M102" i="4"/>
  <c r="M98" i="4" s="1"/>
  <c r="J153" i="4"/>
  <c r="C102" i="4"/>
  <c r="C98" i="4" s="1"/>
  <c r="B153" i="4"/>
  <c r="Y102" i="4"/>
  <c r="Y98" i="4" s="1"/>
  <c r="X153" i="4"/>
  <c r="I102" i="4"/>
  <c r="I98" i="4" s="1"/>
  <c r="E134" i="4"/>
  <c r="E51" i="4"/>
  <c r="C153" i="4" l="1"/>
  <c r="U153" i="4"/>
  <c r="M153" i="4"/>
  <c r="E153" i="4"/>
  <c r="S153" i="4"/>
  <c r="Y153" i="4"/>
  <c r="O153" i="4"/>
  <c r="I153" i="4"/>
  <c r="G153" i="4"/>
  <c r="K153" i="4"/>
  <c r="W153" i="4"/>
  <c r="Q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<sst xmlns="http://schemas.openxmlformats.org/spreadsheetml/2006/main" count="8364" uniqueCount="3249">
  <si>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</si>
  <si>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</si>
  <si>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</si>
  <si>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</si>
  <si>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</si>
  <si>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</si>
  <si>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</si>
  <si>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</si>
  <si>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</si>
  <si>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</si>
  <si>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</si>
  <si>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</si>
  <si>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</si>
  <si>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</si>
  <si>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</si>
  <si>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</si>
  <si>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</si>
  <si>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</si>
  <si>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</si>
  <si>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</si>
  <si>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</si>
  <si>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</si>
  <si>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</si>
  <si>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</si>
  <si>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</si>
  <si>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</si>
  <si>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</si>
  <si>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</si>
  <si>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</si>
  <si>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</si>
  <si>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</si>
  <si>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</si>
  <si>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</si>
  <si>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</si>
  <si>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</si>
  <si>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</si>
  <si>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</si>
  <si>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</si>
  <si>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</si>
  <si>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</si>
  <si>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</si>
  <si>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</si>
  <si>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</si>
  <si>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</si>
  <si>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</si>
  <si>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</si>
  <si>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</si>
  <si>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</si>
  <si>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</si>
  <si>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</si>
  <si>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</si>
  <si>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</si>
  <si>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</si>
  <si>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</si>
  <si>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</si>
  <si>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</si>
  <si>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</si>
  <si>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</si>
  <si>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</si>
  <si>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</si>
  <si>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</si>
  <si>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</si>
  <si>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</si>
  <si>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</si>
  <si>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</si>
  <si>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</si>
  <si>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</si>
  <si>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</si>
  <si>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</si>
  <si>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</si>
  <si>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</si>
  <si>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</si>
  <si>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</si>
  <si>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</si>
  <si>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</si>
  <si>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</si>
  <si>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</si>
  <si>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</si>
  <si>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</si>
  <si>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</si>
  <si>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</si>
  <si>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</si>
  <si>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</si>
  <si>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</si>
  <si>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</si>
  <si>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</si>
  <si>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</si>
  <si>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</si>
  <si>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</si>
  <si>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</si>
  <si>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</si>
  <si>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</si>
  <si>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</si>
  <si>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</si>
  <si>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</si>
  <si>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</si>
  <si>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</si>
  <si>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</si>
  <si>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</si>
  <si>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</si>
  <si>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</si>
  <si>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</si>
  <si>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</si>
  <si>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</si>
  <si>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</si>
  <si>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</si>
  <si>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</si>
  <si>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</si>
  <si>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</si>
  <si>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</si>
  <si>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</si>
  <si>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PROCESS_EMI.ktCO2.CY.NSI.TOTAL</t>
  </si>
  <si>
    <t>Market shares of CO2 emissions (%)</t>
  </si>
  <si>
    <t>VA.Meuro2023.CY.ISI.BF_BOF</t>
  </si>
  <si>
    <t>VA.Meuro2023.CY.ISI.EAF</t>
  </si>
  <si>
    <t>Physical output (kt steel)</t>
  </si>
  <si>
    <t>OUTPUT.kt.CY.ISI.BF_BOF</t>
  </si>
  <si>
    <t>OUTPUT.kt.CY.ISI.EAF</t>
  </si>
  <si>
    <t>Installed capacity (kt steel production)</t>
  </si>
  <si>
    <t>CAP.kt.CY.ISI.BF_BOF</t>
  </si>
  <si>
    <t>CAP.kt.CY.ISI.EAF</t>
  </si>
  <si>
    <t>Capacity investment (kt steel production)</t>
  </si>
  <si>
    <t>NEWCAP.kt.CY.ISI.BF_BOF</t>
  </si>
  <si>
    <t>NEWCAP.kt.CY.ISI.EAF</t>
  </si>
  <si>
    <t>Decommissioned capacity (kt steel production)</t>
  </si>
  <si>
    <t>Idle capacity (kt steel production)</t>
  </si>
  <si>
    <t>FEC.ktoe.CY.ISI.TOTAL.TOTAL.TOTAL.TOTAL</t>
  </si>
  <si>
    <t>FEC.ktoe.CY.ISI.TOTAL.TOTAL.TOTAL.NONCOKE_SOLIDS</t>
  </si>
  <si>
    <t>FEC.ktoe.CY.ISI.TOTAL.TOTAL.TOTAL.COKE</t>
  </si>
  <si>
    <t>FEC.ktoe.CY.ISI.TOTAL.TOTAL.TOTAL.RFG</t>
  </si>
  <si>
    <t>FEC.ktoe.CY.ISI.TOTAL.TOTAL.TOTAL.LPG</t>
  </si>
  <si>
    <t>FEC.ktoe.CY.ISI.TOTAL.TOTAL.TOTAL.DIESEL</t>
  </si>
  <si>
    <t>FEC.ktoe.CY.ISI.TOTAL.TOTAL.TOTAL.RFO</t>
  </si>
  <si>
    <t>FEC.ktoe.CY.ISI.TOTAL.TOTAL.TOTAL.OTHER</t>
  </si>
  <si>
    <t>FEC.ktoe.CY.ISI.TOTAL.TOTAL.TOTAL.NG</t>
  </si>
  <si>
    <t>FEC.ktoe.CY.ISI.TOTAL.TOTAL.TOTAL.DERIVED</t>
  </si>
  <si>
    <t>FEC.ktoe.CY.ISI.TOTAL.TOTAL.TOTAL.BIOMASS_WASTE</t>
  </si>
  <si>
    <t>FEC.ktoe.CY.ISI.TOTAL.TOTAL.TOTAL.BIOGAS</t>
  </si>
  <si>
    <t>FEC.ktoe.CY.ISI.TOTAL.TOTAL.TOTAL.LIQBIO</t>
  </si>
  <si>
    <t>FEC.ktoe.CY.ISI.TOTAL.TOTAL.TOTAL.SOLAR</t>
  </si>
  <si>
    <t>FEC.ktoe.CY.ISI.TOTAL.TOTAL.TOTAL.GEO</t>
  </si>
  <si>
    <t>FEC.ktoe.CY.ISI.TOTAL.TOTAL.TOTAL.AMBIENT</t>
  </si>
  <si>
    <t>FEC.ktoe.CY.ISI.TOTAL.TOTAL.TOTAL.STEAM_DISTR</t>
  </si>
  <si>
    <t>FEC.ktoe.CY.ISI.TOTAL.TOTAL.TOTAL.ELEC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</si>
  <si>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</si>
  <si>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</si>
  <si>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</si>
  <si>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</si>
  <si>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</si>
  <si>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</si>
  <si>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</si>
  <si>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</si>
  <si>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</si>
  <si>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FEC.ktoe.CY.ISI.BF_BOF.TOTAL.TOTAL.TOTAL</t>
  </si>
  <si>
    <t>FEC.ktoe.CY.ISI.BF_BOF.LIGHT.GENERIC.ELEC</t>
  </si>
  <si>
    <t>FEC.ktoe.CY.ISI.BF_BOF.AIRCOMP.GENERIC.ELEC</t>
  </si>
  <si>
    <t>FEC.ktoe.CY.ISI.BF_BOF.MOTOR.GENERIC.ELEC</t>
  </si>
  <si>
    <t>FEC.ktoe.CY.ISI.BF_BOF.FANS.GENERIC.ELEC</t>
  </si>
  <si>
    <t>FEC.ktoe.CY.ISI.BF_BOF.LOW_ENTH.TOTAL.TOTAL</t>
  </si>
  <si>
    <t>Diesel oil and liquid biofuels</t>
  </si>
  <si>
    <t>FEC.ktoe.CY.ISI.BF_BOF.LOW_ENTH.THERM.DIESEL_LIQBIO</t>
  </si>
  <si>
    <t>FEC.ktoe.CY.ISI.BF_BOF.LOW_ENTH.THERM.NG_BIOGAS</t>
  </si>
  <si>
    <t>FEC.ktoe.CY.ISI.BF_BOF.LOW_ENTH.THERM.SOLAR_GEO</t>
  </si>
  <si>
    <t>FEC.ktoe.CY.ISI.BF_BOF.LOW_ENTH.HP.AMBIENT</t>
  </si>
  <si>
    <t>FEC.ktoe.CY.ISI.BF_BOF.LOW_ENTH.THERM.ELEC</t>
  </si>
  <si>
    <t>Steel: Sinter/Pellet-making</t>
  </si>
  <si>
    <t>FEC.ktoe.CY.ISI.BF_BOF.SINTERING.TOTAL.TOTAL</t>
  </si>
  <si>
    <t>FEC.ktoe.CY.ISI.BF_BOF.SINTERING.THERM.NONCOKE_SOLIDS</t>
  </si>
  <si>
    <t>FEC.ktoe.CY.ISI.BF_BOF.SINTERING.THERM.RFO</t>
  </si>
  <si>
    <t>FEC.ktoe.CY.ISI.BF_BOF.SINTERING.THERM.NG_BIOGAS</t>
  </si>
  <si>
    <t>FEC.ktoe.CY.ISI.BF_BOF.SINTERING.THERM.DERIVED</t>
  </si>
  <si>
    <t>FEC.ktoe.CY.ISI.BF_BOF.SINTERING.THERM.ELEC</t>
  </si>
  <si>
    <t>Steel: Blast /Basic oxygen furnace</t>
  </si>
  <si>
    <t>FEC.ktoe.CY.ISI.BF_BOF.BLAST_FURNACE.TOTAL.TOTAL</t>
  </si>
  <si>
    <t>FEC.ktoe.CY.ISI.BF_BOF.BLAST_FURNACE.THERM.NONCOKE_SOLIDS</t>
  </si>
  <si>
    <t>FEC.ktoe.CY.ISI.BF_BOF.BLAST_FURNACE.THERM.COKE</t>
  </si>
  <si>
    <t>FEC.ktoe.CY.ISI.BF_BOF.BLAST_FURNACE.THERM.RFO</t>
  </si>
  <si>
    <t>FEC.ktoe.CY.ISI.BF_BOF.BLAST_FURNACE.THERM.NG_BIOGAS</t>
  </si>
  <si>
    <t>FEC.ktoe.CY.ISI.BF_BOF.BLAST_FURNACE.THERM.DERIVED</t>
  </si>
  <si>
    <t>Steel: Furnaces, refining and rolling</t>
  </si>
  <si>
    <t>FEC.ktoe.CY.ISI.BF_BOF.REFINING.TOTAL.TOTAL</t>
  </si>
  <si>
    <t>Steel: Furnaces, refining and rolling - Thermal</t>
  </si>
  <si>
    <t>FEC.ktoe.CY.ISI.BF_BOF.REFINING.THERM.TOTAL</t>
  </si>
  <si>
    <t>FEC.ktoe.CY.ISI.BF_BOF.REFINING.THERM.LPG</t>
  </si>
  <si>
    <t>FEC.ktoe.CY.ISI.BF_BOF.REFINING.THERM.DIESEL_LIQBIO</t>
  </si>
  <si>
    <t>FEC.ktoe.CY.ISI.BF_BOF.REFINING.THERM.RFO</t>
  </si>
  <si>
    <t>FEC.ktoe.CY.ISI.BF_BOF.REFINING.THERM.NG_BIOGAS</t>
  </si>
  <si>
    <t>Steel: Furnaces, refining and rolling - Electric</t>
  </si>
  <si>
    <t>FEC.ktoe.CY.ISI.BF_BOF.REFINING.ELEC.ELEC</t>
  </si>
  <si>
    <t>Steel: Product finishing</t>
  </si>
  <si>
    <t>Steel: Product finishing - Thermal</t>
  </si>
  <si>
    <t>FEC.ktoe.CY.ISI.BF_BOF.FINISHING.THERM.TOTAL</t>
  </si>
  <si>
    <t>FEC.ktoe.CY.ISI.BF_BOF.FINISHING.THERM.LPG</t>
  </si>
  <si>
    <t>FEC.ktoe.CY.ISI.BF_BOF.FINISHING.THERM.DIESEL_LIQBIO</t>
  </si>
  <si>
    <t>FEC.ktoe.CY.ISI.BF_BOF.FINISHING.THERM.NG_BIOGAS</t>
  </si>
  <si>
    <t>Steel: Product finishing - Steam</t>
  </si>
  <si>
    <t>FEC.ktoe.CY.ISI.BF_BOF.FINISHING_STEAM.TOTAL.TOTAL</t>
  </si>
  <si>
    <t>FEC.ktoe.CY.ISI.BF_BOF.FINISHING_STEAM.STEAM.NONCOKE_SOLIDS</t>
  </si>
  <si>
    <t>FEC.ktoe.CY.ISI.BF_BOF.FINISHING_STEAM.STEAM.RFG</t>
  </si>
  <si>
    <t>FEC.ktoe.CY.ISI.BF_BOF.FINISHING_STEAM.STEAM.LPG</t>
  </si>
  <si>
    <t>FEC.ktoe.CY.ISI.BF_BOF.FINISHING_STEAM.STEAM.DIESEL_LIQBIO</t>
  </si>
  <si>
    <t>FEC.ktoe.CY.ISI.BF_BOF.FINISHING_STEAM.STEAM.RFO</t>
  </si>
  <si>
    <t>FEC.ktoe.CY.ISI.BF_BOF.FINISHING_STEAM.STEAM.OTHER</t>
  </si>
  <si>
    <t>FEC.ktoe.CY.ISI.BF_BOF.FINISHING_STEAM.STEAM.NG_BIOGAS</t>
  </si>
  <si>
    <t>FEC.ktoe.CY.ISI.BF_BOF.FINISHING_STEAM.STEAM.DERIVED</t>
  </si>
  <si>
    <t>FEC.ktoe.CY.ISI.BF_BOF.FINISHING_STEAM.STEAM.BIOMASS_WASTE</t>
  </si>
  <si>
    <t>FEC.ktoe.CY.ISI.BF_BOF.FINISHING_STEAM.STEAM.STEAM_DISTR</t>
  </si>
  <si>
    <t>Steel: Product finishing - Electric</t>
  </si>
  <si>
    <t>FEC.ktoe.CY.ISI.BF_BOF.FINISHING.ELEC.ELEC</t>
  </si>
  <si>
    <t>FEC.ktoe.CY.ISI.EAF.TOTAL.TOTAL.TOTAL</t>
  </si>
  <si>
    <t>FEC.ktoe.CY.ISI.EAF.LIGHT.GENERIC.ELEC</t>
  </si>
  <si>
    <t>FEC.ktoe.CY.ISI.EAF.AIRCOMP.GENERIC.ELEC</t>
  </si>
  <si>
    <t>FEC.ktoe.CY.ISI.EAF.MOTOR.GENERIC.ELEC</t>
  </si>
  <si>
    <t>FEC.ktoe.CY.ISI.EAF.FANS.GENERIC.ELEC</t>
  </si>
  <si>
    <t>FEC.ktoe.CY.ISI.EAF.LOW_ENTH.TOTAL.TOTAL</t>
  </si>
  <si>
    <t>FEC.ktoe.CY.ISI.EAF.LOW_ENTH.THERM.DIESEL_LIQBIO</t>
  </si>
  <si>
    <t>FEC.ktoe.CY.ISI.EAF.LOW_ENTH.THERM.NG_BIOGAS</t>
  </si>
  <si>
    <t>FEC.ktoe.CY.ISI.EAF.LOW_ENTH.THERM.SOLAR_GEO</t>
  </si>
  <si>
    <t>FEC.ktoe.CY.ISI.EAF.LOW_ENTH.HP.AMBIENT</t>
  </si>
  <si>
    <t>FEC.ktoe.CY.ISI.EAF.LOW_ENTH.THERM.ELEC</t>
  </si>
  <si>
    <t>Steel: Smelters</t>
  </si>
  <si>
    <t>FEC.ktoe.CY.ISI.EAF.SMELTING.TOTAL.TOTAL</t>
  </si>
  <si>
    <t>FEC.ktoe.CY.ISI.EAF.SMELTING.THERM.NONCOKE_SOLIDS</t>
  </si>
  <si>
    <t>FEC.ktoe.CY.ISI.EAF.SMELTING.THERM.RFO</t>
  </si>
  <si>
    <t>FEC.ktoe.CY.ISI.EAF.SMELTING.THERM.NG_BIOGAS</t>
  </si>
  <si>
    <t>FEC.ktoe.CY.ISI.EAF.SMELTING.THERM.DERIVED</t>
  </si>
  <si>
    <t>Steel: Electric arc</t>
  </si>
  <si>
    <t>FEC.ktoe.CY.ISI.EAF.ARC_FURNACE.ELEC.ELEC</t>
  </si>
  <si>
    <t>FEC.ktoe.CY.ISI.EAF.REFINING.TOTAL.TOTAL</t>
  </si>
  <si>
    <t>FEC.ktoe.CY.ISI.EAF.REFINING.THERM.TOTAL</t>
  </si>
  <si>
    <t>FEC.ktoe.CY.ISI.EAF.REFINING.THERM.LPG</t>
  </si>
  <si>
    <t>FEC.ktoe.CY.ISI.EAF.REFINING.THERM.DIESEL_LIQBIO</t>
  </si>
  <si>
    <t>FEC.ktoe.CY.ISI.EAF.REFINING.THERM.RFO</t>
  </si>
  <si>
    <t>FEC.ktoe.CY.ISI.EAF.REFINING.THERM.NG_BIOGAS</t>
  </si>
  <si>
    <t>FEC.ktoe.CY.ISI.EAF.REFINING.ELEC.ELEC</t>
  </si>
  <si>
    <t>FEC.ktoe.CY.ISI.EAF.FINISHING.THERM.TOTAL</t>
  </si>
  <si>
    <t>FEC.ktoe.CY.ISI.EAF.FINISHING.THERM.LPG</t>
  </si>
  <si>
    <t>FEC.ktoe.CY.ISI.EAF.FINISHING.THERM.DIESEL_LIQBIO</t>
  </si>
  <si>
    <t>FEC.ktoe.CY.ISI.EAF.FINISHING.THERM.NG_BIOGAS</t>
  </si>
  <si>
    <t>FEC.ktoe.CY.ISI.EAF.FINISHING_STEAM.TOTAL.TOTAL</t>
  </si>
  <si>
    <t>FEC.ktoe.CY.ISI.EAF.FINISHING_STEAM.STEAM.NONCOKE_SOLIDS</t>
  </si>
  <si>
    <t>FEC.ktoe.CY.ISI.EAF.FINISHING_STEAM.STEAM.RFG</t>
  </si>
  <si>
    <t>FEC.ktoe.CY.ISI.EAF.FINISHING_STEAM.STEAM.LPG</t>
  </si>
  <si>
    <t>FEC.ktoe.CY.ISI.EAF.FINISHING_STEAM.STEAM.DIESEL_LIQBIO</t>
  </si>
  <si>
    <t>FEC.ktoe.CY.ISI.EAF.FINISHING_STEAM.STEAM.RFO</t>
  </si>
  <si>
    <t>FEC.ktoe.CY.ISI.EAF.FINISHING_STEAM.STEAM.OTHER</t>
  </si>
  <si>
    <t>FEC.ktoe.CY.ISI.EAF.FINISHING_STEAM.STEAM.NG_BIOGAS</t>
  </si>
  <si>
    <t>FEC.ktoe.CY.ISI.EAF.FINISHING_STEAM.STEAM.DERIVED</t>
  </si>
  <si>
    <t>FEC.ktoe.CY.ISI.EAF.FINISHING_STEAM.STEAM.BIOMASS_WASTE</t>
  </si>
  <si>
    <t>FEC.ktoe.CY.ISI.EAF.FINISHING_STEAM.STEAM.STEAM_DISTR</t>
  </si>
  <si>
    <t>FEC.ktoe.CY.ISI.EAF.FINISHING.ELEC.ELEC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</si>
  <si>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</si>
  <si>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</si>
  <si>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</si>
  <si>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UED.ktoe.CY.ISI.BF_BOF.TOTAL.TOTAL.TOTAL</t>
  </si>
  <si>
    <t>UED.ktoe.CY.ISI.BF_BOF.LIGHT.GENERIC.ELEC</t>
  </si>
  <si>
    <t>UED.ktoe.CY.ISI.BF_BOF.AIRCOMP.GENERIC.ELEC</t>
  </si>
  <si>
    <t>UED.ktoe.CY.ISI.BF_BOF.MOTOR.GENERIC.ELEC</t>
  </si>
  <si>
    <t>UED.ktoe.CY.ISI.BF_BOF.FANS.GENERIC.ELEC</t>
  </si>
  <si>
    <t>UED.ktoe.CY.ISI.BF_BOF.LOW_ENTH.TOTAL.TOTAL</t>
  </si>
  <si>
    <t>UED.ktoe.CY.ISI.BF_BOF.LOW_ENTH.THERM.DIESEL_LIQBIO</t>
  </si>
  <si>
    <t>UED.ktoe.CY.ISI.BF_BOF.LOW_ENTH.THERM.NG_BIOGAS</t>
  </si>
  <si>
    <t>UED.ktoe.CY.ISI.BF_BOF.LOW_ENTH.THERM.SOLAR_GEO</t>
  </si>
  <si>
    <t>UED.ktoe.CY.ISI.BF_BOF.LOW_ENTH.HP.AMBIENT</t>
  </si>
  <si>
    <t>UED.ktoe.CY.ISI.BF_BOF.LOW_ENTH.THERM.ELEC</t>
  </si>
  <si>
    <t>UED.ktoe.CY.ISI.BF_BOF.SINTERING.TOTAL.TOTAL</t>
  </si>
  <si>
    <t>UED.ktoe.CY.ISI.BF_BOF.SINTERING.THERM.NONCOKE_SOLIDS</t>
  </si>
  <si>
    <t>UED.ktoe.CY.ISI.BF_BOF.SINTERING.THERM.RFO</t>
  </si>
  <si>
    <t>UED.ktoe.CY.ISI.BF_BOF.SINTERING.THERM.NG_BIOGAS</t>
  </si>
  <si>
    <t>UED.ktoe.CY.ISI.BF_BOF.SINTERING.THERM.DERIVED</t>
  </si>
  <si>
    <t>UED.ktoe.CY.ISI.BF_BOF.SINTERING.THERM.ELEC</t>
  </si>
  <si>
    <t>UED.ktoe.CY.ISI.BF_BOF.BLAST_FURNACE.TOTAL.TOTAL</t>
  </si>
  <si>
    <t>UED.ktoe.CY.ISI.BF_BOF.BLAST_FURNACE.THERM.NONCOKE_SOLIDS</t>
  </si>
  <si>
    <t>UED.ktoe.CY.ISI.BF_BOF.BLAST_FURNACE.THERM.COKE</t>
  </si>
  <si>
    <t>UED.ktoe.CY.ISI.BF_BOF.BLAST_FURNACE.THERM.RFO</t>
  </si>
  <si>
    <t>UED.ktoe.CY.ISI.BF_BOF.BLAST_FURNACE.THERM.NG_BIOGAS</t>
  </si>
  <si>
    <t>UED.ktoe.CY.ISI.BF_BOF.BLAST_FURNACE.THERM.DERIVED</t>
  </si>
  <si>
    <t>UED.ktoe.CY.ISI.BF_BOF.REFINING.TOTAL.TOTAL</t>
  </si>
  <si>
    <t>UED.ktoe.CY.ISI.BF_BOF.REFINING.THERM.TOTAL</t>
  </si>
  <si>
    <t>UED.ktoe.CY.ISI.BF_BOF.REFINING.THERM.LPG</t>
  </si>
  <si>
    <t>UED.ktoe.CY.ISI.BF_BOF.REFINING.THERM.DIESEL_LIQBIO</t>
  </si>
  <si>
    <t>UED.ktoe.CY.ISI.BF_BOF.REFINING.THERM.RFO</t>
  </si>
  <si>
    <t>UED.ktoe.CY.ISI.BF_BOF.REFINING.THERM.NG_BIOGAS</t>
  </si>
  <si>
    <t>UED.ktoe.CY.ISI.BF_BOF.REFINING.ELEC.ELEC</t>
  </si>
  <si>
    <t>UED.ktoe.CY.ISI.BF_BOF.FINISHING.THERM.TOTAL</t>
  </si>
  <si>
    <t>UED.ktoe.CY.ISI.BF_BOF.FINISHING.THERM.LPG</t>
  </si>
  <si>
    <t>UED.ktoe.CY.ISI.BF_BOF.FINISHING.THERM.DIESEL_LIQBIO</t>
  </si>
  <si>
    <t>UED.ktoe.CY.ISI.BF_BOF.FINISHING.THERM.NG_BIOGAS</t>
  </si>
  <si>
    <t>UED.ktoe.CY.ISI.BF_BOF.FINISHING_STEAM.TOTAL.TOTAL</t>
  </si>
  <si>
    <t>UED.ktoe.CY.ISI.BF_BOF.FINISHING_STEAM.STEAM.NONCOKE_SOLIDS</t>
  </si>
  <si>
    <t>UED.ktoe.CY.ISI.BF_BOF.FINISHING_STEAM.STEAM.RFG</t>
  </si>
  <si>
    <t>UED.ktoe.CY.ISI.BF_BOF.FINISHING_STEAM.STEAM.LPG</t>
  </si>
  <si>
    <t>UED.ktoe.CY.ISI.BF_BOF.FINISHING_STEAM.STEAM.DIESEL_LIQBIO</t>
  </si>
  <si>
    <t>UED.ktoe.CY.ISI.BF_BOF.FINISHING_STEAM.STEAM.RFO</t>
  </si>
  <si>
    <t>UED.ktoe.CY.ISI.BF_BOF.FINISHING_STEAM.STEAM.OTHER</t>
  </si>
  <si>
    <t>UED.ktoe.CY.ISI.BF_BOF.FINISHING_STEAM.STEAM.NG_BIOGAS</t>
  </si>
  <si>
    <t>UED.ktoe.CY.ISI.BF_BOF.FINISHING_STEAM.STEAM.DERIVED</t>
  </si>
  <si>
    <t>UED.ktoe.CY.ISI.BF_BOF.FINISHING_STEAM.STEAM.BIOMASS_WASTE</t>
  </si>
  <si>
    <t>UED.ktoe.CY.ISI.BF_BOF.FINISHING_STEAM.STEAM.STEAM_DISTR</t>
  </si>
  <si>
    <t>UED.ktoe.CY.ISI.BF_BOF.FINISHING.ELEC.ELEC</t>
  </si>
  <si>
    <t>UED.ktoe.CY.ISI.EAF.TOTAL.TOTAL.TOTAL</t>
  </si>
  <si>
    <t>UED.ktoe.CY.ISI.EAF.LIGHT.GENERIC.ELEC</t>
  </si>
  <si>
    <t>UED.ktoe.CY.ISI.EAF.AIRCOMP.GENERIC.ELEC</t>
  </si>
  <si>
    <t>UED.ktoe.CY.ISI.EAF.MOTOR.GENERIC.ELEC</t>
  </si>
  <si>
    <t>UED.ktoe.CY.ISI.EAF.FANS.GENERIC.ELEC</t>
  </si>
  <si>
    <t>UED.ktoe.CY.ISI.EAF.LOW_ENTH.TOTAL.TOTAL</t>
  </si>
  <si>
    <t>UED.ktoe.CY.ISI.EAF.LOW_ENTH.THERM.DIESEL_LIQBIO</t>
  </si>
  <si>
    <t>UED.ktoe.CY.ISI.EAF.LOW_ENTH.THERM.NG_BIOGAS</t>
  </si>
  <si>
    <t>UED.ktoe.CY.ISI.EAF.LOW_ENTH.THERM.SOLAR_GEO</t>
  </si>
  <si>
    <t>UED.ktoe.CY.ISI.EAF.LOW_ENTH.HP.AMBIENT</t>
  </si>
  <si>
    <t>UED.ktoe.CY.ISI.EAF.LOW_ENTH.THERM.ELEC</t>
  </si>
  <si>
    <t>UED.ktoe.CY.ISI.EAF.SMELTING.TOTAL.TOTAL</t>
  </si>
  <si>
    <t>UED.ktoe.CY.ISI.EAF.SMELTING.THERM.NONCOKE_SOLIDS</t>
  </si>
  <si>
    <t>UED.ktoe.CY.ISI.EAF.SMELTING.THERM.RFO</t>
  </si>
  <si>
    <t>UED.ktoe.CY.ISI.EAF.SMELTING.THERM.NG_BIOGAS</t>
  </si>
  <si>
    <t>UED.ktoe.CY.ISI.EAF.SMELTING.THERM.DERIVED</t>
  </si>
  <si>
    <t>UED.ktoe.CY.ISI.EAF.ARC_FURNACE.ELEC.ELEC</t>
  </si>
  <si>
    <t>UED.ktoe.CY.ISI.EAF.REFINING.TOTAL.TOTAL</t>
  </si>
  <si>
    <t>UED.ktoe.CY.ISI.EAF.REFINING.THERM.TOTAL</t>
  </si>
  <si>
    <t>UED.ktoe.CY.ISI.EAF.REFINING.THERM.LPG</t>
  </si>
  <si>
    <t>UED.ktoe.CY.ISI.EAF.REFINING.THERM.DIESEL_LIQBIO</t>
  </si>
  <si>
    <t>UED.ktoe.CY.ISI.EAF.REFINING.THERM.RFO</t>
  </si>
  <si>
    <t>UED.ktoe.CY.ISI.EAF.REFINING.THERM.NG_BIOGAS</t>
  </si>
  <si>
    <t>UED.ktoe.CY.ISI.EAF.REFINING.ELEC.ELEC</t>
  </si>
  <si>
    <t>UED.ktoe.CY.ISI.EAF.FINISHING.THERM.TOTAL</t>
  </si>
  <si>
    <t>UED.ktoe.CY.ISI.EAF.FINISHING.THERM.LPG</t>
  </si>
  <si>
    <t>UED.ktoe.CY.ISI.EAF.FINISHING.THERM.DIESEL_LIQBIO</t>
  </si>
  <si>
    <t>UED.ktoe.CY.ISI.EAF.FINISHING.THERM.NG_BIOGAS</t>
  </si>
  <si>
    <t>UED.ktoe.CY.ISI.EAF.FINISHING_STEAM.TOTAL.TOTAL</t>
  </si>
  <si>
    <t>UED.ktoe.CY.ISI.EAF.FINISHING_STEAM.STEAM.NONCOKE_SOLIDS</t>
  </si>
  <si>
    <t>UED.ktoe.CY.ISI.EAF.FINISHING_STEAM.STEAM.RFG</t>
  </si>
  <si>
    <t>UED.ktoe.CY.ISI.EAF.FINISHING_STEAM.STEAM.LPG</t>
  </si>
  <si>
    <t>UED.ktoe.CY.ISI.EAF.FINISHING_STEAM.STEAM.DIESEL_LIQBIO</t>
  </si>
  <si>
    <t>UED.ktoe.CY.ISI.EAF.FINISHING_STEAM.STEAM.RFO</t>
  </si>
  <si>
    <t>UED.ktoe.CY.ISI.EAF.FINISHING_STEAM.STEAM.OTHER</t>
  </si>
  <si>
    <t>UED.ktoe.CY.ISI.EAF.FINISHING_STEAM.STEAM.NG_BIOGAS</t>
  </si>
  <si>
    <t>UED.ktoe.CY.ISI.EAF.FINISHING_STEAM.STEAM.DERIVED</t>
  </si>
  <si>
    <t>UED.ktoe.CY.ISI.EAF.FINISHING_STEAM.STEAM.BIOMASS_WASTE</t>
  </si>
  <si>
    <t>UED.ktoe.CY.ISI.EAF.FINISHING_STEAM.STEAM.STEAM_DISTR</t>
  </si>
  <si>
    <t>UED.ktoe.CY.ISI.EAF.FINISHING.ELEC.ELEC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</si>
  <si>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</si>
  <si>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</si>
  <si>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</si>
  <si>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FUEL_EMI.ktCO2.CY.ISI.BF_BOF.LIGHT.GENERIC.ELEC</t>
  </si>
  <si>
    <t>FUEL_EMI.ktCO2.CY.ISI.BF_BOF.AIRCOMP.GENERIC.ELEC</t>
  </si>
  <si>
    <t>FUEL_EMI.ktCO2.CY.ISI.BF_BOF.MOTOR.GENERIC.ELEC</t>
  </si>
  <si>
    <t>FUEL_EMI.ktCO2.CY.ISI.BF_BOF.FANS.GENERIC.ELEC</t>
  </si>
  <si>
    <t>FUEL_EMI.ktCO2.CY.ISI.BF_BOF.LOW_ENTH.TOTAL.TOTAL</t>
  </si>
  <si>
    <t>FUEL_EMI.ktCO2.CY.ISI.BF_BOF.LOW_ENTH.THERM.DIESEL_LIQBIO</t>
  </si>
  <si>
    <t>FUEL_EMI.ktCO2.CY.ISI.BF_BOF.LOW_ENTH.THERM.NG_BIOGAS</t>
  </si>
  <si>
    <t>FUEL_EMI.ktCO2.CY.ISI.BF_BOF.LOW_ENTH.THERM.SOLAR_GEO</t>
  </si>
  <si>
    <t>FUEL_EMI.ktCO2.CY.ISI.BF_BOF.LOW_ENTH.HP.AMBIENT</t>
  </si>
  <si>
    <t>FUEL_EMI.ktCO2.CY.ISI.BF_BOF.LOW_ENTH.THERM.ELEC</t>
  </si>
  <si>
    <t>FUEL_EMI.ktCO2.CY.ISI.BF_BOF.SINTERING.TOTAL.TOTAL</t>
  </si>
  <si>
    <t>FUEL_EMI.ktCO2.CY.ISI.BF_BOF.SINTERING.THERM.NONCOKE_SOLIDS</t>
  </si>
  <si>
    <t>FUEL_EMI.ktCO2.CY.ISI.BF_BOF.SINTERING.THERM.RFO</t>
  </si>
  <si>
    <t>FUEL_EMI.ktCO2.CY.ISI.BF_BOF.SINTERING.THERM.NG_BIOGAS</t>
  </si>
  <si>
    <t>FUEL_EMI.ktCO2.CY.ISI.BF_BOF.SINTERING.THERM.DERIVED</t>
  </si>
  <si>
    <t>FUEL_EMI.ktCO2.CY.ISI.BF_BOF.SINTERING.THERM.ELEC</t>
  </si>
  <si>
    <t>FUEL_EMI.ktCO2.CY.ISI.BF_BOF.BLAST_FURNACE.TOTAL.TOTAL</t>
  </si>
  <si>
    <t>FUEL_EMI.ktCO2.CY.ISI.BF_BOF.BLAST_FURNACE.THERM.NONCOKE_SOLIDS</t>
  </si>
  <si>
    <t>FUEL_EMI.ktCO2.CY.ISI.BF_BOF.BLAST_FURNACE.THERM.COKE</t>
  </si>
  <si>
    <t>FUEL_EMI.ktCO2.CY.ISI.BF_BOF.BLAST_FURNACE.THERM.RFO</t>
  </si>
  <si>
    <t>FUEL_EMI.ktCO2.CY.ISI.BF_BOF.BLAST_FURNACE.THERM.NG_BIOGAS</t>
  </si>
  <si>
    <t>FUEL_EMI.ktCO2.CY.ISI.BF_BOF.BLAST_FURNACE.THERM.DERIVED</t>
  </si>
  <si>
    <t>FUEL_EMI.ktCO2.CY.ISI.BF_BOF.REFINING.TOTAL.TOTAL</t>
  </si>
  <si>
    <t>FUEL_EMI.ktCO2.CY.ISI.BF_BOF.REFINING.THERM.TOTAL</t>
  </si>
  <si>
    <t>FUEL_EMI.ktCO2.CY.ISI.BF_BOF.REFINING.THERM.LPG</t>
  </si>
  <si>
    <t>FUEL_EMI.ktCO2.CY.ISI.BF_BOF.REFINING.THERM.DIESEL_LIQBIO</t>
  </si>
  <si>
    <t>FUEL_EMI.ktCO2.CY.ISI.BF_BOF.REFINING.THERM.RFO</t>
  </si>
  <si>
    <t>FUEL_EMI.ktCO2.CY.ISI.BF_BOF.REFINING.THERM.NG_BIOGAS</t>
  </si>
  <si>
    <t>FUEL_EMI.ktCO2.CY.ISI.BF_BOF.REFINING.ELEC.ELEC</t>
  </si>
  <si>
    <t>FUEL_EMI.ktCO2.CY.ISI.BF_BOF.FINISHING.THERM.TOTAL</t>
  </si>
  <si>
    <t>FUEL_EMI.ktCO2.CY.ISI.BF_BOF.FINISHING.THERM.LPG</t>
  </si>
  <si>
    <t>FUEL_EMI.ktCO2.CY.ISI.BF_BOF.FINISHING.THERM.DIESEL_LIQBIO</t>
  </si>
  <si>
    <t>FUEL_EMI.ktCO2.CY.ISI.BF_BOF.FINISHING.THERM.NG_BIOGAS</t>
  </si>
  <si>
    <t>FUEL_EMI.ktCO2.CY.ISI.BF_BOF.FINISHING_STEAM.TOTAL.TOTAL</t>
  </si>
  <si>
    <t>FUEL_EMI.ktCO2.CY.ISI.BF_BOF.FINISHING_STEAM.STEAM.NONCOKE_SOLIDS</t>
  </si>
  <si>
    <t>FUEL_EMI.ktCO2.CY.ISI.BF_BOF.FINISHING_STEAM.STEAM.RFG</t>
  </si>
  <si>
    <t>FUEL_EMI.ktCO2.CY.ISI.BF_BOF.FINISHING_STEAM.STEAM.LPG</t>
  </si>
  <si>
    <t>FUEL_EMI.ktCO2.CY.ISI.BF_BOF.FINISHING_STEAM.STEAM.DIESEL_LIQBIO</t>
  </si>
  <si>
    <t>FUEL_EMI.ktCO2.CY.ISI.BF_BOF.FINISHING_STEAM.STEAM.RFO</t>
  </si>
  <si>
    <t>FUEL_EMI.ktCO2.CY.ISI.BF_BOF.FINISHING_STEAM.STEAM.OTHER</t>
  </si>
  <si>
    <t>FUEL_EMI.ktCO2.CY.ISI.BF_BOF.FINISHING_STEAM.STEAM.NG_BIOGAS</t>
  </si>
  <si>
    <t>FUEL_EMI.ktCO2.CY.ISI.BF_BOF.FINISHING_STEAM.STEAM.DERIVED</t>
  </si>
  <si>
    <t>FUEL_EMI.ktCO2.CY.ISI.BF_BOF.FINISHING_STEAM.STEAM.BIOMASS_WASTE</t>
  </si>
  <si>
    <t>FUEL_EMI.ktCO2.CY.ISI.BF_BOF.FINISHING_STEAM.STEAM.STEAM_DISTR</t>
  </si>
  <si>
    <t>FUEL_EMI.ktCO2.CY.ISI.BF_BOF.FINISHING.ELEC.ELEC</t>
  </si>
  <si>
    <t>PROCESS_EMI.ktCO2.CY.ISI.BF_BOF</t>
  </si>
  <si>
    <t>FUEL_EMI.ktCO2.CY.ISI.EAF.LIGHT.GENERIC.ELEC</t>
  </si>
  <si>
    <t>FUEL_EMI.ktCO2.CY.ISI.EAF.AIRCOMP.GENERIC.ELEC</t>
  </si>
  <si>
    <t>FUEL_EMI.ktCO2.CY.ISI.EAF.MOTOR.GENERIC.ELEC</t>
  </si>
  <si>
    <t>FUEL_EMI.ktCO2.CY.ISI.EAF.FANS.GENERIC.ELEC</t>
  </si>
  <si>
    <t>FUEL_EMI.ktCO2.CY.ISI.EAF.LOW_ENTH.TOTAL.TOTAL</t>
  </si>
  <si>
    <t>FUEL_EMI.ktCO2.CY.ISI.EAF.LOW_ENTH.THERM.DIESEL_LIQBIO</t>
  </si>
  <si>
    <t>FUEL_EMI.ktCO2.CY.ISI.EAF.LOW_ENTH.THERM.NG_BIOGAS</t>
  </si>
  <si>
    <t>FUEL_EMI.ktCO2.CY.ISI.EAF.LOW_ENTH.THERM.SOLAR_GEO</t>
  </si>
  <si>
    <t>FUEL_EMI.ktCO2.CY.ISI.EAF.LOW_ENTH.HP.AMBIENT</t>
  </si>
  <si>
    <t>FUEL_EMI.ktCO2.CY.ISI.EAF.LOW_ENTH.THERM.ELEC</t>
  </si>
  <si>
    <t>FUEL_EMI.ktCO2.CY.ISI.EAF.SMELTING.TOTAL.TOTAL</t>
  </si>
  <si>
    <t>FUEL_EMI.ktCO2.CY.ISI.EAF.SMELTING.THERM.NONCOKE_SOLIDS</t>
  </si>
  <si>
    <t>FUEL_EMI.ktCO2.CY.ISI.EAF.SMELTING.THERM.RFO</t>
  </si>
  <si>
    <t>FUEL_EMI.ktCO2.CY.ISI.EAF.SMELTING.THERM.NG_BIOGAS</t>
  </si>
  <si>
    <t>FUEL_EMI.ktCO2.CY.ISI.EAF.SMELTING.THERM.DERIVED</t>
  </si>
  <si>
    <t>FUEL_EMI.ktCO2.CY.ISI.EAF.ARC_FURNACE.ELEC.ELEC</t>
  </si>
  <si>
    <t>FUEL_EMI.ktCO2.CY.ISI.EAF.REFINING.TOTAL.TOTAL</t>
  </si>
  <si>
    <t>FUEL_EMI.ktCO2.CY.ISI.EAF.REFINING.THERM.TOTAL</t>
  </si>
  <si>
    <t>FUEL_EMI.ktCO2.CY.ISI.EAF.REFINING.THERM.LPG</t>
  </si>
  <si>
    <t>FUEL_EMI.ktCO2.CY.ISI.EAF.REFINING.THERM.DIESEL_LIQBIO</t>
  </si>
  <si>
    <t>FUEL_EMI.ktCO2.CY.ISI.EAF.REFINING.THERM.RFO</t>
  </si>
  <si>
    <t>FUEL_EMI.ktCO2.CY.ISI.EAF.REFINING.THERM.NG_BIOGAS</t>
  </si>
  <si>
    <t>FUEL_EMI.ktCO2.CY.ISI.EAF.REFINING.ELEC.ELEC</t>
  </si>
  <si>
    <t>FUEL_EMI.ktCO2.CY.ISI.EAF.FINISHING.THERM.TOTAL</t>
  </si>
  <si>
    <t>FUEL_EMI.ktCO2.CY.ISI.EAF.FINISHING.THERM.LPG</t>
  </si>
  <si>
    <t>FUEL_EMI.ktCO2.CY.ISI.EAF.FINISHING.THERM.DIESEL_LIQBIO</t>
  </si>
  <si>
    <t>FUEL_EMI.ktCO2.CY.ISI.EAF.FINISHING.THERM.NG_BIOGAS</t>
  </si>
  <si>
    <t>FUEL_EMI.ktCO2.CY.ISI.EAF.FINISHING_STEAM.TOTAL.TOTAL</t>
  </si>
  <si>
    <t>FUEL_EMI.ktCO2.CY.ISI.EAF.FINISHING_STEAM.STEAM.NONCOKE_SOLIDS</t>
  </si>
  <si>
    <t>FUEL_EMI.ktCO2.CY.ISI.EAF.FINISHING_STEAM.STEAM.RFG</t>
  </si>
  <si>
    <t>FUEL_EMI.ktCO2.CY.ISI.EAF.FINISHING_STEAM.STEAM.LPG</t>
  </si>
  <si>
    <t>FUEL_EMI.ktCO2.CY.ISI.EAF.FINISHING_STEAM.STEAM.DIESEL_LIQBIO</t>
  </si>
  <si>
    <t>FUEL_EMI.ktCO2.CY.ISI.EAF.FINISHING_STEAM.STEAM.RFO</t>
  </si>
  <si>
    <t>FUEL_EMI.ktCO2.CY.ISI.EAF.FINISHING_STEAM.STEAM.OTHER</t>
  </si>
  <si>
    <t>FUEL_EMI.ktCO2.CY.ISI.EAF.FINISHING_STEAM.STEAM.NG_BIOGAS</t>
  </si>
  <si>
    <t>FUEL_EMI.ktCO2.CY.ISI.EAF.FINISHING_STEAM.STEAM.DERIVED</t>
  </si>
  <si>
    <t>FUEL_EMI.ktCO2.CY.ISI.EAF.FINISHING_STEAM.STEAM.BIOMASS_WASTE</t>
  </si>
  <si>
    <t>FUEL_EMI.ktCO2.CY.ISI.EAF.FINISHING_STEAM.STEAM.STEAM_DISTR</t>
  </si>
  <si>
    <t>FUEL_EMI.ktCO2.CY.ISI.EAF.FINISHING.ELEC.ELEC</t>
  </si>
  <si>
    <t>PROCESS_EMI.ktCO2.CY.ISI.EAF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</si>
  <si>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</si>
  <si>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</si>
  <si>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</si>
  <si>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</si>
  <si>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VA.Meuro2023.CY.NFM.ALUMINA</t>
  </si>
  <si>
    <t>VA.Meuro2023.CY.NFM.PRIM_ALU</t>
  </si>
  <si>
    <t>VA.Meuro2023.CY.NFM.SEC_ALU</t>
  </si>
  <si>
    <t>VA.Meuro2023.CY.NFM.OTHER_NFM</t>
  </si>
  <si>
    <t>Physical output (kt)</t>
  </si>
  <si>
    <t>Alumina production (kt)</t>
  </si>
  <si>
    <t>OUTPUT.kt.CY.NFM.ALUMINA</t>
  </si>
  <si>
    <t>Aluminium production (kt)</t>
  </si>
  <si>
    <t>OUTPUT.kt.CY.NFM.PRIM_ALU</t>
  </si>
  <si>
    <t>OUTPUT.kt.CY.NFM.SEC_ALU</t>
  </si>
  <si>
    <t>Other non-ferrous metals (kt lead eq.)</t>
  </si>
  <si>
    <t>OUTPUT.kt.CY.NFM.OTHER_NFM</t>
  </si>
  <si>
    <t>Installed capacity (kt production)</t>
  </si>
  <si>
    <t>CAP.kt.CY.NFM.ALUMINA</t>
  </si>
  <si>
    <t>CAP.kt.CY.NFM.PRIM_ALU</t>
  </si>
  <si>
    <t>CAP.kt.CY.NFM.SEC_ALU</t>
  </si>
  <si>
    <t>CAP.kt.CY.NFM.OTHER_NFM</t>
  </si>
  <si>
    <t>Capacity investment (kt production)</t>
  </si>
  <si>
    <t>NEWCAP.kt.CY.NFM.ALUMINA</t>
  </si>
  <si>
    <t>NEWCAP.kt.CY.NFM.PRIM_ALU</t>
  </si>
  <si>
    <t>NEWCAP.kt.CY.NFM.SEC_ALU</t>
  </si>
  <si>
    <t>NEWCAP.kt.CY.NFM.OTHER_NFM</t>
  </si>
  <si>
    <t>Decommissioned capacity (kt production)</t>
  </si>
  <si>
    <t>Idle capacity (kt production)</t>
  </si>
  <si>
    <t>FEC.ktoe.CY.NFM.TOTAL.TOTAL.TOTAL.TOTAL</t>
  </si>
  <si>
    <t>FEC.ktoe.CY.NFM.TOTAL.TOTAL.TOTAL.SOLIDS</t>
  </si>
  <si>
    <t>FEC.ktoe.CY.NFM.TOTAL.TOTAL.TOTAL.RFG</t>
  </si>
  <si>
    <t>FEC.ktoe.CY.NFM.TOTAL.TOTAL.TOTAL.LPG</t>
  </si>
  <si>
    <t>FEC.ktoe.CY.NFM.TOTAL.TOTAL.TOTAL.DIESEL</t>
  </si>
  <si>
    <t>FEC.ktoe.CY.NFM.TOTAL.TOTAL.TOTAL.RFO</t>
  </si>
  <si>
    <t>FEC.ktoe.CY.NFM.TOTAL.TOTAL.TOTAL.OTHER</t>
  </si>
  <si>
    <t>FEC.ktoe.CY.NFM.TOTAL.TOTAL.TOTAL.NG</t>
  </si>
  <si>
    <t>FEC.ktoe.CY.NFM.TOTAL.TOTAL.TOTAL.DERIVED</t>
  </si>
  <si>
    <t>FEC.ktoe.CY.NFM.TOTAL.TOTAL.TOTAL.BIOMASS_WASTE</t>
  </si>
  <si>
    <t>FEC.ktoe.CY.NFM.TOTAL.TOTAL.TOTAL.BIOGAS</t>
  </si>
  <si>
    <t>FEC.ktoe.CY.NFM.TOTAL.TOTAL.TOTAL.LIQBIO</t>
  </si>
  <si>
    <t>FEC.ktoe.CY.NFM.TOTAL.TOTAL.TOTAL.SOLAR</t>
  </si>
  <si>
    <t>FEC.ktoe.CY.NFM.TOTAL.TOTAL.TOTAL.GEO</t>
  </si>
  <si>
    <t>FEC.ktoe.CY.NFM.TOTAL.TOTAL.TOTAL.AMBIENT</t>
  </si>
  <si>
    <t>FEC.ktoe.CY.NFM.TOTAL.TOTAL.TOTAL.STEAM_DISTR</t>
  </si>
  <si>
    <t>FEC.ktoe.CY.NFM.TOTAL.TOTAL.TOTAL.ELEC</t>
  </si>
  <si>
    <t>FEC.ktoe.CY.NFM.ALUMINA.TOTAL.TOTAL.TOTAL</t>
  </si>
  <si>
    <t>FEC.ktoe.CY.NFM.ALUMINA.LIGHT.GENERIC.ELEC</t>
  </si>
  <si>
    <t>FEC.ktoe.CY.NFM.ALUMINA.AIRCOMP.GENERIC.ELEC</t>
  </si>
  <si>
    <t>FEC.ktoe.CY.NFM.ALUMINA.MOTOR.GENERIC.ELEC</t>
  </si>
  <si>
    <t>FEC.ktoe.CY.NFM.ALUMINA.FANS.GENERIC.ELEC</t>
  </si>
  <si>
    <t>FEC.ktoe.CY.NFM.ALUMINA.LOW_ENTH.TOTAL.TOTAL</t>
  </si>
  <si>
    <t>FEC.ktoe.CY.NFM.ALUMINA.LOW_ENTH.THERM.DIESEL_LIQBIO</t>
  </si>
  <si>
    <t>FEC.ktoe.CY.NFM.ALUMINA.LOW_ENTH.THERM.NG_BIOGAS</t>
  </si>
  <si>
    <t>FEC.ktoe.CY.NFM.ALUMINA.LOW_ENTH.THERM.SOLAR_GEO</t>
  </si>
  <si>
    <t>FEC.ktoe.CY.NFM.ALUMINA.LOW_ENTH.HP.AMBIENT</t>
  </si>
  <si>
    <t>FEC.ktoe.CY.NFM.ALUMINA.LOW_ENTH.THERM.ELEC</t>
  </si>
  <si>
    <t>Alumina production: High-enthalpy heat</t>
  </si>
  <si>
    <t>FEC.ktoe.CY.NFM.ALUMINA.A_PRODUCTION.TOTAL.TOTAL</t>
  </si>
  <si>
    <t>FEC.ktoe.CY.NFM.ALUMINA.A_PRODUCTION.STEAM.SOLIDS</t>
  </si>
  <si>
    <t>FEC.ktoe.CY.NFM.ALUMINA.A_PRODUCTION.STEAM.RFG</t>
  </si>
  <si>
    <t>FEC.ktoe.CY.NFM.ALUMINA.A_PRODUCTION.STEAM.LPG</t>
  </si>
  <si>
    <t>FEC.ktoe.CY.NFM.ALUMINA.A_PRODUCTION.STEAM.DIESEL_LIQBIO</t>
  </si>
  <si>
    <t>FEC.ktoe.CY.NFM.ALUMINA.A_PRODUCTION.STEAM.RFO</t>
  </si>
  <si>
    <t>FEC.ktoe.CY.NFM.ALUMINA.A_PRODUCTION.STEAM.OTHER</t>
  </si>
  <si>
    <t>FEC.ktoe.CY.NFM.ALUMINA.A_PRODUCTION.STEAM.NG_BIOGAS</t>
  </si>
  <si>
    <t>FEC.ktoe.CY.NFM.ALUMINA.A_PRODUCTION.STEAM.DERIVED</t>
  </si>
  <si>
    <t>FEC.ktoe.CY.NFM.ALUMINA.A_PRODUCTION.STEAM.BIOMASS_WASTE</t>
  </si>
  <si>
    <t>FEC.ktoe.CY.NFM.ALUMINA.A_PRODUCTION.STEAM.STEAM_DISTR</t>
  </si>
  <si>
    <t>Alumina production: Refining</t>
  </si>
  <si>
    <t>FEC.ktoe.CY.NFM.ALUMINA.A_REFINING.TOTAL.TOTAL</t>
  </si>
  <si>
    <t>FEC.ktoe.CY.NFM.ALUMINA.A_REFINING.THERM.LPG</t>
  </si>
  <si>
    <t>FEC.ktoe.CY.NFM.ALUMINA.A_REFINING.THERM.DIESEL_LIQBIO</t>
  </si>
  <si>
    <t>FEC.ktoe.CY.NFM.ALUMINA.A_REFINING.THERM.RFO</t>
  </si>
  <si>
    <t>FEC.ktoe.CY.NFM.ALUMINA.A_REFINING.THERM.NG_BIOGAS</t>
  </si>
  <si>
    <t>FEC.ktoe.CY.NFM.ALUMINA.A_REFINING.THERM.ELEC</t>
  </si>
  <si>
    <t>FEC.ktoe.CY.NFM.PRIM_ALU.TOTAL.TOTAL.TOTAL</t>
  </si>
  <si>
    <t>FEC.ktoe.CY.NFM.PRIM_ALU.LIGHT.GENERIC.ELEC</t>
  </si>
  <si>
    <t>FEC.ktoe.CY.NFM.PRIM_ALU.AIRCOMP.GENERIC.ELEC</t>
  </si>
  <si>
    <t>FEC.ktoe.CY.NFM.PRIM_ALU.MOTOR.GENERIC.ELEC</t>
  </si>
  <si>
    <t>FEC.ktoe.CY.NFM.PRIM_ALU.FANS.GENERIC.ELEC</t>
  </si>
  <si>
    <t>FEC.ktoe.CY.NFM.PRIM_ALU.LOW_ENTH.TOTAL.TOTAL</t>
  </si>
  <si>
    <t>FEC.ktoe.CY.NFM.PRIM_ALU.LOW_ENTH.THERM.DIESEL_LIQBIO</t>
  </si>
  <si>
    <t>FEC.ktoe.CY.NFM.PRIM_ALU.LOW_ENTH.THERM.NG_BIOGAS</t>
  </si>
  <si>
    <t>FEC.ktoe.CY.NFM.PRIM_ALU.LOW_ENTH.THERM.SOLAR_GEO</t>
  </si>
  <si>
    <t>FEC.ktoe.CY.NFM.PRIM_ALU.LOW_ENTH.HP.AMBIENT</t>
  </si>
  <si>
    <t>FEC.ktoe.CY.NFM.PRIM_ALU.LOW_ENTH.THERM.ELEC</t>
  </si>
  <si>
    <t>Aluminium electrolysis (smelting)</t>
  </si>
  <si>
    <t>FEC.ktoe.CY.NFM.PRIM_ALU.SMELTING.ELEC.ELEC</t>
  </si>
  <si>
    <t>Aluminium processing  (metallurgy e.g. cast house, reheating)</t>
  </si>
  <si>
    <t>FEC.ktoe.CY.NFM.PRIM_ALU.PROCESSING.TOTAL.TOTAL</t>
  </si>
  <si>
    <t>Aluminium processing - Thermal</t>
  </si>
  <si>
    <t>FEC.ktoe.CY.NFM.PRIM_ALU.PROCESSING.THERM.TOTAL</t>
  </si>
  <si>
    <t>FEC.ktoe.CY.NFM.PRIM_ALU.PROCESSING.THERM.LPG</t>
  </si>
  <si>
    <t>FEC.ktoe.CY.NFM.PRIM_ALU.PROCESSING.THERM.DIESEL_LIQBIO</t>
  </si>
  <si>
    <t>FEC.ktoe.CY.NFM.PRIM_ALU.PROCESSING.THERM.RFO</t>
  </si>
  <si>
    <t>FEC.ktoe.CY.NFM.PRIM_ALU.PROCESSING.THERM.NG_BIOGAS</t>
  </si>
  <si>
    <t>Aluminium processing - Electric</t>
  </si>
  <si>
    <t>FEC.ktoe.CY.NFM.PRIM_ALU.PROCESSING.ELEC.ELEC</t>
  </si>
  <si>
    <t>Aluminium finishing</t>
  </si>
  <si>
    <t>Aluminium finishing - Thermal</t>
  </si>
  <si>
    <t>FEC.ktoe.CY.NFM.PRIM_ALU.FINISHING.THERM.TOTAL</t>
  </si>
  <si>
    <t>FEC.ktoe.CY.NFM.PRIM_ALU.FINISHING.THERM.LPG</t>
  </si>
  <si>
    <t>FEC.ktoe.CY.NFM.PRIM_ALU.FINISHING.THERM.DIESEL_LIQBIO</t>
  </si>
  <si>
    <t>FEC.ktoe.CY.NFM.PRIM_ALU.FINISHING.THERM.NG_BIOGAS</t>
  </si>
  <si>
    <t>Aluminium finishing - Steam</t>
  </si>
  <si>
    <t>FEC.ktoe.CY.NFM.PRIM_ALU.FINISHING_STEAM.TOTAL.TOTAL</t>
  </si>
  <si>
    <t>FEC.ktoe.CY.NFM.PRIM_ALU.FINISHING_STEAM.STEAM.SOLIDS</t>
  </si>
  <si>
    <t>FEC.ktoe.CY.NFM.PRIM_ALU.FINISHING_STEAM.STEAM.RFG</t>
  </si>
  <si>
    <t>FEC.ktoe.CY.NFM.PRIM_ALU.FINISHING_STEAM.STEAM.LPG</t>
  </si>
  <si>
    <t>FEC.ktoe.CY.NFM.PRIM_ALU.FINISHING_STEAM.STEAM.DIESEL_LIQBIO</t>
  </si>
  <si>
    <t>FEC.ktoe.CY.NFM.PRIM_ALU.FINISHING_STEAM.STEAM.RFO</t>
  </si>
  <si>
    <t>FEC.ktoe.CY.NFM.PRIM_ALU.FINISHING_STEAM.STEAM.OTHER</t>
  </si>
  <si>
    <t>FEC.ktoe.CY.NFM.PRIM_ALU.FINISHING_STEAM.STEAM.NG_BIOGAS</t>
  </si>
  <si>
    <t>FEC.ktoe.CY.NFM.PRIM_ALU.FINISHING_STEAM.STEAM.DERIVED</t>
  </si>
  <si>
    <t>FEC.ktoe.CY.NFM.PRIM_ALU.FINISHING_STEAM.STEAM.BIOMASS_WASTE</t>
  </si>
  <si>
    <t>FEC.ktoe.CY.NFM.PRIM_ALU.FINISHING_STEAM.STEAM.STEAM_DISTR</t>
  </si>
  <si>
    <t>Aluminium finishing - Electric</t>
  </si>
  <si>
    <t>FEC.ktoe.CY.NFM.PRIM_ALU.FINISHING.ELEC.ELEC</t>
  </si>
  <si>
    <t>FEC.ktoe.CY.NFM.SEC_ALU.TOTAL.TOTAL.TOTAL</t>
  </si>
  <si>
    <t>FEC.ktoe.CY.NFM.SEC_ALU.LIGHT.GENERIC.ELEC</t>
  </si>
  <si>
    <t>FEC.ktoe.CY.NFM.SEC_ALU.AIRCOMP.GENERIC.ELEC</t>
  </si>
  <si>
    <t>FEC.ktoe.CY.NFM.SEC_ALU.MOTOR.GENERIC.ELEC</t>
  </si>
  <si>
    <t>FEC.ktoe.CY.NFM.SEC_ALU.FANS.GENERIC.ELEC</t>
  </si>
  <si>
    <t>FEC.ktoe.CY.NFM.SEC_ALU.LOW_ENTH.TOTAL.TOTAL</t>
  </si>
  <si>
    <t>FEC.ktoe.CY.NFM.SEC_ALU.LOW_ENTH.THERM.DIESEL_LIQBIO</t>
  </si>
  <si>
    <t>FEC.ktoe.CY.NFM.SEC_ALU.LOW_ENTH.THERM.NG_BIOGAS</t>
  </si>
  <si>
    <t>FEC.ktoe.CY.NFM.SEC_ALU.LOW_ENTH.THERM.SOLAR_GEO</t>
  </si>
  <si>
    <t>FEC.ktoe.CY.NFM.SEC_ALU.LOW_ENTH.HP.AMBIENT</t>
  </si>
  <si>
    <t>FEC.ktoe.CY.NFM.SEC_ALU.LOW_ENTH.THERM.ELEC</t>
  </si>
  <si>
    <t>Secondary aluminium (incl. pre-treatment, remelting)</t>
  </si>
  <si>
    <t>FEC.ktoe.CY.NFM.SEC_ALU.SEC_REMELTING.TOTAL.TOTAL</t>
  </si>
  <si>
    <t>Secondary aluminium - Thermal</t>
  </si>
  <si>
    <t>FEC.ktoe.CY.NFM.SEC_ALU.SEC_REMELTING.THERM.TOTAL</t>
  </si>
  <si>
    <t>FEC.ktoe.CY.NFM.SEC_ALU.SEC_REMELTING.THERM.LPG</t>
  </si>
  <si>
    <t>FEC.ktoe.CY.NFM.SEC_ALU.SEC_REMELTING.THERM.DIESEL_LIQBIO</t>
  </si>
  <si>
    <t>FEC.ktoe.CY.NFM.SEC_ALU.SEC_REMELTING.THERM.RFO</t>
  </si>
  <si>
    <t>FEC.ktoe.CY.NFM.SEC_ALU.SEC_REMELTING.THERM.NG_BIOGAS</t>
  </si>
  <si>
    <t>Secondary aluminium - Electric</t>
  </si>
  <si>
    <t>FEC.ktoe.CY.NFM.SEC_ALU.SEC_REMELTING.ELEC.ELEC</t>
  </si>
  <si>
    <t>FEC.ktoe.CY.NFM.SEC_ALU.SEC_PROCESSING.TOTAL.TOTAL</t>
  </si>
  <si>
    <t>FEC.ktoe.CY.NFM.SEC_ALU.SEC_PROCESSING.THERM.TOTAL</t>
  </si>
  <si>
    <t>FEC.ktoe.CY.NFM.SEC_ALU.SEC_PROCESSING.THERM.LPG</t>
  </si>
  <si>
    <t>FEC.ktoe.CY.NFM.SEC_ALU.SEC_PROCESSING.THERM.DIESEL_LIQBIO</t>
  </si>
  <si>
    <t>FEC.ktoe.CY.NFM.SEC_ALU.SEC_PROCESSING.THERM.RFO</t>
  </si>
  <si>
    <t>FEC.ktoe.CY.NFM.SEC_ALU.SEC_PROCESSING.THERM.NG_BIOGAS</t>
  </si>
  <si>
    <t>FEC.ktoe.CY.NFM.SEC_ALU.SEC_PROCESSING.ELEC.ELEC</t>
  </si>
  <si>
    <t>FEC.ktoe.CY.NFM.SEC_ALU.SEC_FINISHING.THERM.TOTAL</t>
  </si>
  <si>
    <t>FEC.ktoe.CY.NFM.SEC_ALU.SEC_FINISHING.THERM.LPG</t>
  </si>
  <si>
    <t>FEC.ktoe.CY.NFM.SEC_ALU.SEC_FINISHING.THERM.DIESEL_LIQBIO</t>
  </si>
  <si>
    <t>FEC.ktoe.CY.NFM.SEC_ALU.SEC_FINISHING.THERM.NG_BIOGAS</t>
  </si>
  <si>
    <t>FEC.ktoe.CY.NFM.SEC_ALU.SEC_FINISHING_STEAM.TOTAL.TOTAL</t>
  </si>
  <si>
    <t>FEC.ktoe.CY.NFM.SEC_ALU.SEC_FINISHING_STEAM.STEAM.SOLIDS</t>
  </si>
  <si>
    <t>FEC.ktoe.CY.NFM.SEC_ALU.SEC_FINISHING_STEAM.STEAM.RFG</t>
  </si>
  <si>
    <t>FEC.ktoe.CY.NFM.SEC_ALU.SEC_FINISHING_STEAM.STEAM.LPG</t>
  </si>
  <si>
    <t>FEC.ktoe.CY.NFM.SEC_ALU.SEC_FINISHING_STEAM.STEAM.DIESEL_LIQBIO</t>
  </si>
  <si>
    <t>FEC.ktoe.CY.NFM.SEC_ALU.SEC_FINISHING_STEAM.STEAM.RFO</t>
  </si>
  <si>
    <t>FEC.ktoe.CY.NFM.SEC_ALU.SEC_FINISHING_STEAM.STEAM.OTHER</t>
  </si>
  <si>
    <t>FEC.ktoe.CY.NFM.SEC_ALU.SEC_FINISHING_STEAM.STEAM.NG_BIOGAS</t>
  </si>
  <si>
    <t>FEC.ktoe.CY.NFM.SEC_ALU.SEC_FINISHING_STEAM.STEAM.DERIVED</t>
  </si>
  <si>
    <t>FEC.ktoe.CY.NFM.SEC_ALU.SEC_FINISHING_STEAM.STEAM.BIOMASS_WASTE</t>
  </si>
  <si>
    <t>FEC.ktoe.CY.NFM.SEC_ALU.SEC_FINISHING_STEAM.STEAM.STEAM_DISTR</t>
  </si>
  <si>
    <t>FEC.ktoe.CY.NFM.SEC_ALU.SEC_FINISHING.ELEC.ELEC</t>
  </si>
  <si>
    <t>FEC.ktoe.CY.NFM.OTHER_NFM.TOTAL.TOTAL.TOTAL</t>
  </si>
  <si>
    <t>FEC.ktoe.CY.NFM.OTHER_NFM.LIGHT.GENERIC.ELEC</t>
  </si>
  <si>
    <t>FEC.ktoe.CY.NFM.OTHER_NFM.AIRCOMP.GENERIC.ELEC</t>
  </si>
  <si>
    <t>FEC.ktoe.CY.NFM.OTHER_NFM.MOTOR.GENERIC.ELEC</t>
  </si>
  <si>
    <t>FEC.ktoe.CY.NFM.OTHER_NFM.FANS.GENERIC.ELEC</t>
  </si>
  <si>
    <t>FEC.ktoe.CY.NFM.OTHER_NFM.LOW_ENTH.TOTAL.TOTAL</t>
  </si>
  <si>
    <t>FEC.ktoe.CY.NFM.OTHER_NFM.LOW_ENTH.THERM.DIESEL_LIQBIO</t>
  </si>
  <si>
    <t>FEC.ktoe.CY.NFM.OTHER_NFM.LOW_ENTH.THERM.NG_BIOGAS</t>
  </si>
  <si>
    <t>FEC.ktoe.CY.NFM.OTHER_NFM.LOW_ENTH.THERM.SOLAR_GEO</t>
  </si>
  <si>
    <t>FEC.ktoe.CY.NFM.OTHER_NFM.LOW_ENTH.HP.AMBIENT</t>
  </si>
  <si>
    <t>FEC.ktoe.CY.NFM.OTHER_NFM.LOW_ENTH.THERM.ELEC</t>
  </si>
  <si>
    <t>Other Metals: production</t>
  </si>
  <si>
    <t>FEC.ktoe.CY.NFM.OTHER_NFM.OTH_PRODUCTION.TOTAL.TOTAL</t>
  </si>
  <si>
    <t>Metal production - Thermal</t>
  </si>
  <si>
    <t>FEC.ktoe.CY.NFM.OTHER_NFM.OTH_PRODUCTION.THERM.TOTAL</t>
  </si>
  <si>
    <t>FEC.ktoe.CY.NFM.OTHER_NFM.OTH_PRODUCTION.THERM.SOLIDS</t>
  </si>
  <si>
    <t>FEC.ktoe.CY.NFM.OTHER_NFM.OTH_PRODUCTION.THERM.LPG</t>
  </si>
  <si>
    <t>FEC.ktoe.CY.NFM.OTHER_NFM.OTH_PRODUCTION.THERM.DIESEL_LIQBIO</t>
  </si>
  <si>
    <t>FEC.ktoe.CY.NFM.OTHER_NFM.OTH_PRODUCTION.THERM.RFO</t>
  </si>
  <si>
    <t>FEC.ktoe.CY.NFM.OTHER_NFM.OTH_PRODUCTION.THERM.NG_BIOGAS</t>
  </si>
  <si>
    <t>Metal production - Electric</t>
  </si>
  <si>
    <t>FEC.ktoe.CY.NFM.OTHER_NFM.OTH_PRODUCTION.ELEC.ELEC</t>
  </si>
  <si>
    <t>Metal processing  (metallurgy e.g. cast house, reheating)</t>
  </si>
  <si>
    <t>FEC.ktoe.CY.NFM.OTHER_NFM.OTH_PROCESSING.TOTAL.TOTAL</t>
  </si>
  <si>
    <t>Metal processing - Thermal</t>
  </si>
  <si>
    <t>FEC.ktoe.CY.NFM.OTHER_NFM.OTH_PROCESSING.THERM.TOTAL</t>
  </si>
  <si>
    <t>FEC.ktoe.CY.NFM.OTHER_NFM.OTH_PROCESSING.THERM.LPG</t>
  </si>
  <si>
    <t>FEC.ktoe.CY.NFM.OTHER_NFM.OTH_PROCESSING.THERM.DIESEL_LIQBIO</t>
  </si>
  <si>
    <t>FEC.ktoe.CY.NFM.OTHER_NFM.OTH_PROCESSING.THERM.RFO</t>
  </si>
  <si>
    <t>FEC.ktoe.CY.NFM.OTHER_NFM.OTH_PROCESSING.THERM.NG_BIOGAS</t>
  </si>
  <si>
    <t>Metal processing - Electric</t>
  </si>
  <si>
    <t>FEC.ktoe.CY.NFM.OTHER_NFM.OTH_PROCESSING.ELEC.ELEC</t>
  </si>
  <si>
    <t>Metal finishing</t>
  </si>
  <si>
    <t>Metal finishing - Thermal</t>
  </si>
  <si>
    <t>FEC.ktoe.CY.NFM.OTHER_NFM.OTH_FINISHING.THERM.TOTAL</t>
  </si>
  <si>
    <t>FEC.ktoe.CY.NFM.OTHER_NFM.OTH_FINISHING.THERM.LPG</t>
  </si>
  <si>
    <t>FEC.ktoe.CY.NFM.OTHER_NFM.OTH_FINISHING.THERM.DIESEL_LIQBIO</t>
  </si>
  <si>
    <t>FEC.ktoe.CY.NFM.OTHER_NFM.OTH_FINISHING.THERM.NG_BIOGAS</t>
  </si>
  <si>
    <t>Metal finishing - Steam</t>
  </si>
  <si>
    <t>FEC.ktoe.CY.NFM.OTHER_NFM.OTH_FINISHING_STEAM.TOTAL.TOTAL</t>
  </si>
  <si>
    <t>FEC.ktoe.CY.NFM.OTHER_NFM.OTH_FINISHING_STEAM.STEAM.SOLIDS</t>
  </si>
  <si>
    <t>FEC.ktoe.CY.NFM.OTHER_NFM.OTH_FINISHING_STEAM.STEAM.RFG</t>
  </si>
  <si>
    <t>FEC.ktoe.CY.NFM.OTHER_NFM.OTH_FINISHING_STEAM.STEAM.LPG</t>
  </si>
  <si>
    <t>FEC.ktoe.CY.NFM.OTHER_NFM.OTH_FINISHING_STEAM.STEAM.DIESEL_LIQBIO</t>
  </si>
  <si>
    <t>FEC.ktoe.CY.NFM.OTHER_NFM.OTH_FINISHING_STEAM.STEAM.RFO</t>
  </si>
  <si>
    <t>FEC.ktoe.CY.NFM.OTHER_NFM.OTH_FINISHING_STEAM.STEAM.OTHER</t>
  </si>
  <si>
    <t>FEC.ktoe.CY.NFM.OTHER_NFM.OTH_FINISHING_STEAM.STEAM.NG_BIOGAS</t>
  </si>
  <si>
    <t>FEC.ktoe.CY.NFM.OTHER_NFM.OTH_FINISHING_STEAM.STEAM.DERIVED</t>
  </si>
  <si>
    <t>FEC.ktoe.CY.NFM.OTHER_NFM.OTH_FINISHING_STEAM.STEAM.BIOMASS_WASTE</t>
  </si>
  <si>
    <t>FEC.ktoe.CY.NFM.OTHER_NFM.OTH_FINISHING_STEAM.STEAM.STEAM_DISTR</t>
  </si>
  <si>
    <t>Metal finishing - Electric</t>
  </si>
  <si>
    <t>FEC.ktoe.CY.NFM.OTHER_NFM.OTH_FINISHING.ELEC.ELEC</t>
  </si>
  <si>
    <t>UED.ktoe.CY.NFM.ALUMINA.TOTAL.TOTAL.TOTAL</t>
  </si>
  <si>
    <t>UED.ktoe.CY.NFM.ALUMINA.LIGHT.GENERIC.ELEC</t>
  </si>
  <si>
    <t>UED.ktoe.CY.NFM.ALUMINA.AIRCOMP.GENERIC.ELEC</t>
  </si>
  <si>
    <t>UED.ktoe.CY.NFM.ALUMINA.MOTOR.GENERIC.ELEC</t>
  </si>
  <si>
    <t>UED.ktoe.CY.NFM.ALUMINA.FANS.GENERIC.ELEC</t>
  </si>
  <si>
    <t>UED.ktoe.CY.NFM.ALUMINA.LOW_ENTH.TOTAL.TOTAL</t>
  </si>
  <si>
    <t>UED.ktoe.CY.NFM.ALUMINA.LOW_ENTH.THERM.DIESEL_LIQBIO</t>
  </si>
  <si>
    <t>UED.ktoe.CY.NFM.ALUMINA.LOW_ENTH.THERM.NG_BIOGAS</t>
  </si>
  <si>
    <t>UED.ktoe.CY.NFM.ALUMINA.LOW_ENTH.THERM.SOLAR_GEO</t>
  </si>
  <si>
    <t>UED.ktoe.CY.NFM.ALUMINA.LOW_ENTH.HP.AMBIENT</t>
  </si>
  <si>
    <t>UED.ktoe.CY.NFM.ALUMINA.LOW_ENTH.THERM.ELEC</t>
  </si>
  <si>
    <t>UED.ktoe.CY.NFM.ALUMINA.A_PRODUCTION.TOTAL.TOTAL</t>
  </si>
  <si>
    <t>UED.ktoe.CY.NFM.ALUMINA.A_PRODUCTION.STEAM.SOLIDS</t>
  </si>
  <si>
    <t>UED.ktoe.CY.NFM.ALUMINA.A_PRODUCTION.STEAM.RFG</t>
  </si>
  <si>
    <t>UED.ktoe.CY.NFM.ALUMINA.A_PRODUCTION.STEAM.LPG</t>
  </si>
  <si>
    <t>UED.ktoe.CY.NFM.ALUMINA.A_PRODUCTION.STEAM.DIESEL_LIQBIO</t>
  </si>
  <si>
    <t>UED.ktoe.CY.NFM.ALUMINA.A_PRODUCTION.STEAM.RFO</t>
  </si>
  <si>
    <t>UED.ktoe.CY.NFM.ALUMINA.A_PRODUCTION.STEAM.OTHER</t>
  </si>
  <si>
    <t>UED.ktoe.CY.NFM.ALUMINA.A_PRODUCTION.STEAM.NG_BIOGAS</t>
  </si>
  <si>
    <t>UED.ktoe.CY.NFM.ALUMINA.A_PRODUCTION.STEAM.DERIVED</t>
  </si>
  <si>
    <t>UED.ktoe.CY.NFM.ALUMINA.A_PRODUCTION.STEAM.BIOMASS_WASTE</t>
  </si>
  <si>
    <t>UED.ktoe.CY.NFM.ALUMINA.A_PRODUCTION.STEAM.STEAM_DISTR</t>
  </si>
  <si>
    <t>UED.ktoe.CY.NFM.ALUMINA.A_REFINING.TOTAL.TOTAL</t>
  </si>
  <si>
    <t>UED.ktoe.CY.NFM.ALUMINA.A_REFINING.THERM.LPG</t>
  </si>
  <si>
    <t>UED.ktoe.CY.NFM.ALUMINA.A_REFINING.THERM.DIESEL_LIQBIO</t>
  </si>
  <si>
    <t>UED.ktoe.CY.NFM.ALUMINA.A_REFINING.THERM.RFO</t>
  </si>
  <si>
    <t>UED.ktoe.CY.NFM.ALUMINA.A_REFINING.THERM.NG_BIOGAS</t>
  </si>
  <si>
    <t>UED.ktoe.CY.NFM.ALUMINA.A_REFINING.THERM.ELEC</t>
  </si>
  <si>
    <t>UED.ktoe.CY.NFM.PRIM_ALU.TOTAL.TOTAL.TOTAL</t>
  </si>
  <si>
    <t>UED.ktoe.CY.NFM.PRIM_ALU.LIGHT.GENERIC.ELEC</t>
  </si>
  <si>
    <t>UED.ktoe.CY.NFM.PRIM_ALU.AIRCOMP.GENERIC.ELEC</t>
  </si>
  <si>
    <t>UED.ktoe.CY.NFM.PRIM_ALU.MOTOR.GENERIC.ELEC</t>
  </si>
  <si>
    <t>UED.ktoe.CY.NFM.PRIM_ALU.FANS.GENERIC.ELEC</t>
  </si>
  <si>
    <t>UED.ktoe.CY.NFM.PRIM_ALU.LOW_ENTH.TOTAL.TOTAL</t>
  </si>
  <si>
    <t>UED.ktoe.CY.NFM.PRIM_ALU.LOW_ENTH.THERM.DIESEL_LIQBIO</t>
  </si>
  <si>
    <t>UED.ktoe.CY.NFM.PRIM_ALU.LOW_ENTH.THERM.NG_BIOGAS</t>
  </si>
  <si>
    <t>UED.ktoe.CY.NFM.PRIM_ALU.LOW_ENTH.THERM.SOLAR_GEO</t>
  </si>
  <si>
    <t>UED.ktoe.CY.NFM.PRIM_ALU.LOW_ENTH.HP.AMBIENT</t>
  </si>
  <si>
    <t>UED.ktoe.CY.NFM.PRIM_ALU.LOW_ENTH.THERM.ELEC</t>
  </si>
  <si>
    <t>UED.ktoe.CY.NFM.PRIM_ALU.SMELTING.ELEC.ELEC</t>
  </si>
  <si>
    <t>UED.ktoe.CY.NFM.PRIM_ALU.PROCESSING.TOTAL.TOTAL</t>
  </si>
  <si>
    <t>UED.ktoe.CY.NFM.PRIM_ALU.PROCESSING.THERM.TOTAL</t>
  </si>
  <si>
    <t>UED.ktoe.CY.NFM.PRIM_ALU.PROCESSING.THERM.LPG</t>
  </si>
  <si>
    <t>UED.ktoe.CY.NFM.PRIM_ALU.PROCESSING.THERM.DIESEL_LIQBIO</t>
  </si>
  <si>
    <t>UED.ktoe.CY.NFM.PRIM_ALU.PROCESSING.THERM.RFO</t>
  </si>
  <si>
    <t>UED.ktoe.CY.NFM.PRIM_ALU.PROCESSING.THERM.NG_BIOGAS</t>
  </si>
  <si>
    <t>UED.ktoe.CY.NFM.PRIM_ALU.PROCESSING.ELEC.ELEC</t>
  </si>
  <si>
    <t>UED.ktoe.CY.NFM.PRIM_ALU.FINISHING.THERM.TOTAL</t>
  </si>
  <si>
    <t>UED.ktoe.CY.NFM.PRIM_ALU.FINISHING.THERM.LPG</t>
  </si>
  <si>
    <t>UED.ktoe.CY.NFM.PRIM_ALU.FINISHING.THERM.DIESEL_LIQBIO</t>
  </si>
  <si>
    <t>UED.ktoe.CY.NFM.PRIM_ALU.FINISHING.THERM.NG_BIOGAS</t>
  </si>
  <si>
    <t>UED.ktoe.CY.NFM.PRIM_ALU.FINISHING_STEAM.TOTAL.TOTAL</t>
  </si>
  <si>
    <t>UED.ktoe.CY.NFM.PRIM_ALU.FINISHING_STEAM.STEAM.SOLIDS</t>
  </si>
  <si>
    <t>UED.ktoe.CY.NFM.PRIM_ALU.FINISHING_STEAM.STEAM.RFG</t>
  </si>
  <si>
    <t>UED.ktoe.CY.NFM.PRIM_ALU.FINISHING_STEAM.STEAM.LPG</t>
  </si>
  <si>
    <t>UED.ktoe.CY.NFM.PRIM_ALU.FINISHING_STEAM.STEAM.DIESEL_LIQBIO</t>
  </si>
  <si>
    <t>UED.ktoe.CY.NFM.PRIM_ALU.FINISHING_STEAM.STEAM.RFO</t>
  </si>
  <si>
    <t>UED.ktoe.CY.NFM.PRIM_ALU.FINISHING_STEAM.STEAM.OTHER</t>
  </si>
  <si>
    <t>UED.ktoe.CY.NFM.PRIM_ALU.FINISHING_STEAM.STEAM.NG_BIOGAS</t>
  </si>
  <si>
    <t>UED.ktoe.CY.NFM.PRIM_ALU.FINISHING_STEAM.STEAM.DERIVED</t>
  </si>
  <si>
    <t>UED.ktoe.CY.NFM.PRIM_ALU.FINISHING_STEAM.STEAM.BIOMASS_WASTE</t>
  </si>
  <si>
    <t>UED.ktoe.CY.NFM.PRIM_ALU.FINISHING_STEAM.STEAM.STEAM_DISTR</t>
  </si>
  <si>
    <t>UED.ktoe.CY.NFM.PRIM_ALU.FINISHING.ELEC.ELEC</t>
  </si>
  <si>
    <t>UED.ktoe.CY.NFM.SEC_ALU.TOTAL.TOTAL.TOTAL</t>
  </si>
  <si>
    <t>UED.ktoe.CY.NFM.SEC_ALU.LIGHT.GENERIC.ELEC</t>
  </si>
  <si>
    <t>UED.ktoe.CY.NFM.SEC_ALU.AIRCOMP.GENERIC.ELEC</t>
  </si>
  <si>
    <t>UED.ktoe.CY.NFM.SEC_ALU.MOTOR.GENERIC.ELEC</t>
  </si>
  <si>
    <t>UED.ktoe.CY.NFM.SEC_ALU.FANS.GENERIC.ELEC</t>
  </si>
  <si>
    <t>UED.ktoe.CY.NFM.SEC_ALU.LOW_ENTH.TOTAL.TOTAL</t>
  </si>
  <si>
    <t>UED.ktoe.CY.NFM.SEC_ALU.LOW_ENTH.THERM.DIESEL_LIQBIO</t>
  </si>
  <si>
    <t>UED.ktoe.CY.NFM.SEC_ALU.LOW_ENTH.THERM.NG_BIOGAS</t>
  </si>
  <si>
    <t>UED.ktoe.CY.NFM.SEC_ALU.LOW_ENTH.THERM.SOLAR_GEO</t>
  </si>
  <si>
    <t>UED.ktoe.CY.NFM.SEC_ALU.LOW_ENTH.HP.AMBIENT</t>
  </si>
  <si>
    <t>UED.ktoe.CY.NFM.SEC_ALU.LOW_ENTH.THERM.ELEC</t>
  </si>
  <si>
    <t>UED.ktoe.CY.NFM.SEC_ALU.SEC_REMELTING.TOTAL.TOTAL</t>
  </si>
  <si>
    <t>UED.ktoe.CY.NFM.SEC_ALU.SEC_REMELTING.THERM.TOTAL</t>
  </si>
  <si>
    <t>UED.ktoe.CY.NFM.SEC_ALU.SEC_REMELTING.THERM.LPG</t>
  </si>
  <si>
    <t>UED.ktoe.CY.NFM.SEC_ALU.SEC_REMELTING.THERM.DIESEL_LIQBIO</t>
  </si>
  <si>
    <t>UED.ktoe.CY.NFM.SEC_ALU.SEC_REMELTING.THERM.RFO</t>
  </si>
  <si>
    <t>UED.ktoe.CY.NFM.SEC_ALU.SEC_REMELTING.THERM.NG_BIOGAS</t>
  </si>
  <si>
    <t>UED.ktoe.CY.NFM.SEC_ALU.SEC_REMELTING.ELEC.ELEC</t>
  </si>
  <si>
    <t>UED.ktoe.CY.NFM.SEC_ALU.SEC_PROCESSING.TOTAL.TOTAL</t>
  </si>
  <si>
    <t>UED.ktoe.CY.NFM.SEC_ALU.SEC_PROCESSING.THERM.TOTAL</t>
  </si>
  <si>
    <t>UED.ktoe.CY.NFM.SEC_ALU.SEC_PROCESSING.THERM.LPG</t>
  </si>
  <si>
    <t>UED.ktoe.CY.NFM.SEC_ALU.SEC_PROCESSING.THERM.DIESEL_LIQBIO</t>
  </si>
  <si>
    <t>UED.ktoe.CY.NFM.SEC_ALU.SEC_PROCESSING.THERM.RFO</t>
  </si>
  <si>
    <t>UED.ktoe.CY.NFM.SEC_ALU.SEC_PROCESSING.THERM.NG_BIOGAS</t>
  </si>
  <si>
    <t>UED.ktoe.CY.NFM.SEC_ALU.SEC_PROCESSING.ELEC.ELEC</t>
  </si>
  <si>
    <t>UED.ktoe.CY.NFM.SEC_ALU.SEC_FINISHING.THERM.TOTAL</t>
  </si>
  <si>
    <t>UED.ktoe.CY.NFM.SEC_ALU.SEC_FINISHING.THERM.LPG</t>
  </si>
  <si>
    <t>UED.ktoe.CY.NFM.SEC_ALU.SEC_FINISHING.THERM.DIESEL_LIQBIO</t>
  </si>
  <si>
    <t>UED.ktoe.CY.NFM.SEC_ALU.SEC_FINISHING.THERM.NG_BIOGAS</t>
  </si>
  <si>
    <t>UED.ktoe.CY.NFM.SEC_ALU.SEC_FINISHING_STEAM.TOTAL.TOTAL</t>
  </si>
  <si>
    <t>UED.ktoe.CY.NFM.SEC_ALU.SEC_FINISHING_STEAM.STEAM.SOLIDS</t>
  </si>
  <si>
    <t>UED.ktoe.CY.NFM.SEC_ALU.SEC_FINISHING_STEAM.STEAM.RFG</t>
  </si>
  <si>
    <t>UED.ktoe.CY.NFM.SEC_ALU.SEC_FINISHING_STEAM.STEAM.LPG</t>
  </si>
  <si>
    <t>UED.ktoe.CY.NFM.SEC_ALU.SEC_FINISHING_STEAM.STEAM.DIESEL_LIQBIO</t>
  </si>
  <si>
    <t>UED.ktoe.CY.NFM.SEC_ALU.SEC_FINISHING_STEAM.STEAM.RFO</t>
  </si>
  <si>
    <t>UED.ktoe.CY.NFM.SEC_ALU.SEC_FINISHING_STEAM.STEAM.OTHER</t>
  </si>
  <si>
    <t>UED.ktoe.CY.NFM.SEC_ALU.SEC_FINISHING_STEAM.STEAM.NG_BIOGAS</t>
  </si>
  <si>
    <t>UED.ktoe.CY.NFM.SEC_ALU.SEC_FINISHING_STEAM.STEAM.DERIVED</t>
  </si>
  <si>
    <t>UED.ktoe.CY.NFM.SEC_ALU.SEC_FINISHING_STEAM.STEAM.BIOMASS_WASTE</t>
  </si>
  <si>
    <t>UED.ktoe.CY.NFM.SEC_ALU.SEC_FINISHING_STEAM.STEAM.STEAM_DISTR</t>
  </si>
  <si>
    <t>UED.ktoe.CY.NFM.SEC_ALU.SEC_FINISHING.ELEC.ELEC</t>
  </si>
  <si>
    <t>UED.ktoe.CY.NFM.OTHER_NFM.TOTAL.TOTAL.TOTAL</t>
  </si>
  <si>
    <t>UED.ktoe.CY.NFM.OTHER_NFM.LIGHT.GENERIC.ELEC</t>
  </si>
  <si>
    <t>UED.ktoe.CY.NFM.OTHER_NFM.AIRCOMP.GENERIC.ELEC</t>
  </si>
  <si>
    <t>UED.ktoe.CY.NFM.OTHER_NFM.MOTOR.GENERIC.ELEC</t>
  </si>
  <si>
    <t>UED.ktoe.CY.NFM.OTHER_NFM.FANS.GENERIC.ELEC</t>
  </si>
  <si>
    <t>UED.ktoe.CY.NFM.OTHER_NFM.LOW_ENTH.TOTAL.TOTAL</t>
  </si>
  <si>
    <t>UED.ktoe.CY.NFM.OTHER_NFM.LOW_ENTH.THERM.DIESEL_LIQBIO</t>
  </si>
  <si>
    <t>UED.ktoe.CY.NFM.OTHER_NFM.LOW_ENTH.THERM.NG_BIOGAS</t>
  </si>
  <si>
    <t>UED.ktoe.CY.NFM.OTHER_NFM.LOW_ENTH.THERM.SOLAR_GEO</t>
  </si>
  <si>
    <t>UED.ktoe.CY.NFM.OTHER_NFM.LOW_ENTH.HP.AMBIENT</t>
  </si>
  <si>
    <t>UED.ktoe.CY.NFM.OTHER_NFM.LOW_ENTH.THERM.ELEC</t>
  </si>
  <si>
    <t>UED.ktoe.CY.NFM.OTHER_NFM.OTH_PRODUCTION.TOTAL.TOTAL</t>
  </si>
  <si>
    <t>UED.ktoe.CY.NFM.OTHER_NFM.OTH_PRODUCTION.THERM.TOTAL</t>
  </si>
  <si>
    <t>UED.ktoe.CY.NFM.OTHER_NFM.OTH_PRODUCTION.THERM.SOLIDS</t>
  </si>
  <si>
    <t>UED.ktoe.CY.NFM.OTHER_NFM.OTH_PRODUCTION.THERM.LPG</t>
  </si>
  <si>
    <t>UED.ktoe.CY.NFM.OTHER_NFM.OTH_PRODUCTION.THERM.DIESEL_LIQBIO</t>
  </si>
  <si>
    <t>UED.ktoe.CY.NFM.OTHER_NFM.OTH_PRODUCTION.THERM.RFO</t>
  </si>
  <si>
    <t>UED.ktoe.CY.NFM.OTHER_NFM.OTH_PRODUCTION.THERM.NG_BIOGAS</t>
  </si>
  <si>
    <t>UED.ktoe.CY.NFM.OTHER_NFM.OTH_PRODUCTION.ELEC.ELEC</t>
  </si>
  <si>
    <t>UED.ktoe.CY.NFM.OTHER_NFM.OTH_PROCESSING.TOTAL.TOTAL</t>
  </si>
  <si>
    <t>UED.ktoe.CY.NFM.OTHER_NFM.OTH_PROCESSING.THERM.TOTAL</t>
  </si>
  <si>
    <t>UED.ktoe.CY.NFM.OTHER_NFM.OTH_PROCESSING.THERM.LPG</t>
  </si>
  <si>
    <t>UED.ktoe.CY.NFM.OTHER_NFM.OTH_PROCESSING.THERM.DIESEL_LIQBIO</t>
  </si>
  <si>
    <t>UED.ktoe.CY.NFM.OTHER_NFM.OTH_PROCESSING.THERM.RFO</t>
  </si>
  <si>
    <t>UED.ktoe.CY.NFM.OTHER_NFM.OTH_PROCESSING.THERM.NG_BIOGAS</t>
  </si>
  <si>
    <t>UED.ktoe.CY.NFM.OTHER_NFM.OTH_PROCESSING.ELEC.ELEC</t>
  </si>
  <si>
    <t>UED.ktoe.CY.NFM.OTHER_NFM.OTH_FINISHING.THERM.TOTAL</t>
  </si>
  <si>
    <t>UED.ktoe.CY.NFM.OTHER_NFM.OTH_FINISHING.THERM.LPG</t>
  </si>
  <si>
    <t>UED.ktoe.CY.NFM.OTHER_NFM.OTH_FINISHING.THERM.DIESEL_LIQBIO</t>
  </si>
  <si>
    <t>UED.ktoe.CY.NFM.OTHER_NFM.OTH_FINISHING.THERM.NG_BIOGAS</t>
  </si>
  <si>
    <t>UED.ktoe.CY.NFM.OTHER_NFM.OTH_FINISHING_STEAM.TOTAL.TOTAL</t>
  </si>
  <si>
    <t>UED.ktoe.CY.NFM.OTHER_NFM.OTH_FINISHING_STEAM.STEAM.SOLIDS</t>
  </si>
  <si>
    <t>UED.ktoe.CY.NFM.OTHER_NFM.OTH_FINISHING_STEAM.STEAM.RFG</t>
  </si>
  <si>
    <t>UED.ktoe.CY.NFM.OTHER_NFM.OTH_FINISHING_STEAM.STEAM.LPG</t>
  </si>
  <si>
    <t>UED.ktoe.CY.NFM.OTHER_NFM.OTH_FINISHING_STEAM.STEAM.DIESEL_LIQBIO</t>
  </si>
  <si>
    <t>UED.ktoe.CY.NFM.OTHER_NFM.OTH_FINISHING_STEAM.STEAM.RFO</t>
  </si>
  <si>
    <t>UED.ktoe.CY.NFM.OTHER_NFM.OTH_FINISHING_STEAM.STEAM.OTHER</t>
  </si>
  <si>
    <t>UED.ktoe.CY.NFM.OTHER_NFM.OTH_FINISHING_STEAM.STEAM.NG_BIOGAS</t>
  </si>
  <si>
    <t>UED.ktoe.CY.NFM.OTHER_NFM.OTH_FINISHING_STEAM.STEAM.DERIVED</t>
  </si>
  <si>
    <t>UED.ktoe.CY.NFM.OTHER_NFM.OTH_FINISHING_STEAM.STEAM.BIOMASS_WASTE</t>
  </si>
  <si>
    <t>UED.ktoe.CY.NFM.OTHER_NFM.OTH_FINISHING_STEAM.STEAM.STEAM_DISTR</t>
  </si>
  <si>
    <t>UED.ktoe.CY.NFM.OTHER_NFM.OTH_FINISHING.ELEC.ELEC</t>
  </si>
  <si>
    <t>FUEL_EMI.ktCO2.CY.NFM.ALUMINA.TOTAL.TOTAL.TOTAL</t>
  </si>
  <si>
    <t>FUEL_EMI.ktCO2.CY.NFM.ALUMINA.LIGHT.GENERIC.ELEC</t>
  </si>
  <si>
    <t>FUEL_EMI.ktCO2.CY.NFM.ALUMINA.AIRCOMP.GENERIC.ELEC</t>
  </si>
  <si>
    <t>FUEL_EMI.ktCO2.CY.NFM.ALUMINA.MOTOR.GENERIC.ELEC</t>
  </si>
  <si>
    <t>FUEL_EMI.ktCO2.CY.NFM.ALUMINA.FANS.GENERIC.ELEC</t>
  </si>
  <si>
    <t>FUEL_EMI.ktCO2.CY.NFM.ALUMINA.LOW_ENTH.TOTAL.TOTAL</t>
  </si>
  <si>
    <t>FUEL_EMI.ktCO2.CY.NFM.ALUMINA.LOW_ENTH.THERM.DIESEL_LIQBIO</t>
  </si>
  <si>
    <t>FUEL_EMI.ktCO2.CY.NFM.ALUMINA.LOW_ENTH.THERM.NG_BIOGAS</t>
  </si>
  <si>
    <t>FUEL_EMI.ktCO2.CY.NFM.ALUMINA.LOW_ENTH.THERM.SOLAR_GEO</t>
  </si>
  <si>
    <t>FUEL_EMI.ktCO2.CY.NFM.ALUMINA.LOW_ENTH.HP.AMBIENT</t>
  </si>
  <si>
    <t>FUEL_EMI.ktCO2.CY.NFM.ALUMINA.LOW_ENTH.THERM.ELEC</t>
  </si>
  <si>
    <t>FUEL_EMI.ktCO2.CY.NFM.ALUMINA.A_PRODUCTION.TOTAL.TOTAL</t>
  </si>
  <si>
    <t>FUEL_EMI.ktCO2.CY.NFM.ALUMINA.A_PRODUCTION.STEAM.SOLIDS</t>
  </si>
  <si>
    <t>FUEL_EMI.ktCO2.CY.NFM.ALUMINA.A_PRODUCTION.STEAM.RFG</t>
  </si>
  <si>
    <t>FUEL_EMI.ktCO2.CY.NFM.ALUMINA.A_PRODUCTION.STEAM.LPG</t>
  </si>
  <si>
    <t>FUEL_EMI.ktCO2.CY.NFM.ALUMINA.A_PRODUCTION.STEAM.DIESEL_LIQBIO</t>
  </si>
  <si>
    <t>FUEL_EMI.ktCO2.CY.NFM.ALUMINA.A_PRODUCTION.STEAM.RFO</t>
  </si>
  <si>
    <t>FUEL_EMI.ktCO2.CY.NFM.ALUMINA.A_PRODUCTION.STEAM.OTHER</t>
  </si>
  <si>
    <t>FUEL_EMI.ktCO2.CY.NFM.ALUMINA.A_PRODUCTION.STEAM.NG_BIOGAS</t>
  </si>
  <si>
    <t>FUEL_EMI.ktCO2.CY.NFM.ALUMINA.A_PRODUCTION.STEAM.DERIVED</t>
  </si>
  <si>
    <t>FUEL_EMI.ktCO2.CY.NFM.ALUMINA.A_PRODUCTION.STEAM.BIOMASS_WASTE</t>
  </si>
  <si>
    <t>FUEL_EMI.ktCO2.CY.NFM.ALUMINA.A_PRODUCTION.STEAM.STEAM_DISTR</t>
  </si>
  <si>
    <t>FUEL_EMI.ktCO2.CY.NFM.ALUMINA.A_REFINING.TOTAL.TOTAL</t>
  </si>
  <si>
    <t>FUEL_EMI.ktCO2.CY.NFM.ALUMINA.A_REFINING.THERM.LPG</t>
  </si>
  <si>
    <t>FUEL_EMI.ktCO2.CY.NFM.ALUMINA.A_REFINING.THERM.DIESEL_LIQBIO</t>
  </si>
  <si>
    <t>FUEL_EMI.ktCO2.CY.NFM.ALUMINA.A_REFINING.THERM.RFO</t>
  </si>
  <si>
    <t>FUEL_EMI.ktCO2.CY.NFM.ALUMINA.A_REFINING.THERM.NG_BIOGAS</t>
  </si>
  <si>
    <t>FUEL_EMI.ktCO2.CY.NFM.ALUMINA.A_REFINING.THERM.ELEC</t>
  </si>
  <si>
    <t>FUEL_EMI.ktCO2.CY.NFM.PRIM_ALU.LIGHT.GENERIC.ELEC</t>
  </si>
  <si>
    <t>FUEL_EMI.ktCO2.CY.NFM.PRIM_ALU.AIRCOMP.GENERIC.ELEC</t>
  </si>
  <si>
    <t>FUEL_EMI.ktCO2.CY.NFM.PRIM_ALU.MOTOR.GENERIC.ELEC</t>
  </si>
  <si>
    <t>FUEL_EMI.ktCO2.CY.NFM.PRIM_ALU.FANS.GENERIC.ELEC</t>
  </si>
  <si>
    <t>FUEL_EMI.ktCO2.CY.NFM.PRIM_ALU.LOW_ENTH.TOTAL.TOTAL</t>
  </si>
  <si>
    <t>FUEL_EMI.ktCO2.CY.NFM.PRIM_ALU.LOW_ENTH.THERM.DIESEL_LIQBIO</t>
  </si>
  <si>
    <t>FUEL_EMI.ktCO2.CY.NFM.PRIM_ALU.LOW_ENTH.THERM.NG_BIOGAS</t>
  </si>
  <si>
    <t>FUEL_EMI.ktCO2.CY.NFM.PRIM_ALU.LOW_ENTH.THERM.SOLAR_GEO</t>
  </si>
  <si>
    <t>FUEL_EMI.ktCO2.CY.NFM.PRIM_ALU.LOW_ENTH.HP.AMBIENT</t>
  </si>
  <si>
    <t>FUEL_EMI.ktCO2.CY.NFM.PRIM_ALU.LOW_ENTH.THERM.ELEC</t>
  </si>
  <si>
    <t>FUEL_EMI.ktCO2.CY.NFM.PRIM_ALU.SMELTING.ELEC.ELEC</t>
  </si>
  <si>
    <t>FUEL_EMI.ktCO2.CY.NFM.PRIM_ALU.PROCESSING.TOTAL.TOTAL</t>
  </si>
  <si>
    <t>FUEL_EMI.ktCO2.CY.NFM.PRIM_ALU.PROCESSING.THERM.TOTAL</t>
  </si>
  <si>
    <t>FUEL_EMI.ktCO2.CY.NFM.PRIM_ALU.PROCESSING.THERM.LPG</t>
  </si>
  <si>
    <t>FUEL_EMI.ktCO2.CY.NFM.PRIM_ALU.PROCESSING.THERM.DIESEL_LIQBIO</t>
  </si>
  <si>
    <t>FUEL_EMI.ktCO2.CY.NFM.PRIM_ALU.PROCESSING.THERM.RFO</t>
  </si>
  <si>
    <t>FUEL_EMI.ktCO2.CY.NFM.PRIM_ALU.PROCESSING.THERM.NG_BIOGAS</t>
  </si>
  <si>
    <t>FUEL_EMI.ktCO2.CY.NFM.PRIM_ALU.PROCESSING.ELEC.ELEC</t>
  </si>
  <si>
    <t>FUEL_EMI.ktCO2.CY.NFM.PRIM_ALU.FINISHING.THERM.TOTAL</t>
  </si>
  <si>
    <t>FUEL_EMI.ktCO2.CY.NFM.PRIM_ALU.FINISHING.THERM.LPG</t>
  </si>
  <si>
    <t>FUEL_EMI.ktCO2.CY.NFM.PRIM_ALU.FINISHING.THERM.DIESEL_LIQBIO</t>
  </si>
  <si>
    <t>FUEL_EMI.ktCO2.CY.NFM.PRIM_ALU.FINISHING.THERM.NG_BIOGAS</t>
  </si>
  <si>
    <t>FUEL_EMI.ktCO2.CY.NFM.PRIM_ALU.FINISHING_STEAM.TOTAL.TOTAL</t>
  </si>
  <si>
    <t>FUEL_EMI.ktCO2.CY.NFM.PRIM_ALU.FINISHING_STEAM.STEAM.SOLIDS</t>
  </si>
  <si>
    <t>FUEL_EMI.ktCO2.CY.NFM.PRIM_ALU.FINISHING_STEAM.STEAM.RFG</t>
  </si>
  <si>
    <t>FUEL_EMI.ktCO2.CY.NFM.PRIM_ALU.FINISHING_STEAM.STEAM.LPG</t>
  </si>
  <si>
    <t>FUEL_EMI.ktCO2.CY.NFM.PRIM_ALU.FINISHING_STEAM.STEAM.DIESEL_LIQBIO</t>
  </si>
  <si>
    <t>FUEL_EMI.ktCO2.CY.NFM.PRIM_ALU.FINISHING_STEAM.STEAM.RFO</t>
  </si>
  <si>
    <t>FUEL_EMI.ktCO2.CY.NFM.PRIM_ALU.FINISHING_STEAM.STEAM.OTHER</t>
  </si>
  <si>
    <t>FUEL_EMI.ktCO2.CY.NFM.PRIM_ALU.FINISHING_STEAM.STEAM.NG_BIOGAS</t>
  </si>
  <si>
    <t>FUEL_EMI.ktCO2.CY.NFM.PRIM_ALU.FINISHING_STEAM.STEAM.DERIVED</t>
  </si>
  <si>
    <t>FUEL_EMI.ktCO2.CY.NFM.PRIM_ALU.FINISHING_STEAM.STEAM.BIOMASS_WASTE</t>
  </si>
  <si>
    <t>FUEL_EMI.ktCO2.CY.NFM.PRIM_ALU.FINISHING_STEAM.STEAM.STEAM_DISTR</t>
  </si>
  <si>
    <t>FUEL_EMI.ktCO2.CY.NFM.PRIM_ALU.FINISHING.ELEC.ELEC</t>
  </si>
  <si>
    <t>PROCESS_EMI.ktCO2.CY.NFM.PRIM_ALU</t>
  </si>
  <si>
    <t>FUEL_EMI.ktCO2.CY.NFM.SEC_ALU.TOTAL.TOTAL.TOTAL</t>
  </si>
  <si>
    <t>FUEL_EMI.ktCO2.CY.NFM.SEC_ALU.LIGHT.GENERIC.ELEC</t>
  </si>
  <si>
    <t>FUEL_EMI.ktCO2.CY.NFM.SEC_ALU.AIRCOMP.GENERIC.ELEC</t>
  </si>
  <si>
    <t>FUEL_EMI.ktCO2.CY.NFM.SEC_ALU.MOTOR.GENERIC.ELEC</t>
  </si>
  <si>
    <t>FUEL_EMI.ktCO2.CY.NFM.SEC_ALU.FANS.GENERIC.ELEC</t>
  </si>
  <si>
    <t>FUEL_EMI.ktCO2.CY.NFM.SEC_ALU.LOW_ENTH.TOTAL.TOTAL</t>
  </si>
  <si>
    <t>FUEL_EMI.ktCO2.CY.NFM.SEC_ALU.LOW_ENTH.THERM.DIESEL_LIQBIO</t>
  </si>
  <si>
    <t>FUEL_EMI.ktCO2.CY.NFM.SEC_ALU.LOW_ENTH.THERM.NG_BIOGAS</t>
  </si>
  <si>
    <t>FUEL_EMI.ktCO2.CY.NFM.SEC_ALU.LOW_ENTH.THERM.SOLAR_GEO</t>
  </si>
  <si>
    <t>FUEL_EMI.ktCO2.CY.NFM.SEC_ALU.LOW_ENTH.HP.AMBIENT</t>
  </si>
  <si>
    <t>FUEL_EMI.ktCO2.CY.NFM.SEC_ALU.LOW_ENTH.THERM.ELEC</t>
  </si>
  <si>
    <t>FUEL_EMI.ktCO2.CY.NFM.SEC_ALU.SEC_REMELTING.TOTAL.TOTAL</t>
  </si>
  <si>
    <t>FUEL_EMI.ktCO2.CY.NFM.SEC_ALU.SEC_REMELTING.THERM.TOTAL</t>
  </si>
  <si>
    <t>FUEL_EMI.ktCO2.CY.NFM.SEC_ALU.SEC_REMELTING.THERM.LPG</t>
  </si>
  <si>
    <t>FUEL_EMI.ktCO2.CY.NFM.SEC_ALU.SEC_REMELTING.THERM.DIESEL_LIQBIO</t>
  </si>
  <si>
    <t>FUEL_EMI.ktCO2.CY.NFM.SEC_ALU.SEC_REMELTING.THERM.RFO</t>
  </si>
  <si>
    <t>FUEL_EMI.ktCO2.CY.NFM.SEC_ALU.SEC_REMELTING.THERM.NG_BIOGAS</t>
  </si>
  <si>
    <t>FUEL_EMI.ktCO2.CY.NFM.SEC_ALU.SEC_REMELTING.ELEC.ELEC</t>
  </si>
  <si>
    <t>FUEL_EMI.ktCO2.CY.NFM.SEC_ALU.SEC_PROCESSING.TOTAL.TOTAL</t>
  </si>
  <si>
    <t>FUEL_EMI.ktCO2.CY.NFM.SEC_ALU.SEC_PROCESSING.THERM.TOTAL</t>
  </si>
  <si>
    <t>FUEL_EMI.ktCO2.CY.NFM.SEC_ALU.SEC_PROCESSING.THERM.LPG</t>
  </si>
  <si>
    <t>FUEL_EMI.ktCO2.CY.NFM.SEC_ALU.SEC_PROCESSING.THERM.DIESEL_LIQBIO</t>
  </si>
  <si>
    <t>FUEL_EMI.ktCO2.CY.NFM.SEC_ALU.SEC_PROCESSING.THERM.RFO</t>
  </si>
  <si>
    <t>FUEL_EMI.ktCO2.CY.NFM.SEC_ALU.SEC_PROCESSING.THERM.NG_BIOGAS</t>
  </si>
  <si>
    <t>FUEL_EMI.ktCO2.CY.NFM.SEC_ALU.SEC_PROCESSING.ELEC.ELEC</t>
  </si>
  <si>
    <t>FUEL_EMI.ktCO2.CY.NFM.SEC_ALU.SEC_FINISHING.THERM.TOTAL</t>
  </si>
  <si>
    <t>FUEL_EMI.ktCO2.CY.NFM.SEC_ALU.SEC_FINISHING.THERM.LPG</t>
  </si>
  <si>
    <t>FUEL_EMI.ktCO2.CY.NFM.SEC_ALU.SEC_FINISHING.THERM.DIESEL_LIQBIO</t>
  </si>
  <si>
    <t>FUEL_EMI.ktCO2.CY.NFM.SEC_ALU.SEC_FINISHING.THERM.NG_BIOGAS</t>
  </si>
  <si>
    <t>FUEL_EMI.ktCO2.CY.NFM.SEC_ALU.SEC_FINISHING_STEAM.TOTAL.TOTAL</t>
  </si>
  <si>
    <t>FUEL_EMI.ktCO2.CY.NFM.SEC_ALU.SEC_FINISHING_STEAM.STEAM.SOLIDS</t>
  </si>
  <si>
    <t>FUEL_EMI.ktCO2.CY.NFM.SEC_ALU.SEC_FINISHING_STEAM.STEAM.RFG</t>
  </si>
  <si>
    <t>FUEL_EMI.ktCO2.CY.NFM.SEC_ALU.SEC_FINISHING_STEAM.STEAM.LPG</t>
  </si>
  <si>
    <t>FUEL_EMI.ktCO2.CY.NFM.SEC_ALU.SEC_FINISHING_STEAM.STEAM.DIESEL_LIQBIO</t>
  </si>
  <si>
    <t>FUEL_EMI.ktCO2.CY.NFM.SEC_ALU.SEC_FINISHING_STEAM.STEAM.RFO</t>
  </si>
  <si>
    <t>FUEL_EMI.ktCO2.CY.NFM.SEC_ALU.SEC_FINISHING_STEAM.STEAM.OTHER</t>
  </si>
  <si>
    <t>FUEL_EMI.ktCO2.CY.NFM.SEC_ALU.SEC_FINISHING_STEAM.STEAM.NG_BIOGAS</t>
  </si>
  <si>
    <t>FUEL_EMI.ktCO2.CY.NFM.SEC_ALU.SEC_FINISHING_STEAM.STEAM.DERIVED</t>
  </si>
  <si>
    <t>FUEL_EMI.ktCO2.CY.NFM.SEC_ALU.SEC_FINISHING_STEAM.STEAM.BIOMASS_WASTE</t>
  </si>
  <si>
    <t>FUEL_EMI.ktCO2.CY.NFM.SEC_ALU.SEC_FINISHING_STEAM.STEAM.STEAM_DISTR</t>
  </si>
  <si>
    <t>FUEL_EMI.ktCO2.CY.NFM.SEC_ALU.SEC_FINISHING.ELEC.ELEC</t>
  </si>
  <si>
    <t>FUEL_EMI.ktCO2.CY.NFM.OTHER_NFM.LIGHT.GENERIC.ELEC</t>
  </si>
  <si>
    <t>FUEL_EMI.ktCO2.CY.NFM.OTHER_NFM.AIRCOMP.GENERIC.ELEC</t>
  </si>
  <si>
    <t>FUEL_EMI.ktCO2.CY.NFM.OTHER_NFM.MOTOR.GENERIC.ELEC</t>
  </si>
  <si>
    <t>FUEL_EMI.ktCO2.CY.NFM.OTHER_NFM.FANS.GENERIC.ELEC</t>
  </si>
  <si>
    <t>FUEL_EMI.ktCO2.CY.NFM.OTHER_NFM.LOW_ENTH.TOTAL.TOTAL</t>
  </si>
  <si>
    <t>FUEL_EMI.ktCO2.CY.NFM.OTHER_NFM.LOW_ENTH.THERM.DIESEL_LIQBIO</t>
  </si>
  <si>
    <t>FUEL_EMI.ktCO2.CY.NFM.OTHER_NFM.LOW_ENTH.THERM.NG_BIOGAS</t>
  </si>
  <si>
    <t>FUEL_EMI.ktCO2.CY.NFM.OTHER_NFM.LOW_ENTH.THERM.SOLAR_GEO</t>
  </si>
  <si>
    <t>FUEL_EMI.ktCO2.CY.NFM.OTHER_NFM.LOW_ENTH.HP.AMBIENT</t>
  </si>
  <si>
    <t>FUEL_EMI.ktCO2.CY.NFM.OTHER_NFM.LOW_ENTH.THERM.ELEC</t>
  </si>
  <si>
    <t>FUEL_EMI.ktCO2.CY.NFM.OTHER_NFM.OTH_PRODUCTION.TOTAL.TOTAL</t>
  </si>
  <si>
    <t>FUEL_EMI.ktCO2.CY.NFM.OTHER_NFM.OTH_PRODUCTION.THERM.TOTAL</t>
  </si>
  <si>
    <t>FUEL_EMI.ktCO2.CY.NFM.OTHER_NFM.OTH_PRODUCTION.THERM.SOLIDS</t>
  </si>
  <si>
    <t>FUEL_EMI.ktCO2.CY.NFM.OTHER_NFM.OTH_PRODUCTION.THERM.LPG</t>
  </si>
  <si>
    <t>FUEL_EMI.ktCO2.CY.NFM.OTHER_NFM.OTH_PRODUCTION.THERM.DIESEL_LIQBIO</t>
  </si>
  <si>
    <t>FUEL_EMI.ktCO2.CY.NFM.OTHER_NFM.OTH_PRODUCTION.THERM.RFO</t>
  </si>
  <si>
    <t>FUEL_EMI.ktCO2.CY.NFM.OTHER_NFM.OTH_PRODUCTION.THERM.NG_BIOGAS</t>
  </si>
  <si>
    <t>FUEL_EMI.ktCO2.CY.NFM.OTHER_NFM.OTH_PRODUCTION.ELEC.ELEC</t>
  </si>
  <si>
    <t>FUEL_EMI.ktCO2.CY.NFM.OTHER_NFM.OTH_PROCESSING.TOTAL.TOTAL</t>
  </si>
  <si>
    <t>FUEL_EMI.ktCO2.CY.NFM.OTHER_NFM.OTH_PROCESSING.THERM.TOTAL</t>
  </si>
  <si>
    <t>FUEL_EMI.ktCO2.CY.NFM.OTHER_NFM.OTH_PROCESSING.THERM.LPG</t>
  </si>
  <si>
    <t>FUEL_EMI.ktCO2.CY.NFM.OTHER_NFM.OTH_PROCESSING.THERM.DIESEL_LIQBIO</t>
  </si>
  <si>
    <t>FUEL_EMI.ktCO2.CY.NFM.OTHER_NFM.OTH_PROCESSING.THERM.RFO</t>
  </si>
  <si>
    <t>FUEL_EMI.ktCO2.CY.NFM.OTHER_NFM.OTH_PROCESSING.THERM.NG_BIOGAS</t>
  </si>
  <si>
    <t>FUEL_EMI.ktCO2.CY.NFM.OTHER_NFM.OTH_PROCESSING.ELEC.ELEC</t>
  </si>
  <si>
    <t>FUEL_EMI.ktCO2.CY.NFM.OTHER_NFM.OTH_FINISHING.THERM.TOTAL</t>
  </si>
  <si>
    <t>FUEL_EMI.ktCO2.CY.NFM.OTHER_NFM.OTH_FINISHING.THERM.LPG</t>
  </si>
  <si>
    <t>FUEL_EMI.ktCO2.CY.NFM.OTHER_NFM.OTH_FINISHING.THERM.DIESEL_LIQBIO</t>
  </si>
  <si>
    <t>FUEL_EMI.ktCO2.CY.NFM.OTHER_NFM.OTH_FINISHING.THERM.NG_BIOGAS</t>
  </si>
  <si>
    <t>FUEL_EMI.ktCO2.CY.NFM.OTHER_NFM.OTH_FINISHING_STEAM.TOTAL.TOTAL</t>
  </si>
  <si>
    <t>FUEL_EMI.ktCO2.CY.NFM.OTHER_NFM.OTH_FINISHING_STEAM.STEAM.SOLIDS</t>
  </si>
  <si>
    <t>FUEL_EMI.ktCO2.CY.NFM.OTHER_NFM.OTH_FINISHING_STEAM.STEAM.RFG</t>
  </si>
  <si>
    <t>FUEL_EMI.ktCO2.CY.NFM.OTHER_NFM.OTH_FINISHING_STEAM.STEAM.LPG</t>
  </si>
  <si>
    <t>FUEL_EMI.ktCO2.CY.NFM.OTHER_NFM.OTH_FINISHING_STEAM.STEAM.DIESEL_LIQBIO</t>
  </si>
  <si>
    <t>FUEL_EMI.ktCO2.CY.NFM.OTHER_NFM.OTH_FINISHING_STEAM.STEAM.RFO</t>
  </si>
  <si>
    <t>FUEL_EMI.ktCO2.CY.NFM.OTHER_NFM.OTH_FINISHING_STEAM.STEAM.OTHER</t>
  </si>
  <si>
    <t>FUEL_EMI.ktCO2.CY.NFM.OTHER_NFM.OTH_FINISHING_STEAM.STEAM.NG_BIOGAS</t>
  </si>
  <si>
    <t>FUEL_EMI.ktCO2.CY.NFM.OTHER_NFM.OTH_FINISHING_STEAM.STEAM.DERIVED</t>
  </si>
  <si>
    <t>FUEL_EMI.ktCO2.CY.NFM.OTHER_NFM.OTH_FINISHING_STEAM.STEAM.BIOMASS_WASTE</t>
  </si>
  <si>
    <t>FUEL_EMI.ktCO2.CY.NFM.OTHER_NFM.OTH_FINISHING_STEAM.STEAM.STEAM_DISTR</t>
  </si>
  <si>
    <t>FUEL_EMI.ktCO2.CY.NFM.OTHER_NFM.OTH_FINISHING.ELEC.ELEC</t>
  </si>
  <si>
    <t>PROCESS_EMI.ktCO2.CY.NFM.OTHER_NFM</t>
  </si>
  <si>
    <t>Aluminium - primary production (without process emissions)</t>
  </si>
  <si>
    <t>Other non-ferrous metals (without process emissions)</t>
  </si>
  <si>
    <t>Basic and other chemicals</t>
  </si>
  <si>
    <t>VA.Meuro2023.CY.CHI.BASIC_CHEM</t>
  </si>
  <si>
    <t>VA.Meuro2023.CY.CHI.OTHER_CHEM</t>
  </si>
  <si>
    <t>VA.Meuro2023.CY.CHI.PHARM</t>
  </si>
  <si>
    <t>Basic chemicals (kt ethylene eq.)</t>
  </si>
  <si>
    <t>OUTPUT.kt.CY.CHI.BASIC_CHEM</t>
  </si>
  <si>
    <t>Other chemicals (kt ethylene eq.)</t>
  </si>
  <si>
    <t>OUTPUT.kt.CY.CHI.OTHER_CHEM</t>
  </si>
  <si>
    <t>Pharmaceutical products etc. (kt ethylene eq.)</t>
  </si>
  <si>
    <t>OUTPUT.kt.CY.CHI.PHARM</t>
  </si>
  <si>
    <t>CAP.kt.CY.CHI.BASIC_CHEM</t>
  </si>
  <si>
    <t>CAP.kt.CY.CHI.OTHER_CHEM</t>
  </si>
  <si>
    <t>CAP.kt.CY.CHI.PHARM</t>
  </si>
  <si>
    <t>NEWCAP.kt.CY.CHI.BASIC_CHEM</t>
  </si>
  <si>
    <t>NEWCAP.kt.CY.CHI.OTHER_CHEM</t>
  </si>
  <si>
    <t>NEWCAP.kt.CY.CHI.PHARM</t>
  </si>
  <si>
    <t>FEC.ktoe.CY.CHI.TOTAL.TOTAL.TOTAL.TOTAL</t>
  </si>
  <si>
    <t>FEC.ktoe.CY.CHI.TOTAL.TOTAL.TOTAL.SOLIDS</t>
  </si>
  <si>
    <t>FEC.ktoe.CY.CHI.TOTAL.TOTAL.TOTAL.RFG</t>
  </si>
  <si>
    <t>FEC.ktoe.CY.CHI.TOTAL.TOTAL.TOTAL.LPG</t>
  </si>
  <si>
    <t>FEC.ktoe.CY.CHI.TOTAL.TOTAL.TOTAL.DIESEL</t>
  </si>
  <si>
    <t>FEC.ktoe.CY.CHI.TOTAL.TOTAL.TOTAL.RFO</t>
  </si>
  <si>
    <t>FEC.ktoe.CY.CHI.TOTAL.TOTAL.TOTAL.OTHER</t>
  </si>
  <si>
    <t>FEC.ktoe.CY.CHI.TOTAL.TOTAL.TOTAL.NG</t>
  </si>
  <si>
    <t>FEC.ktoe.CY.CHI.TOTAL.TOTAL.TOTAL.DERIVED</t>
  </si>
  <si>
    <t>FEC.ktoe.CY.CHI.TOTAL.TOTAL.TOTAL.BIOMASS_WASTE</t>
  </si>
  <si>
    <t>FEC.ktoe.CY.CHI.TOTAL.TOTAL.TOTAL.BIOGAS</t>
  </si>
  <si>
    <t>FEC.ktoe.CY.CHI.TOTAL.TOTAL.TOTAL.LIQBIO</t>
  </si>
  <si>
    <t>FEC.ktoe.CY.CHI.TOTAL.TOTAL.TOTAL.SOLAR</t>
  </si>
  <si>
    <t>FEC.ktoe.CY.CHI.TOTAL.TOTAL.TOTAL.GEO</t>
  </si>
  <si>
    <t>FEC.ktoe.CY.CHI.TOTAL.TOTAL.TOTAL.AMBIENT</t>
  </si>
  <si>
    <t>FEC.ktoe.CY.CHI.TOTAL.TOTAL.TOTAL.STEAM_DISTR</t>
  </si>
  <si>
    <t>FEC.ktoe.CY.CHI.TOTAL.TOTAL.TOTAL.ELEC</t>
  </si>
  <si>
    <t>Non-energy use in the Chemical industry (ktoe)</t>
  </si>
  <si>
    <t>NONENERGY.ktoe.CY.CHI.TOTAL.TOTAL.TOTAL.TOTAL</t>
  </si>
  <si>
    <t>NONENERGY.ktoe.CY.CHI.TOTAL.TOTAL.TOTAL.SOLIDS</t>
  </si>
  <si>
    <t>NONENERGY.ktoe.CY.CHI.TOTAL.TOTAL.TOTAL.RFG</t>
  </si>
  <si>
    <t>NONENERGY.ktoe.CY.CHI.TOTAL.TOTAL.TOTAL.LPG</t>
  </si>
  <si>
    <t>NONENERGY.ktoe.CY.CHI.TOTAL.TOTAL.TOTAL.DIESEL</t>
  </si>
  <si>
    <t>NONENERGY.ktoe.CY.CHI.TOTAL.TOTAL.TOTAL.RFO</t>
  </si>
  <si>
    <t>NONENERGY.ktoe.CY.CHI.TOTAL.TOTAL.TOTAL.OTHER</t>
  </si>
  <si>
    <t>NONENERGY.ktoe.CY.CHI.TOTAL.TOTAL.TOTAL.NAPHTHA</t>
  </si>
  <si>
    <t>NONENERGY.ktoe.CY.CHI.TOTAL.TOTAL.TOTAL.NG_BIOGAS</t>
  </si>
  <si>
    <t>NONENERGY.ktoe.CY.CHI.TOTAL.TOTAL.TOTAL.DERIVED</t>
  </si>
  <si>
    <t>NONENERGY.ktoe.CY.CHI.TOTAL.TOTAL.TOTAL.BIOMASS_WASTE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</si>
  <si>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</si>
  <si>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</si>
  <si>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</si>
  <si>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</si>
  <si>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</si>
  <si>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FEC.ktoe.CY.CHI.BASIC_CHEM.LIGHT.GENERIC.ELEC</t>
  </si>
  <si>
    <t>FEC.ktoe.CY.CHI.BASIC_CHEM.AIRCOMP.GENERIC.ELEC</t>
  </si>
  <si>
    <t>FEC.ktoe.CY.CHI.BASIC_CHEM.MOTOR.GENERIC.ELEC</t>
  </si>
  <si>
    <t>FEC.ktoe.CY.CHI.BASIC_CHEM.FANS.GENERIC.ELEC</t>
  </si>
  <si>
    <t>FEC.ktoe.CY.CHI.BASIC_CHEM.LOW_ENTH.TOTAL.TOTAL</t>
  </si>
  <si>
    <t>FEC.ktoe.CY.CHI.BASIC_CHEM.LOW_ENTH.THERM.DIESEL_LIQBIO</t>
  </si>
  <si>
    <t>FEC.ktoe.CY.CHI.BASIC_CHEM.LOW_ENTH.THERM.NG_BIOGAS</t>
  </si>
  <si>
    <t>FEC.ktoe.CY.CHI.BASIC_CHEM.LOW_ENTH.THERM.SOLAR_GEO</t>
  </si>
  <si>
    <t>FEC.ktoe.CY.CHI.BASIC_CHEM.LOW_ENTH.HP.AMBIENT</t>
  </si>
  <si>
    <t>FEC.ktoe.CY.CHI.BASIC_CHEM.LOW_ENTH.THERM.ELEC</t>
  </si>
  <si>
    <t>Chemicals: Feedstock (energy used as raw material)</t>
  </si>
  <si>
    <t>Chemicals: Steam processing</t>
  </si>
  <si>
    <t>FEC.ktoe.CY.CHI.BASIC_CHEM.PROCESSING.TOTAL.TOTAL</t>
  </si>
  <si>
    <t>FEC.ktoe.CY.CHI.BASIC_CHEM.PROCESSING.STEAM.SOLIDS</t>
  </si>
  <si>
    <t>FEC.ktoe.CY.CHI.BASIC_CHEM.PROCESSING.STEAM.RFG</t>
  </si>
  <si>
    <t>FEC.ktoe.CY.CHI.BASIC_CHEM.PROCESSING.STEAM.LPG</t>
  </si>
  <si>
    <t>FEC.ktoe.CY.CHI.BASIC_CHEM.PROCESSING.STEAM.DIESEL_LIQBIO</t>
  </si>
  <si>
    <t>FEC.ktoe.CY.CHI.BASIC_CHEM.PROCESSING.STEAM.RFO</t>
  </si>
  <si>
    <t>FEC.ktoe.CY.CHI.BASIC_CHEM.PROCESSING.STEAM.OTHER</t>
  </si>
  <si>
    <t>FEC.ktoe.CY.CHI.BASIC_CHEM.PROCESSING.STEAM.NG_BIOGAS</t>
  </si>
  <si>
    <t>FEC.ktoe.CY.CHI.BASIC_CHEM.PROCESSING.STEAM.DERIVED</t>
  </si>
  <si>
    <t>FEC.ktoe.CY.CHI.BASIC_CHEM.PROCESSING.STEAM.BIOMASS_WASTE</t>
  </si>
  <si>
    <t>FEC.ktoe.CY.CHI.BASIC_CHEM.PROCESSING.STEAM.STEAM_DISTR</t>
  </si>
  <si>
    <t>Chemicals: Furnaces</t>
  </si>
  <si>
    <t>FEC.ktoe.CY.CHI.BASIC_CHEM.PROC_HEAT.TOTAL.TOTAL</t>
  </si>
  <si>
    <t>Chemicals: Furnaces - Thermal</t>
  </si>
  <si>
    <t>FEC.ktoe.CY.CHI.BASIC_CHEM.PROC_HEAT.THERM.TOTAL</t>
  </si>
  <si>
    <t>FEC.ktoe.CY.CHI.BASIC_CHEM.PROC_HEAT.THERM.SOLIDS</t>
  </si>
  <si>
    <t>FEC.ktoe.CY.CHI.BASIC_CHEM.PROC_HEAT.THERM.LPG</t>
  </si>
  <si>
    <t>FEC.ktoe.CY.CHI.BASIC_CHEM.PROC_HEAT.THERM.DIESEL_LIQBIO</t>
  </si>
  <si>
    <t>FEC.ktoe.CY.CHI.BASIC_CHEM.PROC_HEAT.THERM.RFO</t>
  </si>
  <si>
    <t>FEC.ktoe.CY.CHI.BASIC_CHEM.PROC_HEAT.THERM.NG_BIOGAS</t>
  </si>
  <si>
    <t>Chemicals: Furnaces - Electric</t>
  </si>
  <si>
    <t>FEC.ktoe.CY.CHI.BASIC_CHEM.PROC_HEAT.ELEC.ELEC</t>
  </si>
  <si>
    <t>Chemicals: Process cooling</t>
  </si>
  <si>
    <t>Chemicals: Process cooling - Natural gas and biogas</t>
  </si>
  <si>
    <t>FEC.ktoe.CY.CHI.BASIC_CHEM.PROC_COOL.THERM.NG_BIOGAS</t>
  </si>
  <si>
    <t>Chemicals: Process cooling - Steam</t>
  </si>
  <si>
    <t>FEC.ktoe.CY.CHI.BASIC_CHEM.PROC_COOL_STEAM.TOTAL.TOTAL</t>
  </si>
  <si>
    <t>FEC.ktoe.CY.CHI.BASIC_CHEM.PROC_COOL_STEAM.STEAM.SOLIDS</t>
  </si>
  <si>
    <t>FEC.ktoe.CY.CHI.BASIC_CHEM.PROC_COOL_STEAM.STEAM.RFG</t>
  </si>
  <si>
    <t>FEC.ktoe.CY.CHI.BASIC_CHEM.PROC_COOL_STEAM.STEAM.LPG</t>
  </si>
  <si>
    <t>FEC.ktoe.CY.CHI.BASIC_CHEM.PROC_COOL_STEAM.STEAM.DIESEL_LIQBIO</t>
  </si>
  <si>
    <t>FEC.ktoe.CY.CHI.BASIC_CHEM.PROC_COOL_STEAM.STEAM.RFO</t>
  </si>
  <si>
    <t>FEC.ktoe.CY.CHI.BASIC_CHEM.PROC_COOL_STEAM.STEAM.OTHER</t>
  </si>
  <si>
    <t>FEC.ktoe.CY.CHI.BASIC_CHEM.PROC_COOL_STEAM.STEAM.NG_BIOGAS</t>
  </si>
  <si>
    <t>FEC.ktoe.CY.CHI.BASIC_CHEM.PROC_COOL_STEAM.STEAM.DERIVED</t>
  </si>
  <si>
    <t>FEC.ktoe.CY.CHI.BASIC_CHEM.PROC_COOL_STEAM.STEAM.BIOMASS_WASTE</t>
  </si>
  <si>
    <t>FEC.ktoe.CY.CHI.BASIC_CHEM.PROC_COOL_STEAM.STEAM.STEAM_DISTR</t>
  </si>
  <si>
    <t>Chemicals: Process cooling - Electric</t>
  </si>
  <si>
    <t>FEC.ktoe.CY.CHI.BASIC_CHEM.PROC_COOL.ELEC.ELEC</t>
  </si>
  <si>
    <t>Chemicals: Generic electric process</t>
  </si>
  <si>
    <t>FEC.ktoe.CY.CHI.BASIC_CHEM.GENERIC.MECH.ELEC</t>
  </si>
  <si>
    <t>FEC.ktoe.CY.CHI.OTHER_CHEM.TOTAL.TOTAL.TOTAL</t>
  </si>
  <si>
    <t>FEC.ktoe.CY.CHI.OTHER_CHEM.LIGHT.GENERIC.ELEC</t>
  </si>
  <si>
    <t>FEC.ktoe.CY.CHI.OTHER_CHEM.AIRCOMP.GENERIC.ELEC</t>
  </si>
  <si>
    <t>FEC.ktoe.CY.CHI.OTHER_CHEM.MOTOR.GENERIC.ELEC</t>
  </si>
  <si>
    <t>FEC.ktoe.CY.CHI.OTHER_CHEM.FANS.GENERIC.ELEC</t>
  </si>
  <si>
    <t>FEC.ktoe.CY.CHI.OTHER_CHEM.LOW_ENTH.TOTAL.TOTAL</t>
  </si>
  <si>
    <t>FEC.ktoe.CY.CHI.OTHER_CHEM.LOW_ENTH.THERM.DIESEL_LIQBIO</t>
  </si>
  <si>
    <t>FEC.ktoe.CY.CHI.OTHER_CHEM.LOW_ENTH.THERM.NG_BIOGAS</t>
  </si>
  <si>
    <t>FEC.ktoe.CY.CHI.OTHER_CHEM.LOW_ENTH.THERM.SOLAR_GEO</t>
  </si>
  <si>
    <t>FEC.ktoe.CY.CHI.OTHER_CHEM.LOW_ENTH.HP.AMBIENT</t>
  </si>
  <si>
    <t>FEC.ktoe.CY.CHI.OTHER_CHEM.LOW_ENTH.THERM.ELEC</t>
  </si>
  <si>
    <t>Chemicals: High-enthalpy heat processing</t>
  </si>
  <si>
    <t>High-enthalpy heat processing - Steam</t>
  </si>
  <si>
    <t>FEC.ktoe.CY.CHI.OTHER_CHEM.PROCESSING_STEAM.TOTAL.TOTAL</t>
  </si>
  <si>
    <t>FEC.ktoe.CY.CHI.OTHER_CHEM.PROCESSING_STEAM.STEAM.SOLIDS</t>
  </si>
  <si>
    <t>FEC.ktoe.CY.CHI.OTHER_CHEM.PROCESSING_STEAM.STEAM.RFG</t>
  </si>
  <si>
    <t>FEC.ktoe.CY.CHI.OTHER_CHEM.PROCESSING_STEAM.STEAM.LPG</t>
  </si>
  <si>
    <t>FEC.ktoe.CY.CHI.OTHER_CHEM.PROCESSING_STEAM.STEAM.DIESEL_LIQBIO</t>
  </si>
  <si>
    <t>FEC.ktoe.CY.CHI.OTHER_CHEM.PROCESSING_STEAM.STEAM.RFO</t>
  </si>
  <si>
    <t>FEC.ktoe.CY.CHI.OTHER_CHEM.PROCESSING_STEAM.STEAM.OTHER</t>
  </si>
  <si>
    <t>FEC.ktoe.CY.CHI.OTHER_CHEM.PROCESSING_STEAM.STEAM.NG_BIOGAS</t>
  </si>
  <si>
    <t>FEC.ktoe.CY.CHI.OTHER_CHEM.PROCESSING_STEAM.STEAM.DERIVED</t>
  </si>
  <si>
    <t>FEC.ktoe.CY.CHI.OTHER_CHEM.PROCESSING_STEAM.STEAM.BIOMASS_WASTE</t>
  </si>
  <si>
    <t>FEC.ktoe.CY.CHI.OTHER_CHEM.PROCESSING_STEAM.STEAM.STEAM_DISTR</t>
  </si>
  <si>
    <t>High-enthalpy heat processing - Electric (microwave)</t>
  </si>
  <si>
    <t>FEC.ktoe.CY.CHI.OTHER_CHEM.PROCESSING.MICROW.ELEC</t>
  </si>
  <si>
    <t>FEC.ktoe.CY.CHI.OTHER_CHEM.PROC_HEAT.TOTAL.TOTAL</t>
  </si>
  <si>
    <t>FEC.ktoe.CY.CHI.OTHER_CHEM.PROC_HEAT.THERM.TOTAL</t>
  </si>
  <si>
    <t>FEC.ktoe.CY.CHI.OTHER_CHEM.PROC_HEAT.THERM.SOLIDS</t>
  </si>
  <si>
    <t>FEC.ktoe.CY.CHI.OTHER_CHEM.PROC_HEAT.THERM.LPG</t>
  </si>
  <si>
    <t>FEC.ktoe.CY.CHI.OTHER_CHEM.PROC_HEAT.THERM.DIESEL_LIQBIO</t>
  </si>
  <si>
    <t>FEC.ktoe.CY.CHI.OTHER_CHEM.PROC_HEAT.THERM.RFO</t>
  </si>
  <si>
    <t>FEC.ktoe.CY.CHI.OTHER_CHEM.PROC_HEAT.THERM.NG_BIOGAS</t>
  </si>
  <si>
    <t>FEC.ktoe.CY.CHI.OTHER_CHEM.PROC_HEAT.ELEC.ELEC</t>
  </si>
  <si>
    <t>FEC.ktoe.CY.CHI.OTHER_CHEM.PROC_COOL.THERM.NG_BIOGAS</t>
  </si>
  <si>
    <t>FEC.ktoe.CY.CHI.OTHER_CHEM.PROC_COOL_STEAM.TOTAL.TOTAL</t>
  </si>
  <si>
    <t>FEC.ktoe.CY.CHI.OTHER_CHEM.PROC_COOL_STEAM.STEAM.SOLIDS</t>
  </si>
  <si>
    <t>FEC.ktoe.CY.CHI.OTHER_CHEM.PROC_COOL_STEAM.STEAM.RFG</t>
  </si>
  <si>
    <t>FEC.ktoe.CY.CHI.OTHER_CHEM.PROC_COOL_STEAM.STEAM.LPG</t>
  </si>
  <si>
    <t>FEC.ktoe.CY.CHI.OTHER_CHEM.PROC_COOL_STEAM.STEAM.DIESEL_LIQBIO</t>
  </si>
  <si>
    <t>FEC.ktoe.CY.CHI.OTHER_CHEM.PROC_COOL_STEAM.STEAM.RFO</t>
  </si>
  <si>
    <t>FEC.ktoe.CY.CHI.OTHER_CHEM.PROC_COOL_STEAM.STEAM.OTHER</t>
  </si>
  <si>
    <t>FEC.ktoe.CY.CHI.OTHER_CHEM.PROC_COOL_STEAM.STEAM.NG_BIOGAS</t>
  </si>
  <si>
    <t>FEC.ktoe.CY.CHI.OTHER_CHEM.PROC_COOL_STEAM.STEAM.DERIVED</t>
  </si>
  <si>
    <t>FEC.ktoe.CY.CHI.OTHER_CHEM.PROC_COOL_STEAM.STEAM.BIOMASS_WASTE</t>
  </si>
  <si>
    <t>FEC.ktoe.CY.CHI.OTHER_CHEM.PROC_COOL_STEAM.STEAM.STEAM_DISTR</t>
  </si>
  <si>
    <t>FEC.ktoe.CY.CHI.OTHER_CHEM.PROC_COOL.ELEC.ELEC</t>
  </si>
  <si>
    <t>FEC.ktoe.CY.CHI.OTHER_CHEM.GENERIC.MECH.ELEC</t>
  </si>
  <si>
    <t>FEC.ktoe.CY.CHI.PHARM.TOTAL.TOTAL.TOTAL</t>
  </si>
  <si>
    <t>FEC.ktoe.CY.CHI.PHARM.LIGHT.GENERIC.ELEC</t>
  </si>
  <si>
    <t>FEC.ktoe.CY.CHI.PHARM.AIRCOMP.GENERIC.ELEC</t>
  </si>
  <si>
    <t>FEC.ktoe.CY.CHI.PHARM.MOTOR.GENERIC.ELEC</t>
  </si>
  <si>
    <t>FEC.ktoe.CY.CHI.PHARM.FANS.GENERIC.ELEC</t>
  </si>
  <si>
    <t>FEC.ktoe.CY.CHI.PHARM.LOW_ENTH.TOTAL.TOTAL</t>
  </si>
  <si>
    <t>FEC.ktoe.CY.CHI.PHARM.LOW_ENTH.THERM.DIESEL_LIQBIO</t>
  </si>
  <si>
    <t>FEC.ktoe.CY.CHI.PHARM.LOW_ENTH.THERM.NG_BIOGAS</t>
  </si>
  <si>
    <t>FEC.ktoe.CY.CHI.PHARM.LOW_ENTH.THERM.SOLAR_GEO</t>
  </si>
  <si>
    <t>FEC.ktoe.CY.CHI.PHARM.LOW_ENTH.HP.AMBIENT</t>
  </si>
  <si>
    <t>FEC.ktoe.CY.CHI.PHARM.LOW_ENTH.THERM.ELEC</t>
  </si>
  <si>
    <t>FEC.ktoe.CY.CHI.PHARM.PROCESSING_STEAM.TOTAL.TOTAL</t>
  </si>
  <si>
    <t>FEC.ktoe.CY.CHI.PHARM.PROCESSING_STEAM.STEAM.SOLIDS</t>
  </si>
  <si>
    <t>FEC.ktoe.CY.CHI.PHARM.PROCESSING_STEAM.STEAM.RFG</t>
  </si>
  <si>
    <t>FEC.ktoe.CY.CHI.PHARM.PROCESSING_STEAM.STEAM.LPG</t>
  </si>
  <si>
    <t>FEC.ktoe.CY.CHI.PHARM.PROCESSING_STEAM.STEAM.DIESEL_LIQBIO</t>
  </si>
  <si>
    <t>FEC.ktoe.CY.CHI.PHARM.PROCESSING_STEAM.STEAM.RFO</t>
  </si>
  <si>
    <t>FEC.ktoe.CY.CHI.PHARM.PROCESSING_STEAM.STEAM.OTHER</t>
  </si>
  <si>
    <t>FEC.ktoe.CY.CHI.PHARM.PROCESSING_STEAM.STEAM.NG_BIOGAS</t>
  </si>
  <si>
    <t>FEC.ktoe.CY.CHI.PHARM.PROCESSING_STEAM.STEAM.DERIVED</t>
  </si>
  <si>
    <t>FEC.ktoe.CY.CHI.PHARM.PROCESSING_STEAM.STEAM.BIOMASS_WASTE</t>
  </si>
  <si>
    <t>FEC.ktoe.CY.CHI.PHARM.PROCESSING_STEAM.STEAM.STEAM_DISTR</t>
  </si>
  <si>
    <t>FEC.ktoe.CY.CHI.PHARM.PROCESSING.MICROW.ELEC</t>
  </si>
  <si>
    <t>FEC.ktoe.CY.CHI.PHARM.PROC_HEAT.TOTAL.TOTAL</t>
  </si>
  <si>
    <t>FEC.ktoe.CY.CHI.PHARM.PROC_HEAT.THERM.TOTAL</t>
  </si>
  <si>
    <t>FEC.ktoe.CY.CHI.PHARM.PROC_HEAT.THERM.SOLIDS</t>
  </si>
  <si>
    <t>FEC.ktoe.CY.CHI.PHARM.PROC_HEAT.THERM.LPG</t>
  </si>
  <si>
    <t>FEC.ktoe.CY.CHI.PHARM.PROC_HEAT.THERM.DIESEL_LIQBIO</t>
  </si>
  <si>
    <t>FEC.ktoe.CY.CHI.PHARM.PROC_HEAT.THERM.RFO</t>
  </si>
  <si>
    <t>FEC.ktoe.CY.CHI.PHARM.PROC_HEAT.THERM.NG_BIOGAS</t>
  </si>
  <si>
    <t>FEC.ktoe.CY.CHI.PHARM.PROC_HEAT.ELEC.ELEC</t>
  </si>
  <si>
    <t>FEC.ktoe.CY.CHI.PHARM.PROC_COOL.THERM.NG_BIOGAS</t>
  </si>
  <si>
    <t>FEC.ktoe.CY.CHI.PHARM.PROC_COOL_STEAM.TOTAL.TOTAL</t>
  </si>
  <si>
    <t>FEC.ktoe.CY.CHI.PHARM.PROC_COOL_STEAM.STEAM.SOLIDS</t>
  </si>
  <si>
    <t>FEC.ktoe.CY.CHI.PHARM.PROC_COOL_STEAM.STEAM.RFG</t>
  </si>
  <si>
    <t>FEC.ktoe.CY.CHI.PHARM.PROC_COOL_STEAM.STEAM.LPG</t>
  </si>
  <si>
    <t>FEC.ktoe.CY.CHI.PHARM.PROC_COOL_STEAM.STEAM.DIESEL_LIQBIO</t>
  </si>
  <si>
    <t>FEC.ktoe.CY.CHI.PHARM.PROC_COOL_STEAM.STEAM.RFO</t>
  </si>
  <si>
    <t>FEC.ktoe.CY.CHI.PHARM.PROC_COOL_STEAM.STEAM.OTHER</t>
  </si>
  <si>
    <t>FEC.ktoe.CY.CHI.PHARM.PROC_COOL_STEAM.STEAM.NG_BIOGAS</t>
  </si>
  <si>
    <t>FEC.ktoe.CY.CHI.PHARM.PROC_COOL_STEAM.STEAM.DERIVED</t>
  </si>
  <si>
    <t>FEC.ktoe.CY.CHI.PHARM.PROC_COOL_STEAM.STEAM.BIOMASS_WASTE</t>
  </si>
  <si>
    <t>FEC.ktoe.CY.CHI.PHARM.PROC_COOL_STEAM.STEAM.STEAM_DISTR</t>
  </si>
  <si>
    <t>FEC.ktoe.CY.CHI.PHARM.PROC_COOL.ELEC.ELEC</t>
  </si>
  <si>
    <t>FEC.ktoe.CY.CHI.PHARM.GENERIC.MECH.ELEC</t>
  </si>
  <si>
    <t>Chemicals: Process cooling - Natural gas</t>
  </si>
  <si>
    <t>UED.ktoe.CY.CHI.BASIC_CHEM.LIGHT.GENERIC.ELEC</t>
  </si>
  <si>
    <t>UED.ktoe.CY.CHI.BASIC_CHEM.AIRCOMP.GENERIC.ELEC</t>
  </si>
  <si>
    <t>UED.ktoe.CY.CHI.BASIC_CHEM.MOTOR.GENERIC.ELEC</t>
  </si>
  <si>
    <t>UED.ktoe.CY.CHI.BASIC_CHEM.FANS.GENERIC.ELEC</t>
  </si>
  <si>
    <t>UED.ktoe.CY.CHI.BASIC_CHEM.LOW_ENTH.TOTAL.TOTAL</t>
  </si>
  <si>
    <t>UED.ktoe.CY.CHI.BASIC_CHEM.LOW_ENTH.THERM.DIESEL_LIQBIO</t>
  </si>
  <si>
    <t>UED.ktoe.CY.CHI.BASIC_CHEM.LOW_ENTH.THERM.NG_BIOGAS</t>
  </si>
  <si>
    <t>UED.ktoe.CY.CHI.BASIC_CHEM.LOW_ENTH.THERM.SOLAR_GEO</t>
  </si>
  <si>
    <t>UED.ktoe.CY.CHI.BASIC_CHEM.LOW_ENTH.HP.AMBIENT</t>
  </si>
  <si>
    <t>UED.ktoe.CY.CHI.BASIC_CHEM.LOW_ENTH.THERM.ELEC</t>
  </si>
  <si>
    <t>UED.ktoe.CY.CHI.BASIC_CHEM.PROCESSING.TOTAL.TOTAL</t>
  </si>
  <si>
    <t>UED.ktoe.CY.CHI.BASIC_CHEM.PROCESSING.STEAM.SOLIDS</t>
  </si>
  <si>
    <t>UED.ktoe.CY.CHI.BASIC_CHEM.PROCESSING.STEAM.RFG</t>
  </si>
  <si>
    <t>UED.ktoe.CY.CHI.BASIC_CHEM.PROCESSING.STEAM.LPG</t>
  </si>
  <si>
    <t>UED.ktoe.CY.CHI.BASIC_CHEM.PROCESSING.STEAM.DIESEL_LIQBIO</t>
  </si>
  <si>
    <t>UED.ktoe.CY.CHI.BASIC_CHEM.PROCESSING.STEAM.RFO</t>
  </si>
  <si>
    <t>UED.ktoe.CY.CHI.BASIC_CHEM.PROCESSING.STEAM.OTHER</t>
  </si>
  <si>
    <t>UED.ktoe.CY.CHI.BASIC_CHEM.PROCESSING.STEAM.NG_BIOGAS</t>
  </si>
  <si>
    <t>UED.ktoe.CY.CHI.BASIC_CHEM.PROCESSING.STEAM.DERIVED</t>
  </si>
  <si>
    <t>UED.ktoe.CY.CHI.BASIC_CHEM.PROCESSING.STEAM.BIOMASS_WASTE</t>
  </si>
  <si>
    <t>UED.ktoe.CY.CHI.BASIC_CHEM.PROCESSING.STEAM.STEAM_DISTR</t>
  </si>
  <si>
    <t>UED.ktoe.CY.CHI.BASIC_CHEM.PROC_HEAT.TOTAL.TOTAL</t>
  </si>
  <si>
    <t>UED.ktoe.CY.CHI.BASIC_CHEM.PROC_HEAT.THERM.TOTAL</t>
  </si>
  <si>
    <t>UED.ktoe.CY.CHI.BASIC_CHEM.PROC_HEAT.THERM.SOLIDS</t>
  </si>
  <si>
    <t>UED.ktoe.CY.CHI.BASIC_CHEM.PROC_HEAT.THERM.LPG</t>
  </si>
  <si>
    <t>UED.ktoe.CY.CHI.BASIC_CHEM.PROC_HEAT.THERM.DIESEL_LIQBIO</t>
  </si>
  <si>
    <t>UED.ktoe.CY.CHI.BASIC_CHEM.PROC_HEAT.THERM.RFO</t>
  </si>
  <si>
    <t>UED.ktoe.CY.CHI.BASIC_CHEM.PROC_HEAT.THERM.NG_BIOGAS</t>
  </si>
  <si>
    <t>UED.ktoe.CY.CHI.BASIC_CHEM.PROC_HEAT.ELEC.ELEC</t>
  </si>
  <si>
    <t>UED.ktoe.CY.CHI.BASIC_CHEM.PROC_COOL.THERM.NG_BIOGAS</t>
  </si>
  <si>
    <t>UED.ktoe.CY.CHI.BASIC_CHEM.PROC_COOL_STEAM.TOTAL.TOTAL</t>
  </si>
  <si>
    <t>UED.ktoe.CY.CHI.BASIC_CHEM.PROC_COOL_STEAM.STEAM.SOLIDS</t>
  </si>
  <si>
    <t>UED.ktoe.CY.CHI.BASIC_CHEM.PROC_COOL_STEAM.STEAM.RFG</t>
  </si>
  <si>
    <t>UED.ktoe.CY.CHI.BASIC_CHEM.PROC_COOL_STEAM.STEAM.LPG</t>
  </si>
  <si>
    <t>UED.ktoe.CY.CHI.BASIC_CHEM.PROC_COOL_STEAM.STEAM.DIESEL_LIQBIO</t>
  </si>
  <si>
    <t>UED.ktoe.CY.CHI.BASIC_CHEM.PROC_COOL_STEAM.STEAM.RFO</t>
  </si>
  <si>
    <t>UED.ktoe.CY.CHI.BASIC_CHEM.PROC_COOL_STEAM.STEAM.OTHER</t>
  </si>
  <si>
    <t>UED.ktoe.CY.CHI.BASIC_CHEM.PROC_COOL_STEAM.STEAM.NG_BIOGAS</t>
  </si>
  <si>
    <t>UED.ktoe.CY.CHI.BASIC_CHEM.PROC_COOL_STEAM.STEAM.DERIVED</t>
  </si>
  <si>
    <t>UED.ktoe.CY.CHI.BASIC_CHEM.PROC_COOL_STEAM.STEAM.BIOMASS_WASTE</t>
  </si>
  <si>
    <t>UED.ktoe.CY.CHI.BASIC_CHEM.PROC_COOL_STEAM.STEAM.STEAM_DISTR</t>
  </si>
  <si>
    <t>UED.ktoe.CY.CHI.BASIC_CHEM.PROC_COOL.ELEC.ELEC</t>
  </si>
  <si>
    <t>UED.ktoe.CY.CHI.BASIC_CHEM.GENERIC.MECH.ELEC</t>
  </si>
  <si>
    <t>UED.ktoe.CY.CHI.OTHER_CHEM.TOTAL.TOTAL.TOTAL</t>
  </si>
  <si>
    <t>UED.ktoe.CY.CHI.OTHER_CHEM.LIGHT.GENERIC.ELEC</t>
  </si>
  <si>
    <t>UED.ktoe.CY.CHI.OTHER_CHEM.AIRCOMP.GENERIC.ELEC</t>
  </si>
  <si>
    <t>UED.ktoe.CY.CHI.OTHER_CHEM.MOTOR.GENERIC.ELEC</t>
  </si>
  <si>
    <t>UED.ktoe.CY.CHI.OTHER_CHEM.FANS.GENERIC.ELEC</t>
  </si>
  <si>
    <t>UED.ktoe.CY.CHI.OTHER_CHEM.LOW_ENTH.TOTAL.TOTAL</t>
  </si>
  <si>
    <t>UED.ktoe.CY.CHI.OTHER_CHEM.LOW_ENTH.THERM.DIESEL_LIQBIO</t>
  </si>
  <si>
    <t>UED.ktoe.CY.CHI.OTHER_CHEM.LOW_ENTH.THERM.NG_BIOGAS</t>
  </si>
  <si>
    <t>UED.ktoe.CY.CHI.OTHER_CHEM.LOW_ENTH.THERM.SOLAR_GEO</t>
  </si>
  <si>
    <t>UED.ktoe.CY.CHI.OTHER_CHEM.LOW_ENTH.HP.AMBIENT</t>
  </si>
  <si>
    <t>UED.ktoe.CY.CHI.OTHER_CHEM.LOW_ENTH.THERM.ELEC</t>
  </si>
  <si>
    <t>UED.ktoe.CY.CHI.OTHER_CHEM.PROCESSING_STEAM.TOTAL.TOTAL</t>
  </si>
  <si>
    <t>UED.ktoe.CY.CHI.OTHER_CHEM.PROCESSING_STEAM.STEAM.SOLIDS</t>
  </si>
  <si>
    <t>UED.ktoe.CY.CHI.OTHER_CHEM.PROCESSING_STEAM.STEAM.RFG</t>
  </si>
  <si>
    <t>UED.ktoe.CY.CHI.OTHER_CHEM.PROCESSING_STEAM.STEAM.LPG</t>
  </si>
  <si>
    <t>UED.ktoe.CY.CHI.OTHER_CHEM.PROCESSING_STEAM.STEAM.DIESEL_LIQBIO</t>
  </si>
  <si>
    <t>UED.ktoe.CY.CHI.OTHER_CHEM.PROCESSING_STEAM.STEAM.RFO</t>
  </si>
  <si>
    <t>UED.ktoe.CY.CHI.OTHER_CHEM.PROCESSING_STEAM.STEAM.OTHER</t>
  </si>
  <si>
    <t>UED.ktoe.CY.CHI.OTHER_CHEM.PROCESSING_STEAM.STEAM.NG_BIOGAS</t>
  </si>
  <si>
    <t>UED.ktoe.CY.CHI.OTHER_CHEM.PROCESSING_STEAM.STEAM.DERIVED</t>
  </si>
  <si>
    <t>UED.ktoe.CY.CHI.OTHER_CHEM.PROCESSING_STEAM.STEAM.BIOMASS_WASTE</t>
  </si>
  <si>
    <t>UED.ktoe.CY.CHI.OTHER_CHEM.PROCESSING_STEAM.STEAM.STEAM_DISTR</t>
  </si>
  <si>
    <t>UED.ktoe.CY.CHI.OTHER_CHEM.PROCESSING.MICROW.ELEC</t>
  </si>
  <si>
    <t>UED.ktoe.CY.CHI.OTHER_CHEM.PROC_HEAT.TOTAL.TOTAL</t>
  </si>
  <si>
    <t>UED.ktoe.CY.CHI.OTHER_CHEM.PROC_HEAT.THERM.TOTAL</t>
  </si>
  <si>
    <t>UED.ktoe.CY.CHI.OTHER_CHEM.PROC_HEAT.THERM.SOLIDS</t>
  </si>
  <si>
    <t>UED.ktoe.CY.CHI.OTHER_CHEM.PROC_HEAT.THERM.LPG</t>
  </si>
  <si>
    <t>UED.ktoe.CY.CHI.OTHER_CHEM.PROC_HEAT.THERM.DIESEL_LIQBIO</t>
  </si>
  <si>
    <t>UED.ktoe.CY.CHI.OTHER_CHEM.PROC_HEAT.THERM.RFO</t>
  </si>
  <si>
    <t>UED.ktoe.CY.CHI.OTHER_CHEM.PROC_HEAT.THERM.NG_BIOGAS</t>
  </si>
  <si>
    <t>UED.ktoe.CY.CHI.OTHER_CHEM.PROC_HEAT.ELEC.ELEC</t>
  </si>
  <si>
    <t>UED.ktoe.CY.CHI.OTHER_CHEM.PROC_COOL.THERM.NG_BIOGAS</t>
  </si>
  <si>
    <t>UED.ktoe.CY.CHI.OTHER_CHEM.PROC_COOL_STEAM.TOTAL.TOTAL</t>
  </si>
  <si>
    <t>UED.ktoe.CY.CHI.OTHER_CHEM.PROC_COOL_STEAM.STEAM.SOLIDS</t>
  </si>
  <si>
    <t>UED.ktoe.CY.CHI.OTHER_CHEM.PROC_COOL_STEAM.STEAM.RFG</t>
  </si>
  <si>
    <t>UED.ktoe.CY.CHI.OTHER_CHEM.PROC_COOL_STEAM.STEAM.LPG</t>
  </si>
  <si>
    <t>UED.ktoe.CY.CHI.OTHER_CHEM.PROC_COOL_STEAM.STEAM.DIESEL_LIQBIO</t>
  </si>
  <si>
    <t>UED.ktoe.CY.CHI.OTHER_CHEM.PROC_COOL_STEAM.STEAM.RFO</t>
  </si>
  <si>
    <t>UED.ktoe.CY.CHI.OTHER_CHEM.PROC_COOL_STEAM.STEAM.OTHER</t>
  </si>
  <si>
    <t>UED.ktoe.CY.CHI.OTHER_CHEM.PROC_COOL_STEAM.STEAM.NG_BIOGAS</t>
  </si>
  <si>
    <t>UED.ktoe.CY.CHI.OTHER_CHEM.PROC_COOL_STEAM.STEAM.DERIVED</t>
  </si>
  <si>
    <t>UED.ktoe.CY.CHI.OTHER_CHEM.PROC_COOL_STEAM.STEAM.BIOMASS_WASTE</t>
  </si>
  <si>
    <t>UED.ktoe.CY.CHI.OTHER_CHEM.PROC_COOL_STEAM.STEAM.STEAM_DISTR</t>
  </si>
  <si>
    <t>UED.ktoe.CY.CHI.OTHER_CHEM.PROC_COOL.ELEC.ELEC</t>
  </si>
  <si>
    <t>UED.ktoe.CY.CHI.OTHER_CHEM.GENERIC.MECH.ELEC</t>
  </si>
  <si>
    <t>UED.ktoe.CY.CHI.PHARM.TOTAL.TOTAL.TOTAL</t>
  </si>
  <si>
    <t>UED.ktoe.CY.CHI.PHARM.LIGHT.GENERIC.ELEC</t>
  </si>
  <si>
    <t>UED.ktoe.CY.CHI.PHARM.AIRCOMP.GENERIC.ELEC</t>
  </si>
  <si>
    <t>UED.ktoe.CY.CHI.PHARM.MOTOR.GENERIC.ELEC</t>
  </si>
  <si>
    <t>UED.ktoe.CY.CHI.PHARM.FANS.GENERIC.ELEC</t>
  </si>
  <si>
    <t>UED.ktoe.CY.CHI.PHARM.LOW_ENTH.TOTAL.TOTAL</t>
  </si>
  <si>
    <t>UED.ktoe.CY.CHI.PHARM.LOW_ENTH.THERM.DIESEL_LIQBIO</t>
  </si>
  <si>
    <t>UED.ktoe.CY.CHI.PHARM.LOW_ENTH.THERM.NG_BIOGAS</t>
  </si>
  <si>
    <t>UED.ktoe.CY.CHI.PHARM.LOW_ENTH.THERM.SOLAR_GEO</t>
  </si>
  <si>
    <t>UED.ktoe.CY.CHI.PHARM.LOW_ENTH.HP.AMBIENT</t>
  </si>
  <si>
    <t>UED.ktoe.CY.CHI.PHARM.LOW_ENTH.THERM.ELEC</t>
  </si>
  <si>
    <t>UED.ktoe.CY.CHI.PHARM.PROCESSING_STEAM.TOTAL.TOTAL</t>
  </si>
  <si>
    <t>UED.ktoe.CY.CHI.PHARM.PROCESSING_STEAM.STEAM.SOLIDS</t>
  </si>
  <si>
    <t>UED.ktoe.CY.CHI.PHARM.PROCESSING_STEAM.STEAM.RFG</t>
  </si>
  <si>
    <t>UED.ktoe.CY.CHI.PHARM.PROCESSING_STEAM.STEAM.LPG</t>
  </si>
  <si>
    <t>UED.ktoe.CY.CHI.PHARM.PROCESSING_STEAM.STEAM.DIESEL_LIQBIO</t>
  </si>
  <si>
    <t>UED.ktoe.CY.CHI.PHARM.PROCESSING_STEAM.STEAM.RFO</t>
  </si>
  <si>
    <t>UED.ktoe.CY.CHI.PHARM.PROCESSING_STEAM.STEAM.OTHER</t>
  </si>
  <si>
    <t>UED.ktoe.CY.CHI.PHARM.PROCESSING_STEAM.STEAM.NG_BIOGAS</t>
  </si>
  <si>
    <t>UED.ktoe.CY.CHI.PHARM.PROCESSING_STEAM.STEAM.DERIVED</t>
  </si>
  <si>
    <t>UED.ktoe.CY.CHI.PHARM.PROCESSING_STEAM.STEAM.BIOMASS_WASTE</t>
  </si>
  <si>
    <t>UED.ktoe.CY.CHI.PHARM.PROCESSING_STEAM.STEAM.STEAM_DISTR</t>
  </si>
  <si>
    <t>UED.ktoe.CY.CHI.PHARM.PROCESSING.MICROW.ELEC</t>
  </si>
  <si>
    <t>UED.ktoe.CY.CHI.PHARM.PROC_HEAT.TOTAL.TOTAL</t>
  </si>
  <si>
    <t>UED.ktoe.CY.CHI.PHARM.PROC_HEAT.THERM.TOTAL</t>
  </si>
  <si>
    <t>UED.ktoe.CY.CHI.PHARM.PROC_HEAT.THERM.SOLIDS</t>
  </si>
  <si>
    <t>UED.ktoe.CY.CHI.PHARM.PROC_HEAT.THERM.LPG</t>
  </si>
  <si>
    <t>UED.ktoe.CY.CHI.PHARM.PROC_HEAT.THERM.DIESEL_LIQBIO</t>
  </si>
  <si>
    <t>UED.ktoe.CY.CHI.PHARM.PROC_HEAT.THERM.RFO</t>
  </si>
  <si>
    <t>UED.ktoe.CY.CHI.PHARM.PROC_HEAT.THERM.NG_BIOGAS</t>
  </si>
  <si>
    <t>UED.ktoe.CY.CHI.PHARM.PROC_HEAT.ELEC.ELEC</t>
  </si>
  <si>
    <t>UED.ktoe.CY.CHI.PHARM.PROC_COOL.THERM.NG_BIOGAS</t>
  </si>
  <si>
    <t>UED.ktoe.CY.CHI.PHARM.PROC_COOL_STEAM.TOTAL.TOTAL</t>
  </si>
  <si>
    <t>UED.ktoe.CY.CHI.PHARM.PROC_COOL_STEAM.STEAM.SOLIDS</t>
  </si>
  <si>
    <t>UED.ktoe.CY.CHI.PHARM.PROC_COOL_STEAM.STEAM.RFG</t>
  </si>
  <si>
    <t>UED.ktoe.CY.CHI.PHARM.PROC_COOL_STEAM.STEAM.LPG</t>
  </si>
  <si>
    <t>UED.ktoe.CY.CHI.PHARM.PROC_COOL_STEAM.STEAM.DIESEL_LIQBIO</t>
  </si>
  <si>
    <t>UED.ktoe.CY.CHI.PHARM.PROC_COOL_STEAM.STEAM.RFO</t>
  </si>
  <si>
    <t>UED.ktoe.CY.CHI.PHARM.PROC_COOL_STEAM.STEAM.OTHER</t>
  </si>
  <si>
    <t>UED.ktoe.CY.CHI.PHARM.PROC_COOL_STEAM.STEAM.NG_BIOGAS</t>
  </si>
  <si>
    <t>UED.ktoe.CY.CHI.PHARM.PROC_COOL_STEAM.STEAM.DERIVED</t>
  </si>
  <si>
    <t>UED.ktoe.CY.CHI.PHARM.PROC_COOL_STEAM.STEAM.BIOMASS_WASTE</t>
  </si>
  <si>
    <t>UED.ktoe.CY.CHI.PHARM.PROC_COOL_STEAM.STEAM.STEAM_DISTR</t>
  </si>
  <si>
    <t>UED.ktoe.CY.CHI.PHARM.PROC_COOL.ELEC.ELEC</t>
  </si>
  <si>
    <t>UED.ktoe.CY.CHI.PHARM.GENERIC.MECH.ELEC</t>
  </si>
  <si>
    <t>Basic chemicals (energy consumption)</t>
  </si>
  <si>
    <t>FUEL_EMI.ktCO2.CY.CHI.BASIC_CHEM.LIGHT.GENERIC.ELEC</t>
  </si>
  <si>
    <t>FUEL_EMI.ktCO2.CY.CHI.BASIC_CHEM.AIRCOMP.GENERIC.ELEC</t>
  </si>
  <si>
    <t>FUEL_EMI.ktCO2.CY.CHI.BASIC_CHEM.MOTOR.GENERIC.ELEC</t>
  </si>
  <si>
    <t>FUEL_EMI.ktCO2.CY.CHI.BASIC_CHEM.FANS.GENERIC.ELEC</t>
  </si>
  <si>
    <t>FUEL_EMI.ktCO2.CY.CHI.BASIC_CHEM.LOW_ENTH.TOTAL.TOTAL</t>
  </si>
  <si>
    <t>FUEL_EMI.ktCO2.CY.CHI.BASIC_CHEM.LOW_ENTH.THERM.DIESEL_LIQBIO</t>
  </si>
  <si>
    <t>FUEL_EMI.ktCO2.CY.CHI.BASIC_CHEM.LOW_ENTH.THERM.NG_BIOGAS</t>
  </si>
  <si>
    <t>FUEL_EMI.ktCO2.CY.CHI.BASIC_CHEM.LOW_ENTH.THERM.SOLAR_GEO</t>
  </si>
  <si>
    <t>FUEL_EMI.ktCO2.CY.CHI.BASIC_CHEM.LOW_ENTH.HP.AMBIENT</t>
  </si>
  <si>
    <t>FUEL_EMI.ktCO2.CY.CHI.BASIC_CHEM.LOW_ENTH.THERM.ELEC</t>
  </si>
  <si>
    <t>FUEL_EMI.ktCO2.CY.CHI.BASIC_CHEM.PROCESSING.TOTAL.TOTAL</t>
  </si>
  <si>
    <t>FUEL_EMI.ktCO2.CY.CHI.BASIC_CHEM.PROCESSING.STEAM.SOLIDS</t>
  </si>
  <si>
    <t>FUEL_EMI.ktCO2.CY.CHI.BASIC_CHEM.PROCESSING.STEAM.RFG</t>
  </si>
  <si>
    <t>FUEL_EMI.ktCO2.CY.CHI.BASIC_CHEM.PROCESSING.STEAM.LPG</t>
  </si>
  <si>
    <t>FUEL_EMI.ktCO2.CY.CHI.BASIC_CHEM.PROCESSING.STEAM.DIESEL_LIQBIO</t>
  </si>
  <si>
    <t>FUEL_EMI.ktCO2.CY.CHI.BASIC_CHEM.PROCESSING.STEAM.RFO</t>
  </si>
  <si>
    <t>FUEL_EMI.ktCO2.CY.CHI.BASIC_CHEM.PROCESSING.STEAM.OTHER</t>
  </si>
  <si>
    <t>FUEL_EMI.ktCO2.CY.CHI.BASIC_CHEM.PROCESSING.STEAM.NG_BIOGAS</t>
  </si>
  <si>
    <t>FUEL_EMI.ktCO2.CY.CHI.BASIC_CHEM.PROCESSING.STEAM.DERIVED</t>
  </si>
  <si>
    <t>FUEL_EMI.ktCO2.CY.CHI.BASIC_CHEM.PROCESSING.STEAM.BIOMASS_WASTE</t>
  </si>
  <si>
    <t>FUEL_EMI.ktCO2.CY.CHI.BASIC_CHEM.PROCESSING.STEAM.STEAM_DISTR</t>
  </si>
  <si>
    <t>FUEL_EMI.ktCO2.CY.CHI.BASIC_CHEM.PROC_HEAT.TOTAL.TOTAL</t>
  </si>
  <si>
    <t>FUEL_EMI.ktCO2.CY.CHI.BASIC_CHEM.PROC_HEAT.THERM.TOTAL</t>
  </si>
  <si>
    <t>FUEL_EMI.ktCO2.CY.CHI.BASIC_CHEM.PROC_HEAT.THERM.SOLIDS</t>
  </si>
  <si>
    <t>FUEL_EMI.ktCO2.CY.CHI.BASIC_CHEM.PROC_HEAT.THERM.LPG</t>
  </si>
  <si>
    <t>FUEL_EMI.ktCO2.CY.CHI.BASIC_CHEM.PROC_HEAT.THERM.DIESEL_LIQBIO</t>
  </si>
  <si>
    <t>FUEL_EMI.ktCO2.CY.CHI.BASIC_CHEM.PROC_HEAT.THERM.RFO</t>
  </si>
  <si>
    <t>FUEL_EMI.ktCO2.CY.CHI.BASIC_CHEM.PROC_HEAT.THERM.NG_BIOGAS</t>
  </si>
  <si>
    <t>FUEL_EMI.ktCO2.CY.CHI.BASIC_CHEM.PROC_HEAT.ELEC.ELEC</t>
  </si>
  <si>
    <t>FUEL_EMI.ktCO2.CY.CHI.BASIC_CHEM.PROC_COOL.THERM.NG_BIOGAS</t>
  </si>
  <si>
    <t>FUEL_EMI.ktCO2.CY.CHI.BASIC_CHEM.PROC_COOL_STEAM.TOTAL.TOTAL</t>
  </si>
  <si>
    <t>FUEL_EMI.ktCO2.CY.CHI.BASIC_CHEM.PROC_COOL_STEAM.STEAM.SOLIDS</t>
  </si>
  <si>
    <t>FUEL_EMI.ktCO2.CY.CHI.BASIC_CHEM.PROC_COOL_STEAM.STEAM.RFG</t>
  </si>
  <si>
    <t>FUEL_EMI.ktCO2.CY.CHI.BASIC_CHEM.PROC_COOL_STEAM.STEAM.LPG</t>
  </si>
  <si>
    <t>FUEL_EMI.ktCO2.CY.CHI.BASIC_CHEM.PROC_COOL_STEAM.STEAM.DIESEL_LIQBIO</t>
  </si>
  <si>
    <t>FUEL_EMI.ktCO2.CY.CHI.BASIC_CHEM.PROC_COOL_STEAM.STEAM.RFO</t>
  </si>
  <si>
    <t>FUEL_EMI.ktCO2.CY.CHI.BASIC_CHEM.PROC_COOL_STEAM.STEAM.OTHER</t>
  </si>
  <si>
    <t>FUEL_EMI.ktCO2.CY.CHI.BASIC_CHEM.PROC_COOL_STEAM.STEAM.NG_BIOGAS</t>
  </si>
  <si>
    <t>FUEL_EMI.ktCO2.CY.CHI.BASIC_CHEM.PROC_COOL_STEAM.STEAM.DERIVED</t>
  </si>
  <si>
    <t>FUEL_EMI.ktCO2.CY.CHI.BASIC_CHEM.PROC_COOL_STEAM.STEAM.BIOMASS_WASTE</t>
  </si>
  <si>
    <t>FUEL_EMI.ktCO2.CY.CHI.BASIC_CHEM.PROC_COOL_STEAM.STEAM.STEAM_DISTR</t>
  </si>
  <si>
    <t>FUEL_EMI.ktCO2.CY.CHI.BASIC_CHEM.PROC_COOL.ELEC.ELEC</t>
  </si>
  <si>
    <t>FUEL_EMI.ktCO2.CY.CHI.BASIC_CHEM.GENERIC.MECH.ELEC</t>
  </si>
  <si>
    <t>PROCESS_EMI.ktCO2.CY.CHI.BASIC_CHEM</t>
  </si>
  <si>
    <t>FUEL_EMI.ktCO2.CY.CHI.OTHER_CHEM.LIGHT.GENERIC.ELEC</t>
  </si>
  <si>
    <t>FUEL_EMI.ktCO2.CY.CHI.OTHER_CHEM.AIRCOMP.GENERIC.ELEC</t>
  </si>
  <si>
    <t>FUEL_EMI.ktCO2.CY.CHI.OTHER_CHEM.MOTOR.GENERIC.ELEC</t>
  </si>
  <si>
    <t>FUEL_EMI.ktCO2.CY.CHI.OTHER_CHEM.FANS.GENERIC.ELEC</t>
  </si>
  <si>
    <t>FUEL_EMI.ktCO2.CY.CHI.OTHER_CHEM.LOW_ENTH.TOTAL.TOTAL</t>
  </si>
  <si>
    <t>FUEL_EMI.ktCO2.CY.CHI.OTHER_CHEM.LOW_ENTH.THERM.DIESEL_LIQBIO</t>
  </si>
  <si>
    <t>FUEL_EMI.ktCO2.CY.CHI.OTHER_CHEM.LOW_ENTH.THERM.NG_BIOGAS</t>
  </si>
  <si>
    <t>FUEL_EMI.ktCO2.CY.CHI.OTHER_CHEM.LOW_ENTH.THERM.SOLAR_GEO</t>
  </si>
  <si>
    <t>FUEL_EMI.ktCO2.CY.CHI.OTHER_CHEM.LOW_ENTH.HP.AMBIENT</t>
  </si>
  <si>
    <t>FUEL_EMI.ktCO2.CY.CHI.OTHER_CHEM.LOW_ENTH.THERM.ELEC</t>
  </si>
  <si>
    <t>FUEL_EMI.ktCO2.CY.CHI.OTHER_CHEM.PROCESSING_STEAM.TOTAL.TOTAL</t>
  </si>
  <si>
    <t>FUEL_EMI.ktCO2.CY.CHI.OTHER_CHEM.PROCESSING_STEAM.STEAM.SOLIDS</t>
  </si>
  <si>
    <t>FUEL_EMI.ktCO2.CY.CHI.OTHER_CHEM.PROCESSING_STEAM.STEAM.RFG</t>
  </si>
  <si>
    <t>FUEL_EMI.ktCO2.CY.CHI.OTHER_CHEM.PROCESSING_STEAM.STEAM.LPG</t>
  </si>
  <si>
    <t>FUEL_EMI.ktCO2.CY.CHI.OTHER_CHEM.PROCESSING_STEAM.STEAM.DIESEL_LIQBIO</t>
  </si>
  <si>
    <t>FUEL_EMI.ktCO2.CY.CHI.OTHER_CHEM.PROCESSING_STEAM.STEAM.RFO</t>
  </si>
  <si>
    <t>FUEL_EMI.ktCO2.CY.CHI.OTHER_CHEM.PROCESSING_STEAM.STEAM.OTHER</t>
  </si>
  <si>
    <t>FUEL_EMI.ktCO2.CY.CHI.OTHER_CHEM.PROCESSING_STEAM.STEAM.NG_BIOGAS</t>
  </si>
  <si>
    <t>FUEL_EMI.ktCO2.CY.CHI.OTHER_CHEM.PROCESSING_STEAM.STEAM.DERIVED</t>
  </si>
  <si>
    <t>FUEL_EMI.ktCO2.CY.CHI.OTHER_CHEM.PROCESSING_STEAM.STEAM.BIOMASS_WASTE</t>
  </si>
  <si>
    <t>FUEL_EMI.ktCO2.CY.CHI.OTHER_CHEM.PROCESSING_STEAM.STEAM.STEAM_DISTR</t>
  </si>
  <si>
    <t>FUEL_EMI.ktCO2.CY.CHI.OTHER_CHEM.PROCESSING.MICROW.ELEC</t>
  </si>
  <si>
    <t>FUEL_EMI.ktCO2.CY.CHI.OTHER_CHEM.PROC_HEAT.TOTAL.TOTAL</t>
  </si>
  <si>
    <t>FUEL_EMI.ktCO2.CY.CHI.OTHER_CHEM.PROC_HEAT.THERM.TOTAL</t>
  </si>
  <si>
    <t>FUEL_EMI.ktCO2.CY.CHI.OTHER_CHEM.PROC_HEAT.THERM.SOLIDS</t>
  </si>
  <si>
    <t>FUEL_EMI.ktCO2.CY.CHI.OTHER_CHEM.PROC_HEAT.THERM.LPG</t>
  </si>
  <si>
    <t>FUEL_EMI.ktCO2.CY.CHI.OTHER_CHEM.PROC_HEAT.THERM.DIESEL_LIQBIO</t>
  </si>
  <si>
    <t>FUEL_EMI.ktCO2.CY.CHI.OTHER_CHEM.PROC_HEAT.THERM.RFO</t>
  </si>
  <si>
    <t>FUEL_EMI.ktCO2.CY.CHI.OTHER_CHEM.PROC_HEAT.THERM.NG_BIOGAS</t>
  </si>
  <si>
    <t>FUEL_EMI.ktCO2.CY.CHI.OTHER_CHEM.PROC_HEAT.ELEC.ELEC</t>
  </si>
  <si>
    <t>FUEL_EMI.ktCO2.CY.CHI.OTHER_CHEM.PROC_COOL.THERM.NG_BIOGAS</t>
  </si>
  <si>
    <t>FUEL_EMI.ktCO2.CY.CHI.OTHER_CHEM.PROC_COOL_STEAM.TOTAL.TOTAL</t>
  </si>
  <si>
    <t>FUEL_EMI.ktCO2.CY.CHI.OTHER_CHEM.PROC_COOL_STEAM.STEAM.SOLIDS</t>
  </si>
  <si>
    <t>FUEL_EMI.ktCO2.CY.CHI.OTHER_CHEM.PROC_COOL_STEAM.STEAM.RFG</t>
  </si>
  <si>
    <t>FUEL_EMI.ktCO2.CY.CHI.OTHER_CHEM.PROC_COOL_STEAM.STEAM.LPG</t>
  </si>
  <si>
    <t>FUEL_EMI.ktCO2.CY.CHI.OTHER_CHEM.PROC_COOL_STEAM.STEAM.DIESEL_LIQBIO</t>
  </si>
  <si>
    <t>FUEL_EMI.ktCO2.CY.CHI.OTHER_CHEM.PROC_COOL_STEAM.STEAM.RFO</t>
  </si>
  <si>
    <t>FUEL_EMI.ktCO2.CY.CHI.OTHER_CHEM.PROC_COOL_STEAM.STEAM.OTHER</t>
  </si>
  <si>
    <t>FUEL_EMI.ktCO2.CY.CHI.OTHER_CHEM.PROC_COOL_STEAM.STEAM.NG_BIOGAS</t>
  </si>
  <si>
    <t>FUEL_EMI.ktCO2.CY.CHI.OTHER_CHEM.PROC_COOL_STEAM.STEAM.DERIVED</t>
  </si>
  <si>
    <t>FUEL_EMI.ktCO2.CY.CHI.OTHER_CHEM.PROC_COOL_STEAM.STEAM.BIOMASS_WASTE</t>
  </si>
  <si>
    <t>FUEL_EMI.ktCO2.CY.CHI.OTHER_CHEM.PROC_COOL_STEAM.STEAM.STEAM_DISTR</t>
  </si>
  <si>
    <t>FUEL_EMI.ktCO2.CY.CHI.OTHER_CHEM.PROC_COOL.ELEC.ELEC</t>
  </si>
  <si>
    <t>FUEL_EMI.ktCO2.CY.CHI.OTHER_CHEM.GENERIC.MECH.ELEC</t>
  </si>
  <si>
    <t>PROCESS_EMI.ktCO2.CY.CHI.OTHER_CHEM</t>
  </si>
  <si>
    <t>FUEL_EMI.ktCO2.CY.CHI.PHARM.TOTAL.TOTAL.TOTAL</t>
  </si>
  <si>
    <t>FUEL_EMI.ktCO2.CY.CHI.PHARM.LIGHT.GENERIC.ELEC</t>
  </si>
  <si>
    <t>FUEL_EMI.ktCO2.CY.CHI.PHARM.AIRCOMP.GENERIC.ELEC</t>
  </si>
  <si>
    <t>FUEL_EMI.ktCO2.CY.CHI.PHARM.MOTOR.GENERIC.ELEC</t>
  </si>
  <si>
    <t>FUEL_EMI.ktCO2.CY.CHI.PHARM.FANS.GENERIC.ELEC</t>
  </si>
  <si>
    <t>FUEL_EMI.ktCO2.CY.CHI.PHARM.LOW_ENTH.TOTAL.TOTAL</t>
  </si>
  <si>
    <t>FUEL_EMI.ktCO2.CY.CHI.PHARM.LOW_ENTH.THERM.DIESEL_LIQBIO</t>
  </si>
  <si>
    <t>FUEL_EMI.ktCO2.CY.CHI.PHARM.LOW_ENTH.THERM.NG_BIOGAS</t>
  </si>
  <si>
    <t>FUEL_EMI.ktCO2.CY.CHI.PHARM.LOW_ENTH.THERM.SOLAR_GEO</t>
  </si>
  <si>
    <t>FUEL_EMI.ktCO2.CY.CHI.PHARM.LOW_ENTH.HP.AMBIENT</t>
  </si>
  <si>
    <t>FUEL_EMI.ktCO2.CY.CHI.PHARM.LOW_ENTH.THERM.ELEC</t>
  </si>
  <si>
    <t>FUEL_EMI.ktCO2.CY.CHI.PHARM.PROCESSING_STEAM.TOTAL.TOTAL</t>
  </si>
  <si>
    <t>FUEL_EMI.ktCO2.CY.CHI.PHARM.PROCESSING_STEAM.STEAM.SOLIDS</t>
  </si>
  <si>
    <t>FUEL_EMI.ktCO2.CY.CHI.PHARM.PROCESSING_STEAM.STEAM.RFG</t>
  </si>
  <si>
    <t>FUEL_EMI.ktCO2.CY.CHI.PHARM.PROCESSING_STEAM.STEAM.LPG</t>
  </si>
  <si>
    <t>FUEL_EMI.ktCO2.CY.CHI.PHARM.PROCESSING_STEAM.STEAM.DIESEL_LIQBIO</t>
  </si>
  <si>
    <t>FUEL_EMI.ktCO2.CY.CHI.PHARM.PROCESSING_STEAM.STEAM.RFO</t>
  </si>
  <si>
    <t>FUEL_EMI.ktCO2.CY.CHI.PHARM.PROCESSING_STEAM.STEAM.OTHER</t>
  </si>
  <si>
    <t>FUEL_EMI.ktCO2.CY.CHI.PHARM.PROCESSING_STEAM.STEAM.NG_BIOGAS</t>
  </si>
  <si>
    <t>FUEL_EMI.ktCO2.CY.CHI.PHARM.PROCESSING_STEAM.STEAM.DERIVED</t>
  </si>
  <si>
    <t>FUEL_EMI.ktCO2.CY.CHI.PHARM.PROCESSING_STEAM.STEAM.BIOMASS_WASTE</t>
  </si>
  <si>
    <t>FUEL_EMI.ktCO2.CY.CHI.PHARM.PROCESSING_STEAM.STEAM.STEAM_DISTR</t>
  </si>
  <si>
    <t>FUEL_EMI.ktCO2.CY.CHI.PHARM.PROCESSING.MICROW.ELEC</t>
  </si>
  <si>
    <t>FUEL_EMI.ktCO2.CY.CHI.PHARM.PROC_HEAT.TOTAL.TOTAL</t>
  </si>
  <si>
    <t>FUEL_EMI.ktCO2.CY.CHI.PHARM.PROC_HEAT.THERM.TOTAL</t>
  </si>
  <si>
    <t>FUEL_EMI.ktCO2.CY.CHI.PHARM.PROC_HEAT.THERM.SOLIDS</t>
  </si>
  <si>
    <t>FUEL_EMI.ktCO2.CY.CHI.PHARM.PROC_HEAT.THERM.LPG</t>
  </si>
  <si>
    <t>FUEL_EMI.ktCO2.CY.CHI.PHARM.PROC_HEAT.THERM.DIESEL_LIQBIO</t>
  </si>
  <si>
    <t>FUEL_EMI.ktCO2.CY.CHI.PHARM.PROC_HEAT.THERM.RFO</t>
  </si>
  <si>
    <t>FUEL_EMI.ktCO2.CY.CHI.PHARM.PROC_HEAT.THERM.NG_BIOGAS</t>
  </si>
  <si>
    <t>FUEL_EMI.ktCO2.CY.CHI.PHARM.PROC_HEAT.ELEC.ELEC</t>
  </si>
  <si>
    <t>FUEL_EMI.ktCO2.CY.CHI.PHARM.PROC_COOL.THERM.NG_BIOGAS</t>
  </si>
  <si>
    <t>FUEL_EMI.ktCO2.CY.CHI.PHARM.PROC_COOL_STEAM.TOTAL.TOTAL</t>
  </si>
  <si>
    <t>FUEL_EMI.ktCO2.CY.CHI.PHARM.PROC_COOL_STEAM.STEAM.SOLIDS</t>
  </si>
  <si>
    <t>FUEL_EMI.ktCO2.CY.CHI.PHARM.PROC_COOL_STEAM.STEAM.RFG</t>
  </si>
  <si>
    <t>FUEL_EMI.ktCO2.CY.CHI.PHARM.PROC_COOL_STEAM.STEAM.LPG</t>
  </si>
  <si>
    <t>FUEL_EMI.ktCO2.CY.CHI.PHARM.PROC_COOL_STEAM.STEAM.DIESEL_LIQBIO</t>
  </si>
  <si>
    <t>FUEL_EMI.ktCO2.CY.CHI.PHARM.PROC_COOL_STEAM.STEAM.RFO</t>
  </si>
  <si>
    <t>FUEL_EMI.ktCO2.CY.CHI.PHARM.PROC_COOL_STEAM.STEAM.OTHER</t>
  </si>
  <si>
    <t>FUEL_EMI.ktCO2.CY.CHI.PHARM.PROC_COOL_STEAM.STEAM.NG_BIOGAS</t>
  </si>
  <si>
    <t>FUEL_EMI.ktCO2.CY.CHI.PHARM.PROC_COOL_STEAM.STEAM.DERIVED</t>
  </si>
  <si>
    <t>FUEL_EMI.ktCO2.CY.CHI.PHARM.PROC_COOL_STEAM.STEAM.BIOMASS_WASTE</t>
  </si>
  <si>
    <t>FUEL_EMI.ktCO2.CY.CHI.PHARM.PROC_COOL_STEAM.STEAM.STEAM_DISTR</t>
  </si>
  <si>
    <t>FUEL_EMI.ktCO2.CY.CHI.PHARM.PROC_COOL.ELEC.ELEC</t>
  </si>
  <si>
    <t>FUEL_EMI.ktCO2.CY.CHI.PHARM.GENERIC.MECH.ELEC</t>
  </si>
  <si>
    <t>Basic chemicals (over energy consumption, without process emissions)</t>
  </si>
  <si>
    <t>Other chemicals (without process emissions)</t>
  </si>
  <si>
    <t>VA.Meuro2023.CY.NMM.CEM</t>
  </si>
  <si>
    <t>VA.Meuro2023.CY.NMM.CER</t>
  </si>
  <si>
    <t>VA.Meuro2023.CY.NMM.GLASS</t>
  </si>
  <si>
    <t>Cement (kt)</t>
  </si>
  <si>
    <t>OUTPUT.kt.CY.NMM.CEM</t>
  </si>
  <si>
    <t>Ceramics &amp; other NMM (kt bricks eq.)</t>
  </si>
  <si>
    <t>OUTPUT.kt.CY.NMM.CER</t>
  </si>
  <si>
    <t>Glass production  (kt)</t>
  </si>
  <si>
    <t>OUTPUT.kt.CY.NMM.GLASS</t>
  </si>
  <si>
    <t>CAP.kt.CY.NMM.CEM</t>
  </si>
  <si>
    <t>CAP.kt.CY.NMM.CER</t>
  </si>
  <si>
    <t>CAP.kt.CY.NMM.GLASS</t>
  </si>
  <si>
    <t>NEWCAP.kt.CY.NMM.CEM</t>
  </si>
  <si>
    <t>NEWCAP.kt.CY.NMM.CER</t>
  </si>
  <si>
    <t>NEWCAP.kt.CY.NMM.GLASS</t>
  </si>
  <si>
    <t>FEC.ktoe.CY.NMM.TOTAL.TOTAL.TOTAL.TOTAL</t>
  </si>
  <si>
    <t>FEC.ktoe.CY.NMM.TOTAL.TOTAL.TOTAL.SOLIDS</t>
  </si>
  <si>
    <t>FEC.ktoe.CY.NMM.TOTAL.TOTAL.TOTAL.RFG</t>
  </si>
  <si>
    <t>FEC.ktoe.CY.NMM.TOTAL.TOTAL.TOTAL.LPG</t>
  </si>
  <si>
    <t>FEC.ktoe.CY.NMM.TOTAL.TOTAL.TOTAL.DIESEL</t>
  </si>
  <si>
    <t>FEC.ktoe.CY.NMM.TOTAL.TOTAL.TOTAL.RFO</t>
  </si>
  <si>
    <t>FEC.ktoe.CY.NMM.TOTAL.TOTAL.TOTAL.OTHER</t>
  </si>
  <si>
    <t>FEC.ktoe.CY.NMM.TOTAL.TOTAL.TOTAL.NG</t>
  </si>
  <si>
    <t>FEC.ktoe.CY.NMM.TOTAL.TOTAL.TOTAL.DERIVED</t>
  </si>
  <si>
    <t>FEC.ktoe.CY.NMM.TOTAL.TOTAL.TOTAL.BIOMASS_WASTE</t>
  </si>
  <si>
    <t>FEC.ktoe.CY.NMM.TOTAL.TOTAL.TOTAL.BIOGAS</t>
  </si>
  <si>
    <t>FEC.ktoe.CY.NMM.TOTAL.TOTAL.TOTAL.LIQBIO</t>
  </si>
  <si>
    <t>FEC.ktoe.CY.NMM.TOTAL.TOTAL.TOTAL.SOLAR</t>
  </si>
  <si>
    <t>FEC.ktoe.CY.NMM.TOTAL.TOTAL.TOTAL.GEO</t>
  </si>
  <si>
    <t>FEC.ktoe.CY.NMM.TOTAL.TOTAL.TOTAL.AMBIENT</t>
  </si>
  <si>
    <t>FEC.ktoe.CY.NMM.TOTAL.TOTAL.TOTAL.STEAM_DISTR</t>
  </si>
  <si>
    <t>FEC.ktoe.CY.NMM.TOTAL.TOTAL.TOTAL.ELEC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</si>
  <si>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</si>
  <si>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</si>
  <si>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</si>
  <si>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FEC.ktoe.CY.NMM.CEM.TOTAL.TOTAL.TOTAL</t>
  </si>
  <si>
    <t>FEC.ktoe.CY.NMM.CEM.LIGHT.GENERIC.ELEC</t>
  </si>
  <si>
    <t>FEC.ktoe.CY.NMM.CEM.AIRCOMP.GENERIC.ELEC</t>
  </si>
  <si>
    <t>FEC.ktoe.CY.NMM.CEM.MOTOR.GENERIC.ELEC</t>
  </si>
  <si>
    <t>FEC.ktoe.CY.NMM.CEM.FANS.GENERIC.ELEC</t>
  </si>
  <si>
    <t>FEC.ktoe.CY.NMM.CEM.LOW_ENTH.TOTAL.TOTAL</t>
  </si>
  <si>
    <t>FEC.ktoe.CY.NMM.CEM.LOW_ENTH.THERM.DIESEL_LIQBIO</t>
  </si>
  <si>
    <t>FEC.ktoe.CY.NMM.CEM.LOW_ENTH.THERM.NG_BIOGAS</t>
  </si>
  <si>
    <t>FEC.ktoe.CY.NMM.CEM.LOW_ENTH.THERM.SOLAR_GEO</t>
  </si>
  <si>
    <t>FEC.ktoe.CY.NMM.CEM.LOW_ENTH.HP.AMBIENT</t>
  </si>
  <si>
    <t>FEC.ktoe.CY.NMM.CEM.LOW_ENTH.THERM.ELEC</t>
  </si>
  <si>
    <t>Cement: Grinding, milling of raw material</t>
  </si>
  <si>
    <t>FEC.ktoe.CY.NMM.CEM.GRINDING_RAW.MECH.ELEC</t>
  </si>
  <si>
    <t>Cement: Pre-heating and pre-calcination</t>
  </si>
  <si>
    <t>FEC.ktoe.CY.NMM.CEM.PREHEAT.TOTAL.TOTAL</t>
  </si>
  <si>
    <t>FEC.ktoe.CY.NMM.CEM.PREHEAT.THERM.SOLIDS</t>
  </si>
  <si>
    <t>FEC.ktoe.CY.NMM.CEM.PREHEAT.THERM.LPG</t>
  </si>
  <si>
    <t>FEC.ktoe.CY.NMM.CEM.PREHEAT.THERM.DIESEL_LIQBIO</t>
  </si>
  <si>
    <t>FEC.ktoe.CY.NMM.CEM.PREHEAT.THERM.RFO</t>
  </si>
  <si>
    <t>FEC.ktoe.CY.NMM.CEM.PREHEAT.THERM.OTHER</t>
  </si>
  <si>
    <t>FEC.ktoe.CY.NMM.CEM.PREHEAT.THERM.NG_BIOGAS</t>
  </si>
  <si>
    <t>FEC.ktoe.CY.NMM.CEM.PREHEAT.THERM.BIOMASS_WASTE</t>
  </si>
  <si>
    <t>Cement: Clinker production (kilns)</t>
  </si>
  <si>
    <t>FEC.ktoe.CY.NMM.CEM.KILN.TOTAL.TOTAL</t>
  </si>
  <si>
    <t>FEC.ktoe.CY.NMM.CEM.KILN.THERM.SOLIDS</t>
  </si>
  <si>
    <t>FEC.ktoe.CY.NMM.CEM.KILN.THERM.LPG</t>
  </si>
  <si>
    <t>FEC.ktoe.CY.NMM.CEM.KILN.THERM.DIESEL_LIQBIO</t>
  </si>
  <si>
    <t>FEC.ktoe.CY.NMM.CEM.KILN.THERM.RFO</t>
  </si>
  <si>
    <t>FEC.ktoe.CY.NMM.CEM.KILN.THERM.OTHER</t>
  </si>
  <si>
    <t>FEC.ktoe.CY.NMM.CEM.KILN.THERM.NG_BIOGAS</t>
  </si>
  <si>
    <t>FEC.ktoe.CY.NMM.CEM.KILN.THERM.BIOMASS_WASTE</t>
  </si>
  <si>
    <t>Cement: Grinding, packaging and precasting</t>
  </si>
  <si>
    <t>Cement: Grinding, packaging and precasting (electricity)</t>
  </si>
  <si>
    <t>FEC.ktoe.CY.NMM.CEM.PRECAST.MECH.ELEC</t>
  </si>
  <si>
    <t>Cement: Precasting - Steam</t>
  </si>
  <si>
    <t>FEC.ktoe.CY.NMM.CEM.PRECAST_STEAM.TOTAL.TOTAL</t>
  </si>
  <si>
    <t>FEC.ktoe.CY.NMM.CEM.PRECAST_STEAM.STEAM.SOLIDS</t>
  </si>
  <si>
    <t>FEC.ktoe.CY.NMM.CEM.PRECAST_STEAM.STEAM.RFG</t>
  </si>
  <si>
    <t>FEC.ktoe.CY.NMM.CEM.PRECAST_STEAM.STEAM.LPG</t>
  </si>
  <si>
    <t>FEC.ktoe.CY.NMM.CEM.PRECAST_STEAM.STEAM.DIESEL_LIQBIO</t>
  </si>
  <si>
    <t>FEC.ktoe.CY.NMM.CEM.PRECAST_STEAM.STEAM.RFO</t>
  </si>
  <si>
    <t>FEC.ktoe.CY.NMM.CEM.PRECAST_STEAM.STEAM.OTHER</t>
  </si>
  <si>
    <t>FEC.ktoe.CY.NMM.CEM.PRECAST_STEAM.STEAM.NG_BIOGAS</t>
  </si>
  <si>
    <t>FEC.ktoe.CY.NMM.CEM.PRECAST_STEAM.STEAM.DERIVED</t>
  </si>
  <si>
    <t>FEC.ktoe.CY.NMM.CEM.PRECAST_STEAM.STEAM.BIOMASS_WASTE</t>
  </si>
  <si>
    <t>FEC.ktoe.CY.NMM.CEM.PRECAST_STEAM.STEAM.STEAM_DISTR</t>
  </si>
  <si>
    <t>FEC.ktoe.CY.NMM.CER.TOTAL.TOTAL.TOTAL</t>
  </si>
  <si>
    <t>FEC.ktoe.CY.NMM.CER.LIGHT.GENERIC.ELEC</t>
  </si>
  <si>
    <t>FEC.ktoe.CY.NMM.CER.AIRCOMP.GENERIC.ELEC</t>
  </si>
  <si>
    <t>FEC.ktoe.CY.NMM.CER.MOTOR.GENERIC.ELEC</t>
  </si>
  <si>
    <t>FEC.ktoe.CY.NMM.CER.FANS.GENERIC.ELEC</t>
  </si>
  <si>
    <t>FEC.ktoe.CY.NMM.CER.LOW_ENTH.TOTAL.TOTAL</t>
  </si>
  <si>
    <t>FEC.ktoe.CY.NMM.CER.LOW_ENTH.THERM.DIESEL_LIQBIO</t>
  </si>
  <si>
    <t>FEC.ktoe.CY.NMM.CER.LOW_ENTH.THERM.NG_BIOGAS</t>
  </si>
  <si>
    <t>FEC.ktoe.CY.NMM.CER.LOW_ENTH.THERM.SOLAR_GEO</t>
  </si>
  <si>
    <t>FEC.ktoe.CY.NMM.CER.LOW_ENTH.HP.AMBIENT</t>
  </si>
  <si>
    <t>FEC.ktoe.CY.NMM.CER.LOW_ENTH.THERM.ELEC</t>
  </si>
  <si>
    <t>Ceramics: Mixing of raw material</t>
  </si>
  <si>
    <t>FEC.ktoe.CY.NMM.CER.MIXING.MECH.ELEC</t>
  </si>
  <si>
    <t>Ceramics: Drying and sintering of raw material</t>
  </si>
  <si>
    <t>Ceramics: Thermal drying and sintering</t>
  </si>
  <si>
    <t>FEC.ktoe.CY.NMM.CER.DRYING.TOTAL.TOTAL</t>
  </si>
  <si>
    <t>FEC.ktoe.CY.NMM.CER.DRYING.THERM.SOLIDS</t>
  </si>
  <si>
    <t>FEC.ktoe.CY.NMM.CER.DRYING.THERM.LPG</t>
  </si>
  <si>
    <t>FEC.ktoe.CY.NMM.CER.DRYING.THERM.DIESEL_LIQBIO</t>
  </si>
  <si>
    <t>FEC.ktoe.CY.NMM.CER.DRYING.THERM.RFO</t>
  </si>
  <si>
    <t>FEC.ktoe.CY.NMM.CER.DRYING.THERM.NG_BIOGAS</t>
  </si>
  <si>
    <t>Ceramics: Steam drying and sintering</t>
  </si>
  <si>
    <t>FEC.ktoe.CY.NMM.CER.DRYING_STEAM.TOTAL.TOTAL</t>
  </si>
  <si>
    <t>FEC.ktoe.CY.NMM.CER.DRYING_STEAM.STEAM.SOLIDS</t>
  </si>
  <si>
    <t>FEC.ktoe.CY.NMM.CER.DRYING_STEAM.STEAM.RFG</t>
  </si>
  <si>
    <t>FEC.ktoe.CY.NMM.CER.DRYING_STEAM.STEAM.LPG</t>
  </si>
  <si>
    <t>FEC.ktoe.CY.NMM.CER.DRYING_STEAM.STEAM.DIESEL_LIQBIO</t>
  </si>
  <si>
    <t>FEC.ktoe.CY.NMM.CER.DRYING_STEAM.STEAM.RFO</t>
  </si>
  <si>
    <t>FEC.ktoe.CY.NMM.CER.DRYING_STEAM.STEAM.OTHER</t>
  </si>
  <si>
    <t>FEC.ktoe.CY.NMM.CER.DRYING_STEAM.STEAM.NG_BIOGAS</t>
  </si>
  <si>
    <t>FEC.ktoe.CY.NMM.CER.DRYING_STEAM.STEAM.DERIVED</t>
  </si>
  <si>
    <t>FEC.ktoe.CY.NMM.CER.DRYING_STEAM.STEAM.BIOMASS_WASTE</t>
  </si>
  <si>
    <t>FEC.ktoe.CY.NMM.CER.DRYING_STEAM.STEAM.STEAM_DISTR</t>
  </si>
  <si>
    <t>Ceramics: Microwave drying and sintering</t>
  </si>
  <si>
    <t>FEC.ktoe.CY.NMM.CER.DRYING_MICROW.MICROW.ELEC</t>
  </si>
  <si>
    <t>Ceramics: Primary production process</t>
  </si>
  <si>
    <t>Ceramics: Thermal kiln</t>
  </si>
  <si>
    <t>FEC.ktoe.CY.NMM.CER.KILN_THERM.TOTAL.TOTAL</t>
  </si>
  <si>
    <t>FEC.ktoe.CY.NMM.CER.KILN_THERM.THERM.SOLIDS</t>
  </si>
  <si>
    <t>FEC.ktoe.CY.NMM.CER.KILN_THERM.THERM.LPG</t>
  </si>
  <si>
    <t>FEC.ktoe.CY.NMM.CER.KILN_THERM.THERM.DIESEL_LIQBIO</t>
  </si>
  <si>
    <t>FEC.ktoe.CY.NMM.CER.KILN_THERM.THERM.RFO</t>
  </si>
  <si>
    <t>FEC.ktoe.CY.NMM.CER.KILN_THERM.THERM.OTHER</t>
  </si>
  <si>
    <t>FEC.ktoe.CY.NMM.CER.KILN_THERM.THERM.NG_BIOGAS</t>
  </si>
  <si>
    <t>FEC.ktoe.CY.NMM.CER.KILN_THERM.THERM.BIOMASS_WASTE</t>
  </si>
  <si>
    <t>Ceramics: Electric kiln</t>
  </si>
  <si>
    <t>FEC.ktoe.CY.NMM.CER.KILN_ELEC.ELEC.ELEC</t>
  </si>
  <si>
    <t>Ceramics: Product finishing</t>
  </si>
  <si>
    <t>Ceramics: Thermal furnace</t>
  </si>
  <si>
    <t>FEC.ktoe.CY.NMM.CER.FINISHING.TOTAL.TOTAL</t>
  </si>
  <si>
    <t>FEC.ktoe.CY.NMM.CER.FINISHING.THERM.SOLIDS</t>
  </si>
  <si>
    <t>FEC.ktoe.CY.NMM.CER.FINISHING.THERM.LPG</t>
  </si>
  <si>
    <t>FEC.ktoe.CY.NMM.CER.FINISHING.THERM.DIESEL_LIQBIO</t>
  </si>
  <si>
    <t>FEC.ktoe.CY.NMM.CER.FINISHING.THERM.RFO</t>
  </si>
  <si>
    <t>FEC.ktoe.CY.NMM.CER.FINISHING.THERM.NG_BIOGAS</t>
  </si>
  <si>
    <t>Ceramics: Electric furnace</t>
  </si>
  <si>
    <t>FEC.ktoe.CY.NMM.CER.FINISHING_ELEC.ELEC.ELEC</t>
  </si>
  <si>
    <t>FEC.ktoe.CY.NMM.GLASS.TOTAL.TOTAL.TOTAL</t>
  </si>
  <si>
    <t>FEC.ktoe.CY.NMM.GLASS.LIGHT.GENERIC.ELEC</t>
  </si>
  <si>
    <t>FEC.ktoe.CY.NMM.GLASS.AIRCOMP.GENERIC.ELEC</t>
  </si>
  <si>
    <t>FEC.ktoe.CY.NMM.GLASS.MOTOR.GENERIC.ELEC</t>
  </si>
  <si>
    <t>FEC.ktoe.CY.NMM.GLASS.FANS.GENERIC.ELEC</t>
  </si>
  <si>
    <t>FEC.ktoe.CY.NMM.GLASS.LOW_ENTH.TOTAL.TOTAL</t>
  </si>
  <si>
    <t>FEC.ktoe.CY.NMM.GLASS.LOW_ENTH.THERM.DIESEL_LIQBIO</t>
  </si>
  <si>
    <t>FEC.ktoe.CY.NMM.GLASS.LOW_ENTH.THERM.NG_BIOGAS</t>
  </si>
  <si>
    <t>FEC.ktoe.CY.NMM.GLASS.LOW_ENTH.THERM.SOLAR_GEO</t>
  </si>
  <si>
    <t>FEC.ktoe.CY.NMM.GLASS.LOW_ENTH.HP.AMBIENT</t>
  </si>
  <si>
    <t>FEC.ktoe.CY.NMM.GLASS.LOW_ENTH.THERM.ELEC</t>
  </si>
  <si>
    <t>Glass: Melting tank</t>
  </si>
  <si>
    <t>Glass: Thermal melting tank</t>
  </si>
  <si>
    <t>FEC.ktoe.CY.NMM.GLASS.MELTING.TOTAL.TOTAL</t>
  </si>
  <si>
    <t>FEC.ktoe.CY.NMM.GLASS.MELTING.THERM.SOLIDS</t>
  </si>
  <si>
    <t>FEC.ktoe.CY.NMM.GLASS.MELTING.THERM.LPG</t>
  </si>
  <si>
    <t>FEC.ktoe.CY.NMM.GLASS.MELTING.THERM.DIESEL_LIQBIO</t>
  </si>
  <si>
    <t>FEC.ktoe.CY.NMM.GLASS.MELTING.THERM.RFO</t>
  </si>
  <si>
    <t>FEC.ktoe.CY.NMM.GLASS.MELTING.THERM.NG_BIOGAS</t>
  </si>
  <si>
    <t>Glass: Electric melting tank</t>
  </si>
  <si>
    <t>FEC.ktoe.CY.NMM.GLASS.MELTING_ELEC.ELEC.ELEC</t>
  </si>
  <si>
    <t>Glass: Forming</t>
  </si>
  <si>
    <t>FEC.ktoe.CY.NMM.GLASS.FORMING.ELEC.ELEC</t>
  </si>
  <si>
    <t>Glass: Annealing</t>
  </si>
  <si>
    <t>Glass: Annealing - thermal</t>
  </si>
  <si>
    <t>FEC.ktoe.CY.NMM.GLASS.ANNEALING.TOTAL.TOTAL</t>
  </si>
  <si>
    <t>FEC.ktoe.CY.NMM.GLASS.ANNEALING.THERM.SOLIDS</t>
  </si>
  <si>
    <t>FEC.ktoe.CY.NMM.GLASS.ANNEALING.THERM.LPG</t>
  </si>
  <si>
    <t>FEC.ktoe.CY.NMM.GLASS.ANNEALING.THERM.DIESEL_LIQBIO</t>
  </si>
  <si>
    <t>FEC.ktoe.CY.NMM.GLASS.ANNEALING.THERM.RFO</t>
  </si>
  <si>
    <t>FEC.ktoe.CY.NMM.GLASS.ANNEALING.THERM.NG_BIOGAS</t>
  </si>
  <si>
    <t>Glass: Annealing - electric</t>
  </si>
  <si>
    <t>FEC.ktoe.CY.NMM.GLASS.ANNEALING_ELEC.ELEC.ELEC</t>
  </si>
  <si>
    <t>Glass: Finishing processes</t>
  </si>
  <si>
    <t>FEC.ktoe.CY.NMM.GLASS.FINISHING.ELEC.ELEC</t>
  </si>
  <si>
    <t>Cement: Grinding, packaging - electric</t>
  </si>
  <si>
    <t>Cement: Precasting - steam</t>
  </si>
  <si>
    <t>UED.ktoe.CY.NMM.CEM.TOTAL.TOTAL.TOTAL</t>
  </si>
  <si>
    <t>UED.ktoe.CY.NMM.CEM.LIGHT.GENERIC.ELEC</t>
  </si>
  <si>
    <t>UED.ktoe.CY.NMM.CEM.AIRCOMP.GENERIC.ELEC</t>
  </si>
  <si>
    <t>UED.ktoe.CY.NMM.CEM.MOTOR.GENERIC.ELEC</t>
  </si>
  <si>
    <t>UED.ktoe.CY.NMM.CEM.FANS.GENERIC.ELEC</t>
  </si>
  <si>
    <t>UED.ktoe.CY.NMM.CEM.LOW_ENTH.TOTAL.TOTAL</t>
  </si>
  <si>
    <t>UED.ktoe.CY.NMM.CEM.LOW_ENTH.THERM.DIESEL_LIQBIO</t>
  </si>
  <si>
    <t>UED.ktoe.CY.NMM.CEM.LOW_ENTH.THERM.NG_BIOGAS</t>
  </si>
  <si>
    <t>UED.ktoe.CY.NMM.CEM.LOW_ENTH.THERM.SOLAR_GEO</t>
  </si>
  <si>
    <t>UED.ktoe.CY.NMM.CEM.LOW_ENTH.HP.AMBIENT</t>
  </si>
  <si>
    <t>UED.ktoe.CY.NMM.CEM.LOW_ENTH.THERM.ELEC</t>
  </si>
  <si>
    <t>UED.ktoe.CY.NMM.CEM.GRINDING_RAW.MECH.ELEC</t>
  </si>
  <si>
    <t>UED.ktoe.CY.NMM.CEM.PREHEAT.TOTAL.TOTAL</t>
  </si>
  <si>
    <t>UED.ktoe.CY.NMM.CEM.PREHEAT.THERM.SOLIDS</t>
  </si>
  <si>
    <t>UED.ktoe.CY.NMM.CEM.PREHEAT.THERM.LPG</t>
  </si>
  <si>
    <t>UED.ktoe.CY.NMM.CEM.PREHEAT.THERM.DIESEL_LIQBIO</t>
  </si>
  <si>
    <t>UED.ktoe.CY.NMM.CEM.PREHEAT.THERM.RFO</t>
  </si>
  <si>
    <t>UED.ktoe.CY.NMM.CEM.PREHEAT.THERM.OTHER</t>
  </si>
  <si>
    <t>UED.ktoe.CY.NMM.CEM.PREHEAT.THERM.NG_BIOGAS</t>
  </si>
  <si>
    <t>UED.ktoe.CY.NMM.CEM.PREHEAT.THERM.BIOMASS_WASTE</t>
  </si>
  <si>
    <t>UED.ktoe.CY.NMM.CEM.KILN.TOTAL.TOTAL</t>
  </si>
  <si>
    <t>UED.ktoe.CY.NMM.CEM.KILN.THERM.SOLIDS</t>
  </si>
  <si>
    <t>UED.ktoe.CY.NMM.CEM.KILN.THERM.LPG</t>
  </si>
  <si>
    <t>UED.ktoe.CY.NMM.CEM.KILN.THERM.DIESEL_LIQBIO</t>
  </si>
  <si>
    <t>UED.ktoe.CY.NMM.CEM.KILN.THERM.RFO</t>
  </si>
  <si>
    <t>UED.ktoe.CY.NMM.CEM.KILN.THERM.OTHER</t>
  </si>
  <si>
    <t>UED.ktoe.CY.NMM.CEM.KILN.THERM.NG_BIOGAS</t>
  </si>
  <si>
    <t>UED.ktoe.CY.NMM.CEM.KILN.THERM.BIOMASS_WASTE</t>
  </si>
  <si>
    <t>UED.ktoe.CY.NMM.CEM.PRECAST.MECH.ELEC</t>
  </si>
  <si>
    <t>UED.ktoe.CY.NMM.CEM.PRECAST_STEAM.TOTAL.TOTAL</t>
  </si>
  <si>
    <t>UED.ktoe.CY.NMM.CEM.PRECAST_STEAM.STEAM.SOLIDS</t>
  </si>
  <si>
    <t>UED.ktoe.CY.NMM.CEM.PRECAST_STEAM.STEAM.RFG</t>
  </si>
  <si>
    <t>UED.ktoe.CY.NMM.CEM.PRECAST_STEAM.STEAM.LPG</t>
  </si>
  <si>
    <t>UED.ktoe.CY.NMM.CEM.PRECAST_STEAM.STEAM.DIESEL_LIQBIO</t>
  </si>
  <si>
    <t>UED.ktoe.CY.NMM.CEM.PRECAST_STEAM.STEAM.RFO</t>
  </si>
  <si>
    <t>UED.ktoe.CY.NMM.CEM.PRECAST_STEAM.STEAM.OTHER</t>
  </si>
  <si>
    <t>UED.ktoe.CY.NMM.CEM.PRECAST_STEAM.STEAM.NG_BIOGAS</t>
  </si>
  <si>
    <t>UED.ktoe.CY.NMM.CEM.PRECAST_STEAM.STEAM.DERIVED</t>
  </si>
  <si>
    <t>UED.ktoe.CY.NMM.CEM.PRECAST_STEAM.STEAM.BIOMASS_WASTE</t>
  </si>
  <si>
    <t>UED.ktoe.CY.NMM.CEM.PRECAST_STEAM.STEAM.STEAM_DISTR</t>
  </si>
  <si>
    <t>UED.ktoe.CY.NMM.CER.TOTAL.TOTAL.TOTAL</t>
  </si>
  <si>
    <t>UED.ktoe.CY.NMM.CER.LIGHT.GENERIC.ELEC</t>
  </si>
  <si>
    <t>UED.ktoe.CY.NMM.CER.AIRCOMP.GENERIC.ELEC</t>
  </si>
  <si>
    <t>UED.ktoe.CY.NMM.CER.MOTOR.GENERIC.ELEC</t>
  </si>
  <si>
    <t>UED.ktoe.CY.NMM.CER.FANS.GENERIC.ELEC</t>
  </si>
  <si>
    <t>UED.ktoe.CY.NMM.CER.LOW_ENTH.TOTAL.TOTAL</t>
  </si>
  <si>
    <t>UED.ktoe.CY.NMM.CER.LOW_ENTH.THERM.DIESEL_LIQBIO</t>
  </si>
  <si>
    <t>UED.ktoe.CY.NMM.CER.LOW_ENTH.THERM.NG_BIOGAS</t>
  </si>
  <si>
    <t>UED.ktoe.CY.NMM.CER.LOW_ENTH.THERM.SOLAR_GEO</t>
  </si>
  <si>
    <t>UED.ktoe.CY.NMM.CER.LOW_ENTH.HP.AMBIENT</t>
  </si>
  <si>
    <t>UED.ktoe.CY.NMM.CER.LOW_ENTH.THERM.ELEC</t>
  </si>
  <si>
    <t>UED.ktoe.CY.NMM.CER.MIXING.MECH.ELEC</t>
  </si>
  <si>
    <t>UED.ktoe.CY.NMM.CER.DRYING.TOTAL.TOTAL</t>
  </si>
  <si>
    <t>UED.ktoe.CY.NMM.CER.DRYING.THERM.SOLIDS</t>
  </si>
  <si>
    <t>UED.ktoe.CY.NMM.CER.DRYING.THERM.LPG</t>
  </si>
  <si>
    <t>UED.ktoe.CY.NMM.CER.DRYING.THERM.DIESEL_LIQBIO</t>
  </si>
  <si>
    <t>UED.ktoe.CY.NMM.CER.DRYING.THERM.RFO</t>
  </si>
  <si>
    <t>UED.ktoe.CY.NMM.CER.DRYING.THERM.NG_BIOGAS</t>
  </si>
  <si>
    <t>UED.ktoe.CY.NMM.CER.DRYING_STEAM.TOTAL.TOTAL</t>
  </si>
  <si>
    <t>UED.ktoe.CY.NMM.CER.DRYING_STEAM.STEAM.SOLIDS</t>
  </si>
  <si>
    <t>UED.ktoe.CY.NMM.CER.DRYING_STEAM.STEAM.RFG</t>
  </si>
  <si>
    <t>UED.ktoe.CY.NMM.CER.DRYING_STEAM.STEAM.LPG</t>
  </si>
  <si>
    <t>UED.ktoe.CY.NMM.CER.DRYING_STEAM.STEAM.DIESEL_LIQBIO</t>
  </si>
  <si>
    <t>UED.ktoe.CY.NMM.CER.DRYING_STEAM.STEAM.RFO</t>
  </si>
  <si>
    <t>UED.ktoe.CY.NMM.CER.DRYING_STEAM.STEAM.OTHER</t>
  </si>
  <si>
    <t>UED.ktoe.CY.NMM.CER.DRYING_STEAM.STEAM.NG_BIOGAS</t>
  </si>
  <si>
    <t>UED.ktoe.CY.NMM.CER.DRYING_STEAM.STEAM.DERIVED</t>
  </si>
  <si>
    <t>UED.ktoe.CY.NMM.CER.DRYING_STEAM.STEAM.BIOMASS_WASTE</t>
  </si>
  <si>
    <t>UED.ktoe.CY.NMM.CER.DRYING_STEAM.STEAM.STEAM_DISTR</t>
  </si>
  <si>
    <t>UED.ktoe.CY.NMM.CER.DRYING_MICROW.MICROW.ELEC</t>
  </si>
  <si>
    <t>UED.ktoe.CY.NMM.CER.KILN_THERM.TOTAL.TOTAL</t>
  </si>
  <si>
    <t>UED.ktoe.CY.NMM.CER.KILN_THERM.THERM.SOLIDS</t>
  </si>
  <si>
    <t>UED.ktoe.CY.NMM.CER.KILN_THERM.THERM.LPG</t>
  </si>
  <si>
    <t>UED.ktoe.CY.NMM.CER.KILN_THERM.THERM.DIESEL_LIQBIO</t>
  </si>
  <si>
    <t>UED.ktoe.CY.NMM.CER.KILN_THERM.THERM.RFO</t>
  </si>
  <si>
    <t>UED.ktoe.CY.NMM.CER.KILN_THERM.THERM.OTHER</t>
  </si>
  <si>
    <t>UED.ktoe.CY.NMM.CER.KILN_THERM.THERM.NG_BIOGAS</t>
  </si>
  <si>
    <t>UED.ktoe.CY.NMM.CER.KILN_THERM.THERM.BIOMASS_WASTE</t>
  </si>
  <si>
    <t>UED.ktoe.CY.NMM.CER.KILN_ELEC.ELEC.ELEC</t>
  </si>
  <si>
    <t>UED.ktoe.CY.NMM.CER.FINISHING.TOTAL.TOTAL</t>
  </si>
  <si>
    <t>UED.ktoe.CY.NMM.CER.FINISHING.THERM.SOLIDS</t>
  </si>
  <si>
    <t>UED.ktoe.CY.NMM.CER.FINISHING.THERM.LPG</t>
  </si>
  <si>
    <t>UED.ktoe.CY.NMM.CER.FINISHING.THERM.DIESEL_LIQBIO</t>
  </si>
  <si>
    <t>UED.ktoe.CY.NMM.CER.FINISHING.THERM.RFO</t>
  </si>
  <si>
    <t>UED.ktoe.CY.NMM.CER.FINISHING.THERM.NG_BIOGAS</t>
  </si>
  <si>
    <t>UED.ktoe.CY.NMM.CER.FINISHING_ELEC.ELEC.ELEC</t>
  </si>
  <si>
    <t>UED.ktoe.CY.NMM.GLASS.TOTAL.TOTAL.TOTAL</t>
  </si>
  <si>
    <t>UED.ktoe.CY.NMM.GLASS.LIGHT.GENERIC.ELEC</t>
  </si>
  <si>
    <t>UED.ktoe.CY.NMM.GLASS.AIRCOMP.GENERIC.ELEC</t>
  </si>
  <si>
    <t>UED.ktoe.CY.NMM.GLASS.MOTOR.GENERIC.ELEC</t>
  </si>
  <si>
    <t>UED.ktoe.CY.NMM.GLASS.FANS.GENERIC.ELEC</t>
  </si>
  <si>
    <t>UED.ktoe.CY.NMM.GLASS.LOW_ENTH.TOTAL.TOTAL</t>
  </si>
  <si>
    <t>UED.ktoe.CY.NMM.GLASS.LOW_ENTH.THERM.DIESEL_LIQBIO</t>
  </si>
  <si>
    <t>UED.ktoe.CY.NMM.GLASS.LOW_ENTH.THERM.NG_BIOGAS</t>
  </si>
  <si>
    <t>UED.ktoe.CY.NMM.GLASS.LOW_ENTH.THERM.SOLAR_GEO</t>
  </si>
  <si>
    <t>UED.ktoe.CY.NMM.GLASS.LOW_ENTH.HP.AMBIENT</t>
  </si>
  <si>
    <t>UED.ktoe.CY.NMM.GLASS.LOW_ENTH.THERM.ELEC</t>
  </si>
  <si>
    <t>UED.ktoe.CY.NMM.GLASS.MELTING.TOTAL.TOTAL</t>
  </si>
  <si>
    <t>UED.ktoe.CY.NMM.GLASS.MELTING.THERM.SOLIDS</t>
  </si>
  <si>
    <t>UED.ktoe.CY.NMM.GLASS.MELTING.THERM.LPG</t>
  </si>
  <si>
    <t>UED.ktoe.CY.NMM.GLASS.MELTING.THERM.DIESEL_LIQBIO</t>
  </si>
  <si>
    <t>UED.ktoe.CY.NMM.GLASS.MELTING.THERM.RFO</t>
  </si>
  <si>
    <t>UED.ktoe.CY.NMM.GLASS.MELTING.THERM.NG_BIOGAS</t>
  </si>
  <si>
    <t>UED.ktoe.CY.NMM.GLASS.MELTING_ELEC.ELEC.ELEC</t>
  </si>
  <si>
    <t>UED.ktoe.CY.NMM.GLASS.FORMING.ELEC.ELEC</t>
  </si>
  <si>
    <t>UED.ktoe.CY.NMM.GLASS.ANNEALING.TOTAL.TOTAL</t>
  </si>
  <si>
    <t>UED.ktoe.CY.NMM.GLASS.ANNEALING.THERM.SOLIDS</t>
  </si>
  <si>
    <t>UED.ktoe.CY.NMM.GLASS.ANNEALING.THERM.LPG</t>
  </si>
  <si>
    <t>UED.ktoe.CY.NMM.GLASS.ANNEALING.THERM.DIESEL_LIQBIO</t>
  </si>
  <si>
    <t>UED.ktoe.CY.NMM.GLASS.ANNEALING.THERM.RFO</t>
  </si>
  <si>
    <t>UED.ktoe.CY.NMM.GLASS.ANNEALING.THERM.NG_BIOGAS</t>
  </si>
  <si>
    <t>UED.ktoe.CY.NMM.GLASS.ANNEALING_ELEC.ELEC.ELEC</t>
  </si>
  <si>
    <t>UED.ktoe.CY.NMM.GLASS.FINISHING.ELEC.ELEC</t>
  </si>
  <si>
    <t>FUEL_EMI.ktCO2.CY.NMM.CEM.LIGHT.GENERIC.ELEC</t>
  </si>
  <si>
    <t>FUEL_EMI.ktCO2.CY.NMM.CEM.AIRCOMP.GENERIC.ELEC</t>
  </si>
  <si>
    <t>FUEL_EMI.ktCO2.CY.NMM.CEM.MOTOR.GENERIC.ELEC</t>
  </si>
  <si>
    <t>FUEL_EMI.ktCO2.CY.NMM.CEM.FANS.GENERIC.ELEC</t>
  </si>
  <si>
    <t>FUEL_EMI.ktCO2.CY.NMM.CEM.LOW_ENTH.TOTAL.TOTAL</t>
  </si>
  <si>
    <t>FUEL_EMI.ktCO2.CY.NMM.CEM.LOW_ENTH.THERM.DIESEL_LIQBIO</t>
  </si>
  <si>
    <t>FUEL_EMI.ktCO2.CY.NMM.CEM.LOW_ENTH.THERM.NG_BIOGAS</t>
  </si>
  <si>
    <t>FUEL_EMI.ktCO2.CY.NMM.CEM.LOW_ENTH.THERM.SOLAR_GEO</t>
  </si>
  <si>
    <t>FUEL_EMI.ktCO2.CY.NMM.CEM.LOW_ENTH.HP.AMBIENT</t>
  </si>
  <si>
    <t>FUEL_EMI.ktCO2.CY.NMM.CEM.LOW_ENTH.THERM.ELEC</t>
  </si>
  <si>
    <t>FUEL_EMI.ktCO2.CY.NMM.CEM.GRINDING_RAW.MECH.ELEC</t>
  </si>
  <si>
    <t>FUEL_EMI.ktCO2.CY.NMM.CEM.PREHEAT.TOTAL.TOTAL</t>
  </si>
  <si>
    <t>FUEL_EMI.ktCO2.CY.NMM.CEM.PREHEAT.THERM.SOLIDS</t>
  </si>
  <si>
    <t>FUEL_EMI.ktCO2.CY.NMM.CEM.PREHEAT.THERM.LPG</t>
  </si>
  <si>
    <t>FUEL_EMI.ktCO2.CY.NMM.CEM.PREHEAT.THERM.DIESEL_LIQBIO</t>
  </si>
  <si>
    <t>FUEL_EMI.ktCO2.CY.NMM.CEM.PREHEAT.THERM.RFO</t>
  </si>
  <si>
    <t>FUEL_EMI.ktCO2.CY.NMM.CEM.PREHEAT.THERM.OTHER</t>
  </si>
  <si>
    <t>FUEL_EMI.ktCO2.CY.NMM.CEM.PREHEAT.THERM.NG_BIOGAS</t>
  </si>
  <si>
    <t>FUEL_EMI.ktCO2.CY.NMM.CEM.PREHEAT.THERM.BIOMASS_WASTE</t>
  </si>
  <si>
    <t>FUEL_EMI.ktCO2.CY.NMM.CEM.KILN.TOTAL.TOTAL</t>
  </si>
  <si>
    <t>FUEL_EMI.ktCO2.CY.NMM.CEM.KILN.THERM.SOLIDS</t>
  </si>
  <si>
    <t>FUEL_EMI.ktCO2.CY.NMM.CEM.KILN.THERM.LPG</t>
  </si>
  <si>
    <t>FUEL_EMI.ktCO2.CY.NMM.CEM.KILN.THERM.DIESEL_LIQBIO</t>
  </si>
  <si>
    <t>FUEL_EMI.ktCO2.CY.NMM.CEM.KILN.THERM.RFO</t>
  </si>
  <si>
    <t>FUEL_EMI.ktCO2.CY.NMM.CEM.KILN.THERM.OTHER</t>
  </si>
  <si>
    <t>FUEL_EMI.ktCO2.CY.NMM.CEM.KILN.THERM.NG_BIOGAS</t>
  </si>
  <si>
    <t>FUEL_EMI.ktCO2.CY.NMM.CEM.KILN.THERM.BIOMASS_WASTE</t>
  </si>
  <si>
    <t>FUEL_EMI.ktCO2.CY.NMM.CEM.PRECAST.MECH.ELEC</t>
  </si>
  <si>
    <t>FUEL_EMI.ktCO2.CY.NMM.CEM.PRECAST_STEAM.TOTAL.TOTAL</t>
  </si>
  <si>
    <t>FUEL_EMI.ktCO2.CY.NMM.CEM.PRECAST_STEAM.STEAM.SOLIDS</t>
  </si>
  <si>
    <t>FUEL_EMI.ktCO2.CY.NMM.CEM.PRECAST_STEAM.STEAM.RFG</t>
  </si>
  <si>
    <t>FUEL_EMI.ktCO2.CY.NMM.CEM.PRECAST_STEAM.STEAM.LPG</t>
  </si>
  <si>
    <t>FUEL_EMI.ktCO2.CY.NMM.CEM.PRECAST_STEAM.STEAM.DIESEL_LIQBIO</t>
  </si>
  <si>
    <t>FUEL_EMI.ktCO2.CY.NMM.CEM.PRECAST_STEAM.STEAM.RFO</t>
  </si>
  <si>
    <t>FUEL_EMI.ktCO2.CY.NMM.CEM.PRECAST_STEAM.STEAM.OTHER</t>
  </si>
  <si>
    <t>FUEL_EMI.ktCO2.CY.NMM.CEM.PRECAST_STEAM.STEAM.NG_BIOGAS</t>
  </si>
  <si>
    <t>FUEL_EMI.ktCO2.CY.NMM.CEM.PRECAST_STEAM.STEAM.DERIVED</t>
  </si>
  <si>
    <t>FUEL_EMI.ktCO2.CY.NMM.CEM.PRECAST_STEAM.STEAM.BIOMASS_WASTE</t>
  </si>
  <si>
    <t>FUEL_EMI.ktCO2.CY.NMM.CEM.PRECAST_STEAM.STEAM.STEAM_DISTR</t>
  </si>
  <si>
    <t>PROCESS_EMI.ktCO2.CY.NMM.CEM</t>
  </si>
  <si>
    <t>FUEL_EMI.ktCO2.CY.NMM.CER.LIGHT.GENERIC.ELEC</t>
  </si>
  <si>
    <t>FUEL_EMI.ktCO2.CY.NMM.CER.AIRCOMP.GENERIC.ELEC</t>
  </si>
  <si>
    <t>FUEL_EMI.ktCO2.CY.NMM.CER.MOTOR.GENERIC.ELEC</t>
  </si>
  <si>
    <t>FUEL_EMI.ktCO2.CY.NMM.CER.FANS.GENERIC.ELEC</t>
  </si>
  <si>
    <t>FUEL_EMI.ktCO2.CY.NMM.CER.LOW_ENTH.TOTAL.TOTAL</t>
  </si>
  <si>
    <t>FUEL_EMI.ktCO2.CY.NMM.CER.LOW_ENTH.THERM.DIESEL_LIQBIO</t>
  </si>
  <si>
    <t>FUEL_EMI.ktCO2.CY.NMM.CER.LOW_ENTH.THERM.NG_BIOGAS</t>
  </si>
  <si>
    <t>FUEL_EMI.ktCO2.CY.NMM.CER.LOW_ENTH.THERM.SOLAR_GEO</t>
  </si>
  <si>
    <t>FUEL_EMI.ktCO2.CY.NMM.CER.LOW_ENTH.HP.AMBIENT</t>
  </si>
  <si>
    <t>FUEL_EMI.ktCO2.CY.NMM.CER.LOW_ENTH.THERM.ELEC</t>
  </si>
  <si>
    <t>FUEL_EMI.ktCO2.CY.NMM.CER.MIXING.MECH.ELEC</t>
  </si>
  <si>
    <t>FUEL_EMI.ktCO2.CY.NMM.CER.DRYING.TOTAL.TOTAL</t>
  </si>
  <si>
    <t>FUEL_EMI.ktCO2.CY.NMM.CER.DRYING.THERM.SOLIDS</t>
  </si>
  <si>
    <t>FUEL_EMI.ktCO2.CY.NMM.CER.DRYING.THERM.LPG</t>
  </si>
  <si>
    <t>FUEL_EMI.ktCO2.CY.NMM.CER.DRYING.THERM.DIESEL_LIQBIO</t>
  </si>
  <si>
    <t>FUEL_EMI.ktCO2.CY.NMM.CER.DRYING.THERM.RFO</t>
  </si>
  <si>
    <t>FUEL_EMI.ktCO2.CY.NMM.CER.DRYING.THERM.NG_BIOGAS</t>
  </si>
  <si>
    <t>FUEL_EMI.ktCO2.CY.NMM.CER.DRYING_STEAM.TOTAL.TOTAL</t>
  </si>
  <si>
    <t>FUEL_EMI.ktCO2.CY.NMM.CER.DRYING_STEAM.STEAM.SOLIDS</t>
  </si>
  <si>
    <t>FUEL_EMI.ktCO2.CY.NMM.CER.DRYING_STEAM.STEAM.RFG</t>
  </si>
  <si>
    <t>FUEL_EMI.ktCO2.CY.NMM.CER.DRYING_STEAM.STEAM.LPG</t>
  </si>
  <si>
    <t>FUEL_EMI.ktCO2.CY.NMM.CER.DRYING_STEAM.STEAM.DIESEL_LIQBIO</t>
  </si>
  <si>
    <t>FUEL_EMI.ktCO2.CY.NMM.CER.DRYING_STEAM.STEAM.RFO</t>
  </si>
  <si>
    <t>FUEL_EMI.ktCO2.CY.NMM.CER.DRYING_STEAM.STEAM.OTHER</t>
  </si>
  <si>
    <t>FUEL_EMI.ktCO2.CY.NMM.CER.DRYING_STEAM.STEAM.NG_BIOGAS</t>
  </si>
  <si>
    <t>FUEL_EMI.ktCO2.CY.NMM.CER.DRYING_STEAM.STEAM.DERIVED</t>
  </si>
  <si>
    <t>FUEL_EMI.ktCO2.CY.NMM.CER.DRYING_STEAM.STEAM.BIOMASS_WASTE</t>
  </si>
  <si>
    <t>FUEL_EMI.ktCO2.CY.NMM.CER.DRYING_STEAM.STEAM.STEAM_DISTR</t>
  </si>
  <si>
    <t>FUEL_EMI.ktCO2.CY.NMM.CER.DRYING_MICROW.MICROW.ELEC</t>
  </si>
  <si>
    <t>FUEL_EMI.ktCO2.CY.NMM.CER.KILN_THERM.TOTAL.TOTAL</t>
  </si>
  <si>
    <t>FUEL_EMI.ktCO2.CY.NMM.CER.KILN_THERM.THERM.SOLIDS</t>
  </si>
  <si>
    <t>FUEL_EMI.ktCO2.CY.NMM.CER.KILN_THERM.THERM.LPG</t>
  </si>
  <si>
    <t>FUEL_EMI.ktCO2.CY.NMM.CER.KILN_THERM.THERM.DIESEL_LIQBIO</t>
  </si>
  <si>
    <t>FUEL_EMI.ktCO2.CY.NMM.CER.KILN_THERM.THERM.RFO</t>
  </si>
  <si>
    <t>FUEL_EMI.ktCO2.CY.NMM.CER.KILN_THERM.THERM.OTHER</t>
  </si>
  <si>
    <t>FUEL_EMI.ktCO2.CY.NMM.CER.KILN_THERM.THERM.NG_BIOGAS</t>
  </si>
  <si>
    <t>FUEL_EMI.ktCO2.CY.NMM.CER.KILN_THERM.THERM.BIOMASS_WASTE</t>
  </si>
  <si>
    <t>FUEL_EMI.ktCO2.CY.NMM.CER.KILN_ELEC.ELEC.ELEC</t>
  </si>
  <si>
    <t>FUEL_EMI.ktCO2.CY.NMM.CER.FINISHING.TOTAL.TOTAL</t>
  </si>
  <si>
    <t>FUEL_EMI.ktCO2.CY.NMM.CER.FINISHING.THERM.SOLIDS</t>
  </si>
  <si>
    <t>FUEL_EMI.ktCO2.CY.NMM.CER.FINISHING.THERM.LPG</t>
  </si>
  <si>
    <t>FUEL_EMI.ktCO2.CY.NMM.CER.FINISHING.THERM.DIESEL_LIQBIO</t>
  </si>
  <si>
    <t>FUEL_EMI.ktCO2.CY.NMM.CER.FINISHING.THERM.RFO</t>
  </si>
  <si>
    <t>FUEL_EMI.ktCO2.CY.NMM.CER.FINISHING.THERM.NG_BIOGAS</t>
  </si>
  <si>
    <t>FUEL_EMI.ktCO2.CY.NMM.CER.FINISHING_ELEC.ELEC.ELEC</t>
  </si>
  <si>
    <t>PROCESS_EMI.ktCO2.CY.NMM.CER</t>
  </si>
  <si>
    <t>FUEL_EMI.ktCO2.CY.NMM.GLASS.LIGHT.GENERIC.ELEC</t>
  </si>
  <si>
    <t>FUEL_EMI.ktCO2.CY.NMM.GLASS.AIRCOMP.GENERIC.ELEC</t>
  </si>
  <si>
    <t>FUEL_EMI.ktCO2.CY.NMM.GLASS.MOTOR.GENERIC.ELEC</t>
  </si>
  <si>
    <t>FUEL_EMI.ktCO2.CY.NMM.GLASS.FANS.GENERIC.ELEC</t>
  </si>
  <si>
    <t>FUEL_EMI.ktCO2.CY.NMM.GLASS.LOW_ENTH.TOTAL.TOTAL</t>
  </si>
  <si>
    <t>FUEL_EMI.ktCO2.CY.NMM.GLASS.LOW_ENTH.THERM.DIESEL_LIQBIO</t>
  </si>
  <si>
    <t>FUEL_EMI.ktCO2.CY.NMM.GLASS.LOW_ENTH.THERM.NG_BIOGAS</t>
  </si>
  <si>
    <t>FUEL_EMI.ktCO2.CY.NMM.GLASS.LOW_ENTH.THERM.SOLAR_GEO</t>
  </si>
  <si>
    <t>FUEL_EMI.ktCO2.CY.NMM.GLASS.LOW_ENTH.HP.AMBIENT</t>
  </si>
  <si>
    <t>FUEL_EMI.ktCO2.CY.NMM.GLASS.LOW_ENTH.THERM.ELEC</t>
  </si>
  <si>
    <t>FUEL_EMI.ktCO2.CY.NMM.GLASS.MELTING.TOTAL.TOTAL</t>
  </si>
  <si>
    <t>FUEL_EMI.ktCO2.CY.NMM.GLASS.MELTING.THERM.SOLIDS</t>
  </si>
  <si>
    <t>FUEL_EMI.ktCO2.CY.NMM.GLASS.MELTING.THERM.LPG</t>
  </si>
  <si>
    <t>FUEL_EMI.ktCO2.CY.NMM.GLASS.MELTING.THERM.DIESEL_LIQBIO</t>
  </si>
  <si>
    <t>FUEL_EMI.ktCO2.CY.NMM.GLASS.MELTING.THERM.RFO</t>
  </si>
  <si>
    <t>FUEL_EMI.ktCO2.CY.NMM.GLASS.MELTING.THERM.NG_BIOGAS</t>
  </si>
  <si>
    <t>FUEL_EMI.ktCO2.CY.NMM.GLASS.MELTING_ELEC.ELEC.ELEC</t>
  </si>
  <si>
    <t>FUEL_EMI.ktCO2.CY.NMM.GLASS.FORMING.ELEC.ELEC</t>
  </si>
  <si>
    <t>FUEL_EMI.ktCO2.CY.NMM.GLASS.ANNEALING.TOTAL.TOTAL</t>
  </si>
  <si>
    <t>FUEL_EMI.ktCO2.CY.NMM.GLASS.ANNEALING.THERM.SOLIDS</t>
  </si>
  <si>
    <t>FUEL_EMI.ktCO2.CY.NMM.GLASS.ANNEALING.THERM.LPG</t>
  </si>
  <si>
    <t>FUEL_EMI.ktCO2.CY.NMM.GLASS.ANNEALING.THERM.DIESEL_LIQBIO</t>
  </si>
  <si>
    <t>FUEL_EMI.ktCO2.CY.NMM.GLASS.ANNEALING.THERM.RFO</t>
  </si>
  <si>
    <t>FUEL_EMI.ktCO2.CY.NMM.GLASS.ANNEALING.THERM.NG_BIOGAS</t>
  </si>
  <si>
    <t>FUEL_EMI.ktCO2.CY.NMM.GLASS.ANNEALING_ELEC.ELEC.ELEC</t>
  </si>
  <si>
    <t>FUEL_EMI.ktCO2.CY.NMM.GLASS.FINISHING.ELEC.ELEC</t>
  </si>
  <si>
    <t>PROCESS_EMI.ktCO2.CY.NMM.GLASS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</si>
  <si>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</si>
  <si>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</si>
  <si>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</si>
  <si>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</si>
  <si>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</si>
  <si>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VA.Meuro2023.CY.PPA.PULP</t>
  </si>
  <si>
    <t>VA.Meuro2023.CY.PPA.PAPER</t>
  </si>
  <si>
    <t>VA.Meuro2023.CY.PPA.PRINT</t>
  </si>
  <si>
    <t>Pulp production (kt)</t>
  </si>
  <si>
    <t>OUTPUT.kt.CY.PPA.PULP</t>
  </si>
  <si>
    <t>Paper production  (kt)</t>
  </si>
  <si>
    <t>OUTPUT.kt.CY.PPA.PAPER</t>
  </si>
  <si>
    <t>Printing and media reproduction (kt paper eq.)</t>
  </si>
  <si>
    <t>OUTPUT.kt.CY.PPA.PRINT</t>
  </si>
  <si>
    <t>CAP.kt.CY.PPA.PULP</t>
  </si>
  <si>
    <t>CAP.kt.CY.PPA.PAPER</t>
  </si>
  <si>
    <t>CAP.kt.CY.PPA.PRINT</t>
  </si>
  <si>
    <t>NEWCAP.kt.CY.PPA.PULP</t>
  </si>
  <si>
    <t>NEWCAP.kt.CY.PPA.PAPER</t>
  </si>
  <si>
    <t>NEWCAP.kt.CY.PPA.PRINT</t>
  </si>
  <si>
    <t>FEC.ktoe.CY.PPA.TOTAL.TOTAL.TOTAL.TOTAL</t>
  </si>
  <si>
    <t>FEC.ktoe.CY.PPA.TOTAL.TOTAL.TOTAL.SOLIDS</t>
  </si>
  <si>
    <t>FEC.ktoe.CY.PPA.TOTAL.TOTAL.TOTAL.RFG</t>
  </si>
  <si>
    <t>FEC.ktoe.CY.PPA.TOTAL.TOTAL.TOTAL.LPG</t>
  </si>
  <si>
    <t>FEC.ktoe.CY.PPA.TOTAL.TOTAL.TOTAL.DIESEL</t>
  </si>
  <si>
    <t>FEC.ktoe.CY.PPA.TOTAL.TOTAL.TOTAL.RFO</t>
  </si>
  <si>
    <t>FEC.ktoe.CY.PPA.TOTAL.TOTAL.TOTAL.OTHER</t>
  </si>
  <si>
    <t>FEC.ktoe.CY.PPA.TOTAL.TOTAL.TOTAL.NG</t>
  </si>
  <si>
    <t>FEC.ktoe.CY.PPA.TOTAL.TOTAL.TOTAL.DERIVED</t>
  </si>
  <si>
    <t>FEC.ktoe.CY.PPA.TOTAL.TOTAL.TOTAL.BIOMASS_WASTE</t>
  </si>
  <si>
    <t>FEC.ktoe.CY.PPA.TOTAL.TOTAL.TOTAL.BIOGAS</t>
  </si>
  <si>
    <t>FEC.ktoe.CY.PPA.TOTAL.TOTAL.TOTAL.LIQBIO</t>
  </si>
  <si>
    <t>FEC.ktoe.CY.PPA.TOTAL.TOTAL.TOTAL.SOLAR</t>
  </si>
  <si>
    <t>FEC.ktoe.CY.PPA.TOTAL.TOTAL.TOTAL.GEO</t>
  </si>
  <si>
    <t>FEC.ktoe.CY.PPA.TOTAL.TOTAL.TOTAL.AMBIENT</t>
  </si>
  <si>
    <t>FEC.ktoe.CY.PPA.TOTAL.TOTAL.TOTAL.STEAM_DISTR</t>
  </si>
  <si>
    <t>FEC.ktoe.CY.PPA.TOTAL.TOTAL.TOTAL.ELEC</t>
  </si>
  <si>
    <t>FEC.ktoe.CY.PPA.PULP.TOTAL.TOTAL.TOTAL</t>
  </si>
  <si>
    <t>FEC.ktoe.CY.PPA.PULP.LIGHT.GENERIC.ELEC</t>
  </si>
  <si>
    <t>FEC.ktoe.CY.PPA.PULP.AIRCOMP.GENERIC.ELEC</t>
  </si>
  <si>
    <t>FEC.ktoe.CY.PPA.PULP.MOTOR.GENERIC.ELEC</t>
  </si>
  <si>
    <t>FEC.ktoe.CY.PPA.PULP.FANS.GENERIC.ELEC</t>
  </si>
  <si>
    <t>FEC.ktoe.CY.PPA.PULP.LOW_ENTH.TOTAL.TOTAL</t>
  </si>
  <si>
    <t>FEC.ktoe.CY.PPA.PULP.LOW_ENTH.THERM.DIESEL_LIQBIO</t>
  </si>
  <si>
    <t>FEC.ktoe.CY.PPA.PULP.LOW_ENTH.THERM.NG_BIOGAS</t>
  </si>
  <si>
    <t>FEC.ktoe.CY.PPA.PULP.LOW_ENTH.THERM.SOLAR_GEO</t>
  </si>
  <si>
    <t>FEC.ktoe.CY.PPA.PULP.LOW_ENTH.HP.AMBIENT</t>
  </si>
  <si>
    <t>FEC.ktoe.CY.PPA.PULP.LOW_ENTH.THERM.ELEC</t>
  </si>
  <si>
    <t>Pulp: Wood preparation, grinding</t>
  </si>
  <si>
    <t>FEC.ktoe.CY.PPA.PULP.PREPARATION.MECH.ELEC</t>
  </si>
  <si>
    <t>Pulp: Pulping</t>
  </si>
  <si>
    <t>Pulp: Pulping thermal</t>
  </si>
  <si>
    <t>FEC.ktoe.CY.PPA.PULP.PULPING.TOTAL.TOTAL</t>
  </si>
  <si>
    <t>FEC.ktoe.CY.PPA.PULP.PULPING.STEAM.SOLIDS</t>
  </si>
  <si>
    <t>FEC.ktoe.CY.PPA.PULP.PULPING.STEAM.RFG</t>
  </si>
  <si>
    <t>FEC.ktoe.CY.PPA.PULP.PULPING.STEAM.LPG</t>
  </si>
  <si>
    <t>FEC.ktoe.CY.PPA.PULP.PULPING.STEAM.DIESEL_LIQBIO</t>
  </si>
  <si>
    <t>FEC.ktoe.CY.PPA.PULP.PULPING.STEAM.RFO</t>
  </si>
  <si>
    <t>FEC.ktoe.CY.PPA.PULP.PULPING.STEAM.OTHER</t>
  </si>
  <si>
    <t>FEC.ktoe.CY.PPA.PULP.PULPING.STEAM.NG_BIOGAS</t>
  </si>
  <si>
    <t>FEC.ktoe.CY.PPA.PULP.PULPING.STEAM.DERIVED</t>
  </si>
  <si>
    <t>FEC.ktoe.CY.PPA.PULP.PULPING.STEAM.BIOMASS_WASTE</t>
  </si>
  <si>
    <t>FEC.ktoe.CY.PPA.PULP.PULPING.STEAM.STEAM_DISTR</t>
  </si>
  <si>
    <t>Pulp: Pulping electric</t>
  </si>
  <si>
    <t>FEC.ktoe.CY.PPA.PULP.PULPING_MECH.MECH.ELEC</t>
  </si>
  <si>
    <t>Pulp: Cleaning</t>
  </si>
  <si>
    <t>FEC.ktoe.CY.PPA.PULP.BLEACHING.THERM.ELEC</t>
  </si>
  <si>
    <t>FEC.ktoe.CY.PPA.PAPER.TOTAL.TOTAL.TOTAL</t>
  </si>
  <si>
    <t>FEC.ktoe.CY.PPA.PAPER.LIGHT.GENERIC.ELEC</t>
  </si>
  <si>
    <t>FEC.ktoe.CY.PPA.PAPER.AIRCOMP.GENERIC.ELEC</t>
  </si>
  <si>
    <t>FEC.ktoe.CY.PPA.PAPER.MOTOR.GENERIC.ELEC</t>
  </si>
  <si>
    <t>FEC.ktoe.CY.PPA.PAPER.FANS.GENERIC.ELEC</t>
  </si>
  <si>
    <t>FEC.ktoe.CY.PPA.PAPER.LOW_ENTH.TOTAL.TOTAL</t>
  </si>
  <si>
    <t>FEC.ktoe.CY.PPA.PAPER.LOW_ENTH.THERM.DIESEL_LIQBIO</t>
  </si>
  <si>
    <t>FEC.ktoe.CY.PPA.PAPER.LOW_ENTH.THERM.NG_BIOGAS</t>
  </si>
  <si>
    <t>FEC.ktoe.CY.PPA.PAPER.LOW_ENTH.THERM.SOLAR_GEO</t>
  </si>
  <si>
    <t>FEC.ktoe.CY.PPA.PAPER.LOW_ENTH.HP.AMBIENT</t>
  </si>
  <si>
    <t>FEC.ktoe.CY.PPA.PAPER.LOW_ENTH.THERM.ELEC</t>
  </si>
  <si>
    <t>Paper: Stock preparation</t>
  </si>
  <si>
    <t>Paper: Stock preparation - Thermal</t>
  </si>
  <si>
    <t>FEC.ktoe.CY.PPA.PAPER.PREPARATION.TOTAL.TOTAL</t>
  </si>
  <si>
    <t>FEC.ktoe.CY.PPA.PAPER.PREPARATION.THERM.SOLIDS</t>
  </si>
  <si>
    <t>FEC.ktoe.CY.PPA.PAPER.PREPARATION.THERM.RFG</t>
  </si>
  <si>
    <t>FEC.ktoe.CY.PPA.PAPER.PREPARATION.THERM.LPG</t>
  </si>
  <si>
    <t>FEC.ktoe.CY.PPA.PAPER.PREPARATION.THERM.DIESEL_LIQBIO</t>
  </si>
  <si>
    <t>FEC.ktoe.CY.PPA.PAPER.PREPARATION.THERM.RFO</t>
  </si>
  <si>
    <t>FEC.ktoe.CY.PPA.PAPER.PREPARATION.THERM.OTHER</t>
  </si>
  <si>
    <t>FEC.ktoe.CY.PPA.PAPER.PREPARATION.THERM.NG_BIOGAS</t>
  </si>
  <si>
    <t>FEC.ktoe.CY.PPA.PAPER.PREPARATION.THERM.DERIVED</t>
  </si>
  <si>
    <t>FEC.ktoe.CY.PPA.PAPER.PREPARATION.THERM.BIOMASS_WASTE</t>
  </si>
  <si>
    <t>FEC.ktoe.CY.PPA.PAPER.PREPARATION.THERM.STEAM_DISTR</t>
  </si>
  <si>
    <t>Paper: Stock preparation - Mechanical</t>
  </si>
  <si>
    <t>FEC.ktoe.CY.PPA.PAPER.PREPARATION_ELEC.MECH.ELEC</t>
  </si>
  <si>
    <t>Paper: Paper machine</t>
  </si>
  <si>
    <t>Paper: Paper machine - Steam use</t>
  </si>
  <si>
    <t>FEC.ktoe.CY.PPA.PAPER.PAPER_MACHINE.TOTAL.TOTAL</t>
  </si>
  <si>
    <t>FEC.ktoe.CY.PPA.PAPER.PAPER_MACHINE.STEAM.SOLIDS</t>
  </si>
  <si>
    <t>FEC.ktoe.CY.PPA.PAPER.PAPER_MACHINE.STEAM.RFG</t>
  </si>
  <si>
    <t>FEC.ktoe.CY.PPA.PAPER.PAPER_MACHINE.STEAM.LPG</t>
  </si>
  <si>
    <t>FEC.ktoe.CY.PPA.PAPER.PAPER_MACHINE.STEAM.DIESEL_LIQBIO</t>
  </si>
  <si>
    <t>FEC.ktoe.CY.PPA.PAPER.PAPER_MACHINE.STEAM.RFO</t>
  </si>
  <si>
    <t>FEC.ktoe.CY.PPA.PAPER.PAPER_MACHINE.STEAM.OTHER</t>
  </si>
  <si>
    <t>FEC.ktoe.CY.PPA.PAPER.PAPER_MACHINE.STEAM.NG_BIOGAS</t>
  </si>
  <si>
    <t>FEC.ktoe.CY.PPA.PAPER.PAPER_MACHINE.STEAM.DERIVED</t>
  </si>
  <si>
    <t>FEC.ktoe.CY.PPA.PAPER.PAPER_MACHINE.STEAM.BIOMASS_WASTE</t>
  </si>
  <si>
    <t>FEC.ktoe.CY.PPA.PAPER.PAPER_MACHINE.STEAM.STEAM_DISTR</t>
  </si>
  <si>
    <t>Paper: Paper machine - Electricity</t>
  </si>
  <si>
    <t>FEC.ktoe.CY.PPA.PAPER.PAPER_MACHINE_ELEC.ELEC.ELEC</t>
  </si>
  <si>
    <t>Paper: Product finishing</t>
  </si>
  <si>
    <t>Paper: Product finishing - Steam use</t>
  </si>
  <si>
    <t>FEC.ktoe.CY.PPA.PAPER.FINISHING.TOTAL.TOTAL</t>
  </si>
  <si>
    <t>FEC.ktoe.CY.PPA.PAPER.FINISHING.STEAM.SOLIDS</t>
  </si>
  <si>
    <t>FEC.ktoe.CY.PPA.PAPER.FINISHING.STEAM.RFG</t>
  </si>
  <si>
    <t>FEC.ktoe.CY.PPA.PAPER.FINISHING.STEAM.LPG</t>
  </si>
  <si>
    <t>FEC.ktoe.CY.PPA.PAPER.FINISHING.STEAM.DIESEL_LIQBIO</t>
  </si>
  <si>
    <t>FEC.ktoe.CY.PPA.PAPER.FINISHING.STEAM.RFO</t>
  </si>
  <si>
    <t>FEC.ktoe.CY.PPA.PAPER.FINISHING.STEAM.OTHER</t>
  </si>
  <si>
    <t>FEC.ktoe.CY.PPA.PAPER.FINISHING.STEAM.NG_BIOGAS</t>
  </si>
  <si>
    <t>FEC.ktoe.CY.PPA.PAPER.FINISHING.STEAM.DERIVED</t>
  </si>
  <si>
    <t>FEC.ktoe.CY.PPA.PAPER.FINISHING.STEAM.BIOMASS_WASTE</t>
  </si>
  <si>
    <t>FEC.ktoe.CY.PPA.PAPER.FINISHING.STEAM.STEAM_DISTR</t>
  </si>
  <si>
    <t>Paper: Product finishing - Electricity</t>
  </si>
  <si>
    <t>FEC.ktoe.CY.PPA.PAPER.FINISHING_ELEC.ELEC.ELEC</t>
  </si>
  <si>
    <t>FEC.ktoe.CY.PPA.PRINT.TOTAL.TOTAL.TOTAL</t>
  </si>
  <si>
    <t>FEC.ktoe.CY.PPA.PRINT.LIGHT.GENERIC.ELEC</t>
  </si>
  <si>
    <t>FEC.ktoe.CY.PPA.PRINT.AIRCOMP.GENERIC.ELEC</t>
  </si>
  <si>
    <t>FEC.ktoe.CY.PPA.PRINT.MOTOR.GENERIC.ELEC</t>
  </si>
  <si>
    <t>FEC.ktoe.CY.PPA.PRINT.FANS.GENERIC.ELEC</t>
  </si>
  <si>
    <t>FEC.ktoe.CY.PPA.PRINT.LOW_ENTH.TOTAL.TOTAL</t>
  </si>
  <si>
    <t>FEC.ktoe.CY.PPA.PRINT.LOW_ENTH.THERM.DIESEL_LIQBIO</t>
  </si>
  <si>
    <t>FEC.ktoe.CY.PPA.PRINT.LOW_ENTH.THERM.NG_BIOGAS</t>
  </si>
  <si>
    <t>FEC.ktoe.CY.PPA.PRINT.LOW_ENTH.THERM.SOLAR_GEO</t>
  </si>
  <si>
    <t>FEC.ktoe.CY.PPA.PRINT.LOW_ENTH.HP.AMBIENT</t>
  </si>
  <si>
    <t>FEC.ktoe.CY.PPA.PRINT.LOW_ENTH.THERM.ELEC</t>
  </si>
  <si>
    <t>Printing and publishing</t>
  </si>
  <si>
    <t>FEC.ktoe.CY.PPA.PRINT.PRINTING.MECH.ELEC</t>
  </si>
  <si>
    <t>UED.ktoe.CY.PPA.PULP.TOTAL.TOTAL.TOTAL</t>
  </si>
  <si>
    <t>UED.ktoe.CY.PPA.PULP.LIGHT.GENERIC.ELEC</t>
  </si>
  <si>
    <t>UED.ktoe.CY.PPA.PULP.AIRCOMP.GENERIC.ELEC</t>
  </si>
  <si>
    <t>UED.ktoe.CY.PPA.PULP.MOTOR.GENERIC.ELEC</t>
  </si>
  <si>
    <t>UED.ktoe.CY.PPA.PULP.FANS.GENERIC.ELEC</t>
  </si>
  <si>
    <t>UED.ktoe.CY.PPA.PULP.LOW_ENTH.TOTAL.TOTAL</t>
  </si>
  <si>
    <t>UED.ktoe.CY.PPA.PULP.LOW_ENTH.THERM.DIESEL_LIQBIO</t>
  </si>
  <si>
    <t>UED.ktoe.CY.PPA.PULP.LOW_ENTH.THERM.NG_BIOGAS</t>
  </si>
  <si>
    <t>UED.ktoe.CY.PPA.PULP.LOW_ENTH.THERM.SOLAR_GEO</t>
  </si>
  <si>
    <t>UED.ktoe.CY.PPA.PULP.LOW_ENTH.HP.AMBIENT</t>
  </si>
  <si>
    <t>UED.ktoe.CY.PPA.PULP.LOW_ENTH.THERM.ELEC</t>
  </si>
  <si>
    <t>UED.ktoe.CY.PPA.PULP.PREPARATION.MECH.ELEC</t>
  </si>
  <si>
    <t>UED.ktoe.CY.PPA.PULP.PULPING.TOTAL.TOTAL</t>
  </si>
  <si>
    <t>UED.ktoe.CY.PPA.PULP.PULPING.STEAM.SOLIDS</t>
  </si>
  <si>
    <t>UED.ktoe.CY.PPA.PULP.PULPING.STEAM.RFG</t>
  </si>
  <si>
    <t>UED.ktoe.CY.PPA.PULP.PULPING.STEAM.LPG</t>
  </si>
  <si>
    <t>UED.ktoe.CY.PPA.PULP.PULPING.STEAM.DIESEL_LIQBIO</t>
  </si>
  <si>
    <t>UED.ktoe.CY.PPA.PULP.PULPING.STEAM.RFO</t>
  </si>
  <si>
    <t>UED.ktoe.CY.PPA.PULP.PULPING.STEAM.OTHER</t>
  </si>
  <si>
    <t>UED.ktoe.CY.PPA.PULP.PULPING.STEAM.NG_BIOGAS</t>
  </si>
  <si>
    <t>UED.ktoe.CY.PPA.PULP.PULPING.STEAM.DERIVED</t>
  </si>
  <si>
    <t>UED.ktoe.CY.PPA.PULP.PULPING.STEAM.BIOMASS_WASTE</t>
  </si>
  <si>
    <t>UED.ktoe.CY.PPA.PULP.PULPING.STEAM.STEAM_DISTR</t>
  </si>
  <si>
    <t>UED.ktoe.CY.PPA.PULP.PULPING_MECH.MECH.ELEC</t>
  </si>
  <si>
    <t>UED.ktoe.CY.PPA.PULP.BLEACHING.THERM.ELEC</t>
  </si>
  <si>
    <t>UED.ktoe.CY.PPA.PAPER.TOTAL.TOTAL.TOTAL</t>
  </si>
  <si>
    <t>UED.ktoe.CY.PPA.PAPER.LIGHT.GENERIC.ELEC</t>
  </si>
  <si>
    <t>UED.ktoe.CY.PPA.PAPER.AIRCOMP.GENERIC.ELEC</t>
  </si>
  <si>
    <t>UED.ktoe.CY.PPA.PAPER.MOTOR.GENERIC.ELEC</t>
  </si>
  <si>
    <t>UED.ktoe.CY.PPA.PAPER.FANS.GENERIC.ELEC</t>
  </si>
  <si>
    <t>UED.ktoe.CY.PPA.PAPER.LOW_ENTH.TOTAL.TOTAL</t>
  </si>
  <si>
    <t>UED.ktoe.CY.PPA.PAPER.LOW_ENTH.THERM.DIESEL_LIQBIO</t>
  </si>
  <si>
    <t>UED.ktoe.CY.PPA.PAPER.LOW_ENTH.THERM.NG_BIOGAS</t>
  </si>
  <si>
    <t>UED.ktoe.CY.PPA.PAPER.LOW_ENTH.THERM.SOLAR_GEO</t>
  </si>
  <si>
    <t>UED.ktoe.CY.PPA.PAPER.LOW_ENTH.HP.AMBIENT</t>
  </si>
  <si>
    <t>UED.ktoe.CY.PPA.PAPER.LOW_ENTH.THERM.ELEC</t>
  </si>
  <si>
    <t>UED.ktoe.CY.PPA.PAPER.PREPARATION.TOTAL.TOTAL</t>
  </si>
  <si>
    <t>UED.ktoe.CY.PPA.PAPER.PREPARATION.THERM.SOLIDS</t>
  </si>
  <si>
    <t>UED.ktoe.CY.PPA.PAPER.PREPARATION.THERM.RFG</t>
  </si>
  <si>
    <t>UED.ktoe.CY.PPA.PAPER.PREPARATION.THERM.LPG</t>
  </si>
  <si>
    <t>UED.ktoe.CY.PPA.PAPER.PREPARATION.THERM.DIESEL_LIQBIO</t>
  </si>
  <si>
    <t>UED.ktoe.CY.PPA.PAPER.PREPARATION.THERM.RFO</t>
  </si>
  <si>
    <t>UED.ktoe.CY.PPA.PAPER.PREPARATION.THERM.OTHER</t>
  </si>
  <si>
    <t>UED.ktoe.CY.PPA.PAPER.PREPARATION.THERM.NG_BIOGAS</t>
  </si>
  <si>
    <t>UED.ktoe.CY.PPA.PAPER.PREPARATION.THERM.DERIVED</t>
  </si>
  <si>
    <t>UED.ktoe.CY.PPA.PAPER.PREPARATION.THERM.BIOMASS_WASTE</t>
  </si>
  <si>
    <t>UED.ktoe.CY.PPA.PAPER.PREPARATION.THERM.STEAM_DISTR</t>
  </si>
  <si>
    <t>UED.ktoe.CY.PPA.PAPER.PREPARATION_ELEC.MECH.ELEC</t>
  </si>
  <si>
    <t>UED.ktoe.CY.PPA.PAPER.PAPER_MACHINE.TOTAL.TOTAL</t>
  </si>
  <si>
    <t>UED.ktoe.CY.PPA.PAPER.PAPER_MACHINE.STEAM.SOLIDS</t>
  </si>
  <si>
    <t>UED.ktoe.CY.PPA.PAPER.PAPER_MACHINE.STEAM.RFG</t>
  </si>
  <si>
    <t>UED.ktoe.CY.PPA.PAPER.PAPER_MACHINE.STEAM.LPG</t>
  </si>
  <si>
    <t>UED.ktoe.CY.PPA.PAPER.PAPER_MACHINE.STEAM.DIESEL_LIQBIO</t>
  </si>
  <si>
    <t>UED.ktoe.CY.PPA.PAPER.PAPER_MACHINE.STEAM.RFO</t>
  </si>
  <si>
    <t>UED.ktoe.CY.PPA.PAPER.PAPER_MACHINE.STEAM.OTHER</t>
  </si>
  <si>
    <t>UED.ktoe.CY.PPA.PAPER.PAPER_MACHINE.STEAM.NG_BIOGAS</t>
  </si>
  <si>
    <t>UED.ktoe.CY.PPA.PAPER.PAPER_MACHINE.STEAM.DERIVED</t>
  </si>
  <si>
    <t>UED.ktoe.CY.PPA.PAPER.PAPER_MACHINE.STEAM.BIOMASS_WASTE</t>
  </si>
  <si>
    <t>UED.ktoe.CY.PPA.PAPER.PAPER_MACHINE.STEAM.STEAM_DISTR</t>
  </si>
  <si>
    <t>UED.ktoe.CY.PPA.PAPER.PAPER_MACHINE_ELEC.ELEC.ELEC</t>
  </si>
  <si>
    <t>UED.ktoe.CY.PPA.PAPER.FINISHING.TOTAL.TOTAL</t>
  </si>
  <si>
    <t>UED.ktoe.CY.PPA.PAPER.FINISHING.STEAM.SOLIDS</t>
  </si>
  <si>
    <t>UED.ktoe.CY.PPA.PAPER.FINISHING.STEAM.RFG</t>
  </si>
  <si>
    <t>UED.ktoe.CY.PPA.PAPER.FINISHING.STEAM.LPG</t>
  </si>
  <si>
    <t>UED.ktoe.CY.PPA.PAPER.FINISHING.STEAM.DIESEL_LIQBIO</t>
  </si>
  <si>
    <t>UED.ktoe.CY.PPA.PAPER.FINISHING.STEAM.RFO</t>
  </si>
  <si>
    <t>UED.ktoe.CY.PPA.PAPER.FINISHING.STEAM.OTHER</t>
  </si>
  <si>
    <t>UED.ktoe.CY.PPA.PAPER.FINISHING.STEAM.NG_BIOGAS</t>
  </si>
  <si>
    <t>UED.ktoe.CY.PPA.PAPER.FINISHING.STEAM.DERIVED</t>
  </si>
  <si>
    <t>UED.ktoe.CY.PPA.PAPER.FINISHING.STEAM.BIOMASS_WASTE</t>
  </si>
  <si>
    <t>UED.ktoe.CY.PPA.PAPER.FINISHING.STEAM.STEAM_DISTR</t>
  </si>
  <si>
    <t>UED.ktoe.CY.PPA.PAPER.FINISHING_ELEC.ELEC.ELEC</t>
  </si>
  <si>
    <t>UED.ktoe.CY.PPA.PRINT.TOTAL.TOTAL.TOTAL</t>
  </si>
  <si>
    <t>UED.ktoe.CY.PPA.PRINT.LIGHT.GENERIC.ELEC</t>
  </si>
  <si>
    <t>UED.ktoe.CY.PPA.PRINT.AIRCOMP.GENERIC.ELEC</t>
  </si>
  <si>
    <t>UED.ktoe.CY.PPA.PRINT.MOTOR.GENERIC.ELEC</t>
  </si>
  <si>
    <t>UED.ktoe.CY.PPA.PRINT.FANS.GENERIC.ELEC</t>
  </si>
  <si>
    <t>UED.ktoe.CY.PPA.PRINT.LOW_ENTH.TOTAL.TOTAL</t>
  </si>
  <si>
    <t>UED.ktoe.CY.PPA.PRINT.LOW_ENTH.THERM.DIESEL_LIQBIO</t>
  </si>
  <si>
    <t>UED.ktoe.CY.PPA.PRINT.LOW_ENTH.THERM.NG_BIOGAS</t>
  </si>
  <si>
    <t>UED.ktoe.CY.PPA.PRINT.LOW_ENTH.THERM.SOLAR_GEO</t>
  </si>
  <si>
    <t>UED.ktoe.CY.PPA.PRINT.LOW_ENTH.HP.AMBIENT</t>
  </si>
  <si>
    <t>UED.ktoe.CY.PPA.PRINT.LOW_ENTH.THERM.ELEC</t>
  </si>
  <si>
    <t>UED.ktoe.CY.PPA.PRINT.PRINTING.MECH.ELEC</t>
  </si>
  <si>
    <t>FUEL_EMI.ktCO2.CY.PPA.PULP.TOTAL.TOTAL.TOTAL</t>
  </si>
  <si>
    <t>FUEL_EMI.ktCO2.CY.PPA.PULP.LIGHT.GENERIC.ELEC</t>
  </si>
  <si>
    <t>FUEL_EMI.ktCO2.CY.PPA.PULP.AIRCOMP.GENERIC.ELEC</t>
  </si>
  <si>
    <t>FUEL_EMI.ktCO2.CY.PPA.PULP.MOTOR.GENERIC.ELEC</t>
  </si>
  <si>
    <t>FUEL_EMI.ktCO2.CY.PPA.PULP.FANS.GENERIC.ELEC</t>
  </si>
  <si>
    <t>FUEL_EMI.ktCO2.CY.PPA.PULP.LOW_ENTH.TOTAL.TOTAL</t>
  </si>
  <si>
    <t>FUEL_EMI.ktCO2.CY.PPA.PULP.LOW_ENTH.THERM.DIESEL_LIQBIO</t>
  </si>
  <si>
    <t>FUEL_EMI.ktCO2.CY.PPA.PULP.LOW_ENTH.THERM.NG_BIOGAS</t>
  </si>
  <si>
    <t>FUEL_EMI.ktCO2.CY.PPA.PULP.LOW_ENTH.THERM.SOLAR_GEO</t>
  </si>
  <si>
    <t>FUEL_EMI.ktCO2.CY.PPA.PULP.LOW_ENTH.HP.AMBIENT</t>
  </si>
  <si>
    <t>FUEL_EMI.ktCO2.CY.PPA.PULP.LOW_ENTH.THERM.ELEC</t>
  </si>
  <si>
    <t>FUEL_EMI.ktCO2.CY.PPA.PULP.PREPARATION.MECH.ELEC</t>
  </si>
  <si>
    <t>FUEL_EMI.ktCO2.CY.PPA.PULP.PULPING.TOTAL.TOTAL</t>
  </si>
  <si>
    <t>FUEL_EMI.ktCO2.CY.PPA.PULP.PULPING.STEAM.SOLIDS</t>
  </si>
  <si>
    <t>FUEL_EMI.ktCO2.CY.PPA.PULP.PULPING.STEAM.RFG</t>
  </si>
  <si>
    <t>FUEL_EMI.ktCO2.CY.PPA.PULP.PULPING.STEAM.LPG</t>
  </si>
  <si>
    <t>FUEL_EMI.ktCO2.CY.PPA.PULP.PULPING.STEAM.DIESEL_LIQBIO</t>
  </si>
  <si>
    <t>FUEL_EMI.ktCO2.CY.PPA.PULP.PULPING.STEAM.RFO</t>
  </si>
  <si>
    <t>FUEL_EMI.ktCO2.CY.PPA.PULP.PULPING.STEAM.OTHER</t>
  </si>
  <si>
    <t>FUEL_EMI.ktCO2.CY.PPA.PULP.PULPING.STEAM.NG_BIOGAS</t>
  </si>
  <si>
    <t>FUEL_EMI.ktCO2.CY.PPA.PULP.PULPING.STEAM.DERIVED</t>
  </si>
  <si>
    <t>FUEL_EMI.ktCO2.CY.PPA.PULP.PULPING.STEAM.BIOMASS_WASTE</t>
  </si>
  <si>
    <t>FUEL_EMI.ktCO2.CY.PPA.PULP.PULPING.STEAM.STEAM_DISTR</t>
  </si>
  <si>
    <t>FUEL_EMI.ktCO2.CY.PPA.PULP.PULPING_MECH.MECH.ELEC</t>
  </si>
  <si>
    <t>FUEL_EMI.ktCO2.CY.PPA.PULP.BLEACHING.THERM.ELEC</t>
  </si>
  <si>
    <t>FUEL_EMI.ktCO2.CY.PPA.PAPER.TOTAL.TOTAL.TOTAL</t>
  </si>
  <si>
    <t>FUEL_EMI.ktCO2.CY.PPA.PAPER.LIGHT.GENERIC.ELEC</t>
  </si>
  <si>
    <t>FUEL_EMI.ktCO2.CY.PPA.PAPER.AIRCOMP.GENERIC.ELEC</t>
  </si>
  <si>
    <t>FUEL_EMI.ktCO2.CY.PPA.PAPER.MOTOR.GENERIC.ELEC</t>
  </si>
  <si>
    <t>FUEL_EMI.ktCO2.CY.PPA.PAPER.FANS.GENERIC.ELEC</t>
  </si>
  <si>
    <t>FUEL_EMI.ktCO2.CY.PPA.PAPER.LOW_ENTH.TOTAL.TOTAL</t>
  </si>
  <si>
    <t>FUEL_EMI.ktCO2.CY.PPA.PAPER.LOW_ENTH.THERM.DIESEL_LIQBIO</t>
  </si>
  <si>
    <t>FUEL_EMI.ktCO2.CY.PPA.PAPER.LOW_ENTH.THERM.NG_BIOGAS</t>
  </si>
  <si>
    <t>FUEL_EMI.ktCO2.CY.PPA.PAPER.LOW_ENTH.THERM.SOLAR_GEO</t>
  </si>
  <si>
    <t>FUEL_EMI.ktCO2.CY.PPA.PAPER.LOW_ENTH.HP.AMBIENT</t>
  </si>
  <si>
    <t>FUEL_EMI.ktCO2.CY.PPA.PAPER.LOW_ENTH.THERM.ELEC</t>
  </si>
  <si>
    <t>FUEL_EMI.ktCO2.CY.PPA.PAPER.PREPARATION.TOTAL.TOTAL</t>
  </si>
  <si>
    <t>FUEL_EMI.ktCO2.CY.PPA.PAPER.PREPARATION.THERM.SOLIDS</t>
  </si>
  <si>
    <t>FUEL_EMI.ktCO2.CY.PPA.PAPER.PREPARATION.THERM.RFG</t>
  </si>
  <si>
    <t>FUEL_EMI.ktCO2.CY.PPA.PAPER.PREPARATION.THERM.LPG</t>
  </si>
  <si>
    <t>FUEL_EMI.ktCO2.CY.PPA.PAPER.PREPARATION.THERM.DIESEL_LIQBIO</t>
  </si>
  <si>
    <t>FUEL_EMI.ktCO2.CY.PPA.PAPER.PREPARATION.THERM.RFO</t>
  </si>
  <si>
    <t>FUEL_EMI.ktCO2.CY.PPA.PAPER.PREPARATION.THERM.OTHER</t>
  </si>
  <si>
    <t>FUEL_EMI.ktCO2.CY.PPA.PAPER.PREPARATION.THERM.NG_BIOGAS</t>
  </si>
  <si>
    <t>FUEL_EMI.ktCO2.CY.PPA.PAPER.PREPARATION.THERM.DERIVED</t>
  </si>
  <si>
    <t>FUEL_EMI.ktCO2.CY.PPA.PAPER.PREPARATION.THERM.BIOMASS_WASTE</t>
  </si>
  <si>
    <t>FUEL_EMI.ktCO2.CY.PPA.PAPER.PREPARATION.THERM.STEAM_DISTR</t>
  </si>
  <si>
    <t>FUEL_EMI.ktCO2.CY.PPA.PAPER.PREPARATION_ELEC.MECH.ELEC</t>
  </si>
  <si>
    <t>FUEL_EMI.ktCO2.CY.PPA.PAPER.PAPER_MACHINE.TOTAL.TOTAL</t>
  </si>
  <si>
    <t>FUEL_EMI.ktCO2.CY.PPA.PAPER.PAPER_MACHINE.STEAM.SOLIDS</t>
  </si>
  <si>
    <t>FUEL_EMI.ktCO2.CY.PPA.PAPER.PAPER_MACHINE.STEAM.RFG</t>
  </si>
  <si>
    <t>FUEL_EMI.ktCO2.CY.PPA.PAPER.PAPER_MACHINE.STEAM.LPG</t>
  </si>
  <si>
    <t>FUEL_EMI.ktCO2.CY.PPA.PAPER.PAPER_MACHINE.STEAM.DIESEL_LIQBIO</t>
  </si>
  <si>
    <t>FUEL_EMI.ktCO2.CY.PPA.PAPER.PAPER_MACHINE.STEAM.RFO</t>
  </si>
  <si>
    <t>FUEL_EMI.ktCO2.CY.PPA.PAPER.PAPER_MACHINE.STEAM.OTHER</t>
  </si>
  <si>
    <t>FUEL_EMI.ktCO2.CY.PPA.PAPER.PAPER_MACHINE.STEAM.NG_BIOGAS</t>
  </si>
  <si>
    <t>FUEL_EMI.ktCO2.CY.PPA.PAPER.PAPER_MACHINE.STEAM.DERIVED</t>
  </si>
  <si>
    <t>FUEL_EMI.ktCO2.CY.PPA.PAPER.PAPER_MACHINE.STEAM.BIOMASS_WASTE</t>
  </si>
  <si>
    <t>FUEL_EMI.ktCO2.CY.PPA.PAPER.PAPER_MACHINE.STEAM.STEAM_DISTR</t>
  </si>
  <si>
    <t>FUEL_EMI.ktCO2.CY.PPA.PAPER.PAPER_MACHINE_ELEC.ELEC.ELEC</t>
  </si>
  <si>
    <t>FUEL_EMI.ktCO2.CY.PPA.PAPER.FINISHING.TOTAL.TOTAL</t>
  </si>
  <si>
    <t>FUEL_EMI.ktCO2.CY.PPA.PAPER.FINISHING.STEAM.SOLIDS</t>
  </si>
  <si>
    <t>FUEL_EMI.ktCO2.CY.PPA.PAPER.FINISHING.STEAM.RFG</t>
  </si>
  <si>
    <t>FUEL_EMI.ktCO2.CY.PPA.PAPER.FINISHING.STEAM.LPG</t>
  </si>
  <si>
    <t>FUEL_EMI.ktCO2.CY.PPA.PAPER.FINISHING.STEAM.DIESEL_LIQBIO</t>
  </si>
  <si>
    <t>FUEL_EMI.ktCO2.CY.PPA.PAPER.FINISHING.STEAM.RFO</t>
  </si>
  <si>
    <t>FUEL_EMI.ktCO2.CY.PPA.PAPER.FINISHING.STEAM.OTHER</t>
  </si>
  <si>
    <t>FUEL_EMI.ktCO2.CY.PPA.PAPER.FINISHING.STEAM.NG_BIOGAS</t>
  </si>
  <si>
    <t>FUEL_EMI.ktCO2.CY.PPA.PAPER.FINISHING.STEAM.DERIVED</t>
  </si>
  <si>
    <t>FUEL_EMI.ktCO2.CY.PPA.PAPER.FINISHING.STEAM.BIOMASS_WASTE</t>
  </si>
  <si>
    <t>FUEL_EMI.ktCO2.CY.PPA.PAPER.FINISHING.STEAM.STEAM_DISTR</t>
  </si>
  <si>
    <t>FUEL_EMI.ktCO2.CY.PPA.PAPER.FINISHING_ELEC.ELEC.ELEC</t>
  </si>
  <si>
    <t>FUEL_EMI.ktCO2.CY.PPA.PRINT.TOTAL.TOTAL.TOTAL</t>
  </si>
  <si>
    <t>FUEL_EMI.ktCO2.CY.PPA.PRINT.LIGHT.GENERIC.ELEC</t>
  </si>
  <si>
    <t>FUEL_EMI.ktCO2.CY.PPA.PRINT.AIRCOMP.GENERIC.ELEC</t>
  </si>
  <si>
    <t>FUEL_EMI.ktCO2.CY.PPA.PRINT.MOTOR.GENERIC.ELEC</t>
  </si>
  <si>
    <t>FUEL_EMI.ktCO2.CY.PPA.PRINT.FANS.GENERIC.ELEC</t>
  </si>
  <si>
    <t>FUEL_EMI.ktCO2.CY.PPA.PRINT.LOW_ENTH.TOTAL.TOTAL</t>
  </si>
  <si>
    <t>FUEL_EMI.ktCO2.CY.PPA.PRINT.LOW_ENTH.THERM.DIESEL_LIQBIO</t>
  </si>
  <si>
    <t>FUEL_EMI.ktCO2.CY.PPA.PRINT.LOW_ENTH.THERM.NG_BIOGAS</t>
  </si>
  <si>
    <t>FUEL_EMI.ktCO2.CY.PPA.PRINT.LOW_ENTH.THERM.SOLAR_GEO</t>
  </si>
  <si>
    <t>FUEL_EMI.ktCO2.CY.PPA.PRINT.LOW_ENTH.HP.AMBIENT</t>
  </si>
  <si>
    <t>FUEL_EMI.ktCO2.CY.PPA.PRINT.LOW_ENTH.THERM.ELEC</t>
  </si>
  <si>
    <t>FUEL_EMI.ktCO2.CY.PPA.PRINT.PRINTING.MECH.ELEC</t>
  </si>
  <si>
    <t>VA.Meuro2023.CY.FBT.FBT</t>
  </si>
  <si>
    <t>Physical output (index)</t>
  </si>
  <si>
    <t>OUTPUT.index.CY.FBT.FBT</t>
  </si>
  <si>
    <t>Installed capacity (production index)</t>
  </si>
  <si>
    <t>CAP.index.CY.FBT.FBT</t>
  </si>
  <si>
    <t>Capacity investment (production index)</t>
  </si>
  <si>
    <t>NEWCAP.index.CY.FBT.FBT</t>
  </si>
  <si>
    <t>Decommissioned capacity (production index)</t>
  </si>
  <si>
    <t>Idle capacity (production index)</t>
  </si>
  <si>
    <t>FEC.ktoe.CY.FBT.FBT.TOTAL.TOTAL.TOTAL</t>
  </si>
  <si>
    <t>FEC.ktoe.CY.FBT.FBT.TOTAL.TOTAL.SOLIDS</t>
  </si>
  <si>
    <t>FEC.ktoe.CY.FBT.FBT.TOTAL.TOTAL.RFG</t>
  </si>
  <si>
    <t>FEC.ktoe.CY.FBT.FBT.TOTAL.TOTAL.LPG</t>
  </si>
  <si>
    <t>FEC.ktoe.CY.FBT.FBT.TOTAL.TOTAL.DIESEL</t>
  </si>
  <si>
    <t>FEC.ktoe.CY.FBT.FBT.TOTAL.TOTAL.RFO</t>
  </si>
  <si>
    <t>FEC.ktoe.CY.FBT.FBT.TOTAL.TOTAL.OTHER</t>
  </si>
  <si>
    <t>FEC.ktoe.CY.FBT.FBT.TOTAL.TOTAL.NG</t>
  </si>
  <si>
    <t>FEC.ktoe.CY.FBT.FBT.TOTAL.TOTAL.DERIVED</t>
  </si>
  <si>
    <t>FEC.ktoe.CY.FBT.FBT.TOTAL.TOTAL.BIOMASS_WASTE</t>
  </si>
  <si>
    <t>FEC.ktoe.CY.FBT.FBT.TOTAL.TOTAL.BIOGAS</t>
  </si>
  <si>
    <t>FEC.ktoe.CY.FBT.FBT.TOTAL.TOTAL.LIQBIO</t>
  </si>
  <si>
    <t>FEC.ktoe.CY.FBT.FBT.TOTAL.TOTAL.SOLAR</t>
  </si>
  <si>
    <t>FEC.ktoe.CY.FBT.FBT.TOTAL.TOTAL.GEO</t>
  </si>
  <si>
    <t>FEC.ktoe.CY.FBT.FBT.TOTAL.TOTAL.AMBIENT</t>
  </si>
  <si>
    <t>FEC.ktoe.CY.FBT.FBT.TOTAL.TOTAL.STEAM_DISTR</t>
  </si>
  <si>
    <t>FEC.ktoe.CY.FBT.FBT.TOTAL.TOTAL.ELEC</t>
  </si>
  <si>
    <t>Energy intensity (toe / physical output index)</t>
  </si>
  <si>
    <t>Useful energy demand intensity (toe useful / physical output index)</t>
  </si>
  <si>
    <t>FEC.ktoe.CY.FBT.FBT.LIGHT.GENERIC.ELEC</t>
  </si>
  <si>
    <t>FEC.ktoe.CY.FBT.FBT.AIRCOMP.GENERIC.ELEC</t>
  </si>
  <si>
    <t>FEC.ktoe.CY.FBT.FBT.MOTOR.GENERIC.ELEC</t>
  </si>
  <si>
    <t>FEC.ktoe.CY.FBT.FBT.FANS.GENERIC.ELEC</t>
  </si>
  <si>
    <t>FEC.ktoe.CY.FBT.FBT.LOW_ENTH.TOTAL.TOTAL</t>
  </si>
  <si>
    <t>FEC.ktoe.CY.FBT.FBT.LOW_ENTH.THERM.DIESEL_LIQBIO</t>
  </si>
  <si>
    <t>FEC.ktoe.CY.FBT.FBT.LOW_ENTH.THERM.NG_BIOGAS</t>
  </si>
  <si>
    <t>FEC.ktoe.CY.FBT.FBT.LOW_ENTH.THERM.SOLAR_GEO</t>
  </si>
  <si>
    <t>FEC.ktoe.CY.FBT.FBT.LOW_ENTH.HP.AMBIENT</t>
  </si>
  <si>
    <t>FEC.ktoe.CY.FBT.FBT.LOW_ENTH.THERM.ELEC</t>
  </si>
  <si>
    <t>Food: Oven (direct heat)</t>
  </si>
  <si>
    <t>Food: Direct Heat - Thermal</t>
  </si>
  <si>
    <t>FEC.ktoe.CY.FBT.FBT.OVEN.THERM.TOTAL</t>
  </si>
  <si>
    <t>FEC.ktoe.CY.FBT.FBT.OVEN.THERM.SOLIDS</t>
  </si>
  <si>
    <t>FEC.ktoe.CY.FBT.FBT.OVEN.THERM.LPG</t>
  </si>
  <si>
    <t>FEC.ktoe.CY.FBT.FBT.OVEN.THERM.DIESEL_LIQBIO</t>
  </si>
  <si>
    <t>FEC.ktoe.CY.FBT.FBT.OVEN.THERM.RFO</t>
  </si>
  <si>
    <t>FEC.ktoe.CY.FBT.FBT.OVEN.THERM.NG_BIOGAS</t>
  </si>
  <si>
    <t>Food: Direct Heat - Electric</t>
  </si>
  <si>
    <t>FEC.ktoe.CY.FBT.FBT.OVEN.ELEC.ELEC</t>
  </si>
  <si>
    <t>Food: Direct Heat - Microwave</t>
  </si>
  <si>
    <t>FEC.ktoe.CY.FBT.FBT.OVEN_MICROW.MICROW.ELEC</t>
  </si>
  <si>
    <t>Food: Specific process heat</t>
  </si>
  <si>
    <t>Food: Process Heat - Thermal</t>
  </si>
  <si>
    <t>FEC.ktoe.CY.FBT.FBT.PROC_HEAT.THERM.TOTAL</t>
  </si>
  <si>
    <t>FEC.ktoe.CY.FBT.FBT.PROC_HEAT.THERM.SOLIDS</t>
  </si>
  <si>
    <t>FEC.ktoe.CY.FBT.FBT.PROC_HEAT.THERM.LPG</t>
  </si>
  <si>
    <t>FEC.ktoe.CY.FBT.FBT.PROC_HEAT.THERM.DIESEL_LIQBIO</t>
  </si>
  <si>
    <t>FEC.ktoe.CY.FBT.FBT.PROC_HEAT.THERM.RFO</t>
  </si>
  <si>
    <t>FEC.ktoe.CY.FBT.FBT.PROC_HEAT.THERM.NG_BIOGAS</t>
  </si>
  <si>
    <t>Food: Process Heat - Electric</t>
  </si>
  <si>
    <t>FEC.ktoe.CY.FBT.FBT.PROC_HEAT.ELEC.ELEC</t>
  </si>
  <si>
    <t>Food: Process Heat - Microwave</t>
  </si>
  <si>
    <t>FEC.ktoe.CY.FBT.FBT.PROC_HEAT_MICROW.MICROW.ELEC</t>
  </si>
  <si>
    <t>Food: Steam processing</t>
  </si>
  <si>
    <t>FEC.ktoe.CY.FBT.FBT.PROCESSING.TOTAL.TOTAL</t>
  </si>
  <si>
    <t>FEC.ktoe.CY.FBT.FBT.PROCESSING.STEAM.SOLIDS</t>
  </si>
  <si>
    <t>FEC.ktoe.CY.FBT.FBT.PROCESSING.STEAM.RFG</t>
  </si>
  <si>
    <t>FEC.ktoe.CY.FBT.FBT.PROCESSING.STEAM.LPG</t>
  </si>
  <si>
    <t>FEC.ktoe.CY.FBT.FBT.PROCESSING.STEAM.DIESEL_LIQBIO</t>
  </si>
  <si>
    <t>FEC.ktoe.CY.FBT.FBT.PROCESSING.STEAM.RFO</t>
  </si>
  <si>
    <t>FEC.ktoe.CY.FBT.FBT.PROCESSING.STEAM.OTHER</t>
  </si>
  <si>
    <t>FEC.ktoe.CY.FBT.FBT.PROCESSING.STEAM.NG_BIOGAS</t>
  </si>
  <si>
    <t>FEC.ktoe.CY.FBT.FBT.PROCESSING.STEAM.DERIVED</t>
  </si>
  <si>
    <t>FEC.ktoe.CY.FBT.FBT.PROCESSING.STEAM.BIOMASS_WASTE</t>
  </si>
  <si>
    <t>FEC.ktoe.CY.FBT.FBT.PROCESSING.STEAM.STEAM_DISTR</t>
  </si>
  <si>
    <t>Food: Drying</t>
  </si>
  <si>
    <t>Food: Thermal drying</t>
  </si>
  <si>
    <t>FEC.ktoe.CY.FBT.FBT.DRYING.TOTAL.TOTAL</t>
  </si>
  <si>
    <t>FEC.ktoe.CY.FBT.FBT.DRYING.THERM.SOLIDS</t>
  </si>
  <si>
    <t>FEC.ktoe.CY.FBT.FBT.DRYING.THERM.LPG</t>
  </si>
  <si>
    <t>FEC.ktoe.CY.FBT.FBT.DRYING.THERM.DIESEL_LIQBIO</t>
  </si>
  <si>
    <t>FEC.ktoe.CY.FBT.FBT.DRYING.THERM.RFO</t>
  </si>
  <si>
    <t>FEC.ktoe.CY.FBT.FBT.DRYING.THERM.NG_BIOGAS</t>
  </si>
  <si>
    <t>Food: Steam drying</t>
  </si>
  <si>
    <t>FEC.ktoe.CY.FBT.FBT.DRYING_STEAM.TOTAL.TOTAL</t>
  </si>
  <si>
    <t>FEC.ktoe.CY.FBT.FBT.DRYING_STEAM.STEAM.SOLIDS</t>
  </si>
  <si>
    <t>FEC.ktoe.CY.FBT.FBT.DRYING_STEAM.STEAM.RFG</t>
  </si>
  <si>
    <t>FEC.ktoe.CY.FBT.FBT.DRYING_STEAM.STEAM.LPG</t>
  </si>
  <si>
    <t>FEC.ktoe.CY.FBT.FBT.DRYING_STEAM.STEAM.DIESEL_LIQBIO</t>
  </si>
  <si>
    <t>FEC.ktoe.CY.FBT.FBT.DRYING_STEAM.STEAM.RFO</t>
  </si>
  <si>
    <t>FEC.ktoe.CY.FBT.FBT.DRYING_STEAM.STEAM.OTHER</t>
  </si>
  <si>
    <t>FEC.ktoe.CY.FBT.FBT.DRYING_STEAM.STEAM.NG_BIOGAS</t>
  </si>
  <si>
    <t>FEC.ktoe.CY.FBT.FBT.DRYING_STEAM.STEAM.DERIVED</t>
  </si>
  <si>
    <t>FEC.ktoe.CY.FBT.FBT.DRYING_STEAM.STEAM.BIOMASS_WASTE</t>
  </si>
  <si>
    <t>FEC.ktoe.CY.FBT.FBT.DRYING_STEAM.STEAM.STEAM_DISTR</t>
  </si>
  <si>
    <t>Food: Electric drying</t>
  </si>
  <si>
    <t>FEC.ktoe.CY.FBT.FBT.DRYING_ELEC.ELEC.ELEC</t>
  </si>
  <si>
    <t>Food: Freeze drying</t>
  </si>
  <si>
    <t>FEC.ktoe.CY.FBT.FBT.DRYING_FREEZE.FREEZE_DRY.ELEC</t>
  </si>
  <si>
    <t>Food: Microwave drying</t>
  </si>
  <si>
    <t>FEC.ktoe.CY.FBT.FBT.DRYING_MICROW.MICROW.ELEC</t>
  </si>
  <si>
    <t>Food: Process cooling and refrigeration</t>
  </si>
  <si>
    <t>Food: Thermal cooling</t>
  </si>
  <si>
    <t>FEC.ktoe.CY.FBT.FBT.PROC_COOL_THERM.THERM.NG_BIOGAS</t>
  </si>
  <si>
    <t>Food: Steam cooling</t>
  </si>
  <si>
    <t>FEC.ktoe.CY.FBT.FBT.PROC_COOL.TOTAL.TOTAL</t>
  </si>
  <si>
    <t>FEC.ktoe.CY.FBT.FBT.PROC_COOL.STEAM.SOLIDS</t>
  </si>
  <si>
    <t>FEC.ktoe.CY.FBT.FBT.PROC_COOL.STEAM.RFG</t>
  </si>
  <si>
    <t>FEC.ktoe.CY.FBT.FBT.PROC_COOL.STEAM.LPG</t>
  </si>
  <si>
    <t>FEC.ktoe.CY.FBT.FBT.PROC_COOL.STEAM.DIESEL_LIQBIO</t>
  </si>
  <si>
    <t>FEC.ktoe.CY.FBT.FBT.PROC_COOL.STEAM.RFO</t>
  </si>
  <si>
    <t>FEC.ktoe.CY.FBT.FBT.PROC_COOL.STEAM.OTHER</t>
  </si>
  <si>
    <t>FEC.ktoe.CY.FBT.FBT.PROC_COOL.STEAM.NG_BIOGAS</t>
  </si>
  <si>
    <t>FEC.ktoe.CY.FBT.FBT.PROC_COOL.STEAM.DERIVED</t>
  </si>
  <si>
    <t>FEC.ktoe.CY.FBT.FBT.PROC_COOL.STEAM.BIOMASS_WASTE</t>
  </si>
  <si>
    <t>FEC.ktoe.CY.FBT.FBT.PROC_COOL.STEAM.STEAM_DISTR</t>
  </si>
  <si>
    <t>Food: Electric cooling</t>
  </si>
  <si>
    <t>FEC.ktoe.CY.FBT.FBT.PROC_COOL_ELEC.ELEC.ELEC</t>
  </si>
  <si>
    <t>Food: Electric machinery</t>
  </si>
  <si>
    <t>FEC.ktoe.CY.FBT.FBT.GENERIC.MECH.ELEC</t>
  </si>
  <si>
    <t>UED.ktoe.CY.FBT.FBT.TOTAL.TOTAL.TOTAL</t>
  </si>
  <si>
    <t>UED.ktoe.CY.FBT.FBT.LIGHT.GENERIC.ELEC</t>
  </si>
  <si>
    <t>UED.ktoe.CY.FBT.FBT.AIRCOMP.GENERIC.ELEC</t>
  </si>
  <si>
    <t>UED.ktoe.CY.FBT.FBT.MOTOR.GENERIC.ELEC</t>
  </si>
  <si>
    <t>UED.ktoe.CY.FBT.FBT.FANS.GENERIC.ELEC</t>
  </si>
  <si>
    <t>UED.ktoe.CY.FBT.FBT.LOW_ENTH.TOTAL.TOTAL</t>
  </si>
  <si>
    <t>UED.ktoe.CY.FBT.FBT.LOW_ENTH.THERM.DIESEL_LIQBIO</t>
  </si>
  <si>
    <t>UED.ktoe.CY.FBT.FBT.LOW_ENTH.THERM.NG_BIOGAS</t>
  </si>
  <si>
    <t>UED.ktoe.CY.FBT.FBT.LOW_ENTH.THERM.SOLAR_GEO</t>
  </si>
  <si>
    <t>UED.ktoe.CY.FBT.FBT.LOW_ENTH.HP.AMBIENT</t>
  </si>
  <si>
    <t>UED.ktoe.CY.FBT.FBT.LOW_ENTH.THERM.ELEC</t>
  </si>
  <si>
    <t>UED.ktoe.CY.FBT.FBT.OVEN.THERM.TOTAL</t>
  </si>
  <si>
    <t>UED.ktoe.CY.FBT.FBT.OVEN.THERM.SOLIDS</t>
  </si>
  <si>
    <t>UED.ktoe.CY.FBT.FBT.OVEN.THERM.LPG</t>
  </si>
  <si>
    <t>UED.ktoe.CY.FBT.FBT.OVEN.THERM.DIESEL_LIQBIO</t>
  </si>
  <si>
    <t>UED.ktoe.CY.FBT.FBT.OVEN.THERM.RFO</t>
  </si>
  <si>
    <t>UED.ktoe.CY.FBT.FBT.OVEN.THERM.NG_BIOGAS</t>
  </si>
  <si>
    <t>UED.ktoe.CY.FBT.FBT.OVEN.ELEC.ELEC</t>
  </si>
  <si>
    <t>UED.ktoe.CY.FBT.FBT.OVEN_MICROW.MICROW.ELEC</t>
  </si>
  <si>
    <t>UED.ktoe.CY.FBT.FBT.PROC_HEAT.THERM.TOTAL</t>
  </si>
  <si>
    <t>UED.ktoe.CY.FBT.FBT.PROC_HEAT.THERM.SOLIDS</t>
  </si>
  <si>
    <t>UED.ktoe.CY.FBT.FBT.PROC_HEAT.THERM.LPG</t>
  </si>
  <si>
    <t>UED.ktoe.CY.FBT.FBT.PROC_HEAT.THERM.DIESEL_LIQBIO</t>
  </si>
  <si>
    <t>UED.ktoe.CY.FBT.FBT.PROC_HEAT.THERM.RFO</t>
  </si>
  <si>
    <t>UED.ktoe.CY.FBT.FBT.PROC_HEAT.THERM.NG_BIOGAS</t>
  </si>
  <si>
    <t>UED.ktoe.CY.FBT.FBT.PROC_HEAT.ELEC.ELEC</t>
  </si>
  <si>
    <t>UED.ktoe.CY.FBT.FBT.PROC_HEAT_MICROW.MICROW.ELEC</t>
  </si>
  <si>
    <t>UED.ktoe.CY.FBT.FBT.PROCESSING.TOTAL.TOTAL</t>
  </si>
  <si>
    <t>UED.ktoe.CY.FBT.FBT.PROCESSING.STEAM.SOLIDS</t>
  </si>
  <si>
    <t>UED.ktoe.CY.FBT.FBT.PROCESSING.STEAM.RFG</t>
  </si>
  <si>
    <t>UED.ktoe.CY.FBT.FBT.PROCESSING.STEAM.LPG</t>
  </si>
  <si>
    <t>UED.ktoe.CY.FBT.FBT.PROCESSING.STEAM.DIESEL_LIQBIO</t>
  </si>
  <si>
    <t>UED.ktoe.CY.FBT.FBT.PROCESSING.STEAM.RFO</t>
  </si>
  <si>
    <t>UED.ktoe.CY.FBT.FBT.PROCESSING.STEAM.OTHER</t>
  </si>
  <si>
    <t>UED.ktoe.CY.FBT.FBT.PROCESSING.STEAM.NG_BIOGAS</t>
  </si>
  <si>
    <t>UED.ktoe.CY.FBT.FBT.PROCESSING.STEAM.DERIVED</t>
  </si>
  <si>
    <t>UED.ktoe.CY.FBT.FBT.PROCESSING.STEAM.BIOMASS_WASTE</t>
  </si>
  <si>
    <t>UED.ktoe.CY.FBT.FBT.PROCESSING.STEAM.STEAM_DISTR</t>
  </si>
  <si>
    <t>UED.ktoe.CY.FBT.FBT.DRYING.TOTAL.TOTAL</t>
  </si>
  <si>
    <t>UED.ktoe.CY.FBT.FBT.DRYING.THERM.SOLIDS</t>
  </si>
  <si>
    <t>UED.ktoe.CY.FBT.FBT.DRYING.THERM.LPG</t>
  </si>
  <si>
    <t>UED.ktoe.CY.FBT.FBT.DRYING.THERM.DIESEL_LIQBIO</t>
  </si>
  <si>
    <t>UED.ktoe.CY.FBT.FBT.DRYING.THERM.RFO</t>
  </si>
  <si>
    <t>UED.ktoe.CY.FBT.FBT.DRYING.THERM.NG_BIOGAS</t>
  </si>
  <si>
    <t>UED.ktoe.CY.FBT.FBT.DRYING_STEAM.TOTAL.TOTAL</t>
  </si>
  <si>
    <t>UED.ktoe.CY.FBT.FBT.DRYING_STEAM.STEAM.SOLIDS</t>
  </si>
  <si>
    <t>UED.ktoe.CY.FBT.FBT.DRYING_STEAM.STEAM.RFG</t>
  </si>
  <si>
    <t>UED.ktoe.CY.FBT.FBT.DRYING_STEAM.STEAM.LPG</t>
  </si>
  <si>
    <t>UED.ktoe.CY.FBT.FBT.DRYING_STEAM.STEAM.DIESEL_LIQBIO</t>
  </si>
  <si>
    <t>UED.ktoe.CY.FBT.FBT.DRYING_STEAM.STEAM.RFO</t>
  </si>
  <si>
    <t>UED.ktoe.CY.FBT.FBT.DRYING_STEAM.STEAM.OTHER</t>
  </si>
  <si>
    <t>UED.ktoe.CY.FBT.FBT.DRYING_STEAM.STEAM.NG_BIOGAS</t>
  </si>
  <si>
    <t>UED.ktoe.CY.FBT.FBT.DRYING_STEAM.STEAM.DERIVED</t>
  </si>
  <si>
    <t>UED.ktoe.CY.FBT.FBT.DRYING_STEAM.STEAM.BIOMASS_WASTE</t>
  </si>
  <si>
    <t>UED.ktoe.CY.FBT.FBT.DRYING_STEAM.STEAM.STEAM_DISTR</t>
  </si>
  <si>
    <t>UED.ktoe.CY.FBT.FBT.DRYING_ELEC.ELEC.ELEC</t>
  </si>
  <si>
    <t>UED.ktoe.CY.FBT.FBT.DRYING_FREEZE.FREEZE_DRY.ELEC</t>
  </si>
  <si>
    <t>UED.ktoe.CY.FBT.FBT.DRYING_MICROW.MICROW.ELEC</t>
  </si>
  <si>
    <t>UED.ktoe.CY.FBT.FBT.PROC_COOL_THERM.THERM.NG_BIOGAS</t>
  </si>
  <si>
    <t>UED.ktoe.CY.FBT.FBT.PROC_COOL.TOTAL.TOTAL</t>
  </si>
  <si>
    <t>UED.ktoe.CY.FBT.FBT.PROC_COOL.STEAM.SOLIDS</t>
  </si>
  <si>
    <t>UED.ktoe.CY.FBT.FBT.PROC_COOL.STEAM.RFG</t>
  </si>
  <si>
    <t>UED.ktoe.CY.FBT.FBT.PROC_COOL.STEAM.LPG</t>
  </si>
  <si>
    <t>UED.ktoe.CY.FBT.FBT.PROC_COOL.STEAM.DIESEL_LIQBIO</t>
  </si>
  <si>
    <t>UED.ktoe.CY.FBT.FBT.PROC_COOL.STEAM.RFO</t>
  </si>
  <si>
    <t>UED.ktoe.CY.FBT.FBT.PROC_COOL.STEAM.OTHER</t>
  </si>
  <si>
    <t>UED.ktoe.CY.FBT.FBT.PROC_COOL.STEAM.NG_BIOGAS</t>
  </si>
  <si>
    <t>UED.ktoe.CY.FBT.FBT.PROC_COOL.STEAM.DERIVED</t>
  </si>
  <si>
    <t>UED.ktoe.CY.FBT.FBT.PROC_COOL.STEAM.BIOMASS_WASTE</t>
  </si>
  <si>
    <t>UED.ktoe.CY.FBT.FBT.PROC_COOL.STEAM.STEAM_DISTR</t>
  </si>
  <si>
    <t>UED.ktoe.CY.FBT.FBT.PROC_COOL_ELEC.ELEC.ELEC</t>
  </si>
  <si>
    <t>UED.ktoe.CY.FBT.FBT.GENERIC.MECH.ELEC</t>
  </si>
  <si>
    <t>FUEL_EMI.ktCO2.CY.FBT.FBT.TOTAL.TOTAL.TOTAL</t>
  </si>
  <si>
    <t>FUEL_EMI.ktCO2.CY.FBT.FBT.LIGHT.GENERIC.ELEC</t>
  </si>
  <si>
    <t>FUEL_EMI.ktCO2.CY.FBT.FBT.AIRCOMP.GENERIC.ELEC</t>
  </si>
  <si>
    <t>FUEL_EMI.ktCO2.CY.FBT.FBT.MOTOR.GENERIC.ELEC</t>
  </si>
  <si>
    <t>FUEL_EMI.ktCO2.CY.FBT.FBT.FANS.GENERIC.ELEC</t>
  </si>
  <si>
    <t>FUEL_EMI.ktCO2.CY.FBT.FBT.LOW_ENTH.TOTAL.TOTAL</t>
  </si>
  <si>
    <t>FUEL_EMI.ktCO2.CY.FBT.FBT.LOW_ENTH.THERM.DIESEL_LIQBIO</t>
  </si>
  <si>
    <t>FUEL_EMI.ktCO2.CY.FBT.FBT.LOW_ENTH.THERM.NG_BIOGAS</t>
  </si>
  <si>
    <t>FUEL_EMI.ktCO2.CY.FBT.FBT.LOW_ENTH.THERM.SOLAR_GEO</t>
  </si>
  <si>
    <t>FUEL_EMI.ktCO2.CY.FBT.FBT.LOW_ENTH.HP.AMBIENT</t>
  </si>
  <si>
    <t>FUEL_EMI.ktCO2.CY.FBT.FBT.LOW_ENTH.THERM.ELEC</t>
  </si>
  <si>
    <t>FUEL_EMI.ktCO2.CY.FBT.FBT.OVEN.THERM.TOTAL</t>
  </si>
  <si>
    <t>FUEL_EMI.ktCO2.CY.FBT.FBT.OVEN.THERM.SOLIDS</t>
  </si>
  <si>
    <t>FUEL_EMI.ktCO2.CY.FBT.FBT.OVEN.THERM.LPG</t>
  </si>
  <si>
    <t>FUEL_EMI.ktCO2.CY.FBT.FBT.OVEN.THERM.DIESEL_LIQBIO</t>
  </si>
  <si>
    <t>FUEL_EMI.ktCO2.CY.FBT.FBT.OVEN.THERM.RFO</t>
  </si>
  <si>
    <t>FUEL_EMI.ktCO2.CY.FBT.FBT.OVEN.THERM.NG_BIOGAS</t>
  </si>
  <si>
    <t>FUEL_EMI.ktCO2.CY.FBT.FBT.OVEN.ELEC.ELEC</t>
  </si>
  <si>
    <t>FUEL_EMI.ktCO2.CY.FBT.FBT.OVEN_MICROW.MICROW.ELEC</t>
  </si>
  <si>
    <t>FUEL_EMI.ktCO2.CY.FBT.FBT.PROC_HEAT.THERM.TOTAL</t>
  </si>
  <si>
    <t>FUEL_EMI.ktCO2.CY.FBT.FBT.PROC_HEAT.THERM.SOLIDS</t>
  </si>
  <si>
    <t>FUEL_EMI.ktCO2.CY.FBT.FBT.PROC_HEAT.THERM.LPG</t>
  </si>
  <si>
    <t>FUEL_EMI.ktCO2.CY.FBT.FBT.PROC_HEAT.THERM.DIESEL_LIQBIO</t>
  </si>
  <si>
    <t>FUEL_EMI.ktCO2.CY.FBT.FBT.PROC_HEAT.THERM.RFO</t>
  </si>
  <si>
    <t>FUEL_EMI.ktCO2.CY.FBT.FBT.PROC_HEAT.THERM.NG_BIOGAS</t>
  </si>
  <si>
    <t>FUEL_EMI.ktCO2.CY.FBT.FBT.PROC_HEAT.ELEC.ELEC</t>
  </si>
  <si>
    <t>FUEL_EMI.ktCO2.CY.FBT.FBT.PROC_HEAT_MICROW.MICROW.ELEC</t>
  </si>
  <si>
    <t>FUEL_EMI.ktCO2.CY.FBT.FBT.PROCESSING.TOTAL.TOTAL</t>
  </si>
  <si>
    <t>FUEL_EMI.ktCO2.CY.FBT.FBT.PROCESSING.STEAM.SOLIDS</t>
  </si>
  <si>
    <t>FUEL_EMI.ktCO2.CY.FBT.FBT.PROCESSING.STEAM.RFG</t>
  </si>
  <si>
    <t>FUEL_EMI.ktCO2.CY.FBT.FBT.PROCESSING.STEAM.LPG</t>
  </si>
  <si>
    <t>FUEL_EMI.ktCO2.CY.FBT.FBT.PROCESSING.STEAM.DIESEL_LIQBIO</t>
  </si>
  <si>
    <t>FUEL_EMI.ktCO2.CY.FBT.FBT.PROCESSING.STEAM.RFO</t>
  </si>
  <si>
    <t>FUEL_EMI.ktCO2.CY.FBT.FBT.PROCESSING.STEAM.OTHER</t>
  </si>
  <si>
    <t>FUEL_EMI.ktCO2.CY.FBT.FBT.PROCESSING.STEAM.NG_BIOGAS</t>
  </si>
  <si>
    <t>FUEL_EMI.ktCO2.CY.FBT.FBT.PROCESSING.STEAM.DERIVED</t>
  </si>
  <si>
    <t>FUEL_EMI.ktCO2.CY.FBT.FBT.PROCESSING.STEAM.BIOMASS_WASTE</t>
  </si>
  <si>
    <t>FUEL_EMI.ktCO2.CY.FBT.FBT.PROCESSING.STEAM.STEAM_DISTR</t>
  </si>
  <si>
    <t>FUEL_EMI.ktCO2.CY.FBT.FBT.DRYING.TOTAL.TOTAL</t>
  </si>
  <si>
    <t>FUEL_EMI.ktCO2.CY.FBT.FBT.DRYING.THERM.SOLIDS</t>
  </si>
  <si>
    <t>FUEL_EMI.ktCO2.CY.FBT.FBT.DRYING.THERM.LPG</t>
  </si>
  <si>
    <t>FUEL_EMI.ktCO2.CY.FBT.FBT.DRYING.THERM.DIESEL_LIQBIO</t>
  </si>
  <si>
    <t>FUEL_EMI.ktCO2.CY.FBT.FBT.DRYING.THERM.RFO</t>
  </si>
  <si>
    <t>FUEL_EMI.ktCO2.CY.FBT.FBT.DRYING.THERM.NG_BIOGAS</t>
  </si>
  <si>
    <t>FUEL_EMI.ktCO2.CY.FBT.FBT.DRYING_STEAM.TOTAL.TOTAL</t>
  </si>
  <si>
    <t>FUEL_EMI.ktCO2.CY.FBT.FBT.DRYING_STEAM.STEAM.SOLIDS</t>
  </si>
  <si>
    <t>FUEL_EMI.ktCO2.CY.FBT.FBT.DRYING_STEAM.STEAM.RFG</t>
  </si>
  <si>
    <t>FUEL_EMI.ktCO2.CY.FBT.FBT.DRYING_STEAM.STEAM.LPG</t>
  </si>
  <si>
    <t>FUEL_EMI.ktCO2.CY.FBT.FBT.DRYING_STEAM.STEAM.DIESEL_LIQBIO</t>
  </si>
  <si>
    <t>FUEL_EMI.ktCO2.CY.FBT.FBT.DRYING_STEAM.STEAM.RFO</t>
  </si>
  <si>
    <t>FUEL_EMI.ktCO2.CY.FBT.FBT.DRYING_STEAM.STEAM.OTHER</t>
  </si>
  <si>
    <t>FUEL_EMI.ktCO2.CY.FBT.FBT.DRYING_STEAM.STEAM.NG_BIOGAS</t>
  </si>
  <si>
    <t>FUEL_EMI.ktCO2.CY.FBT.FBT.DRYING_STEAM.STEAM.DERIVED</t>
  </si>
  <si>
    <t>FUEL_EMI.ktCO2.CY.FBT.FBT.DRYING_STEAM.STEAM.BIOMASS_WASTE</t>
  </si>
  <si>
    <t>FUEL_EMI.ktCO2.CY.FBT.FBT.DRYING_STEAM.STEAM.STEAM_DISTR</t>
  </si>
  <si>
    <t>FUEL_EMI.ktCO2.CY.FBT.FBT.DRYING_ELEC.ELEC.ELEC</t>
  </si>
  <si>
    <t>FUEL_EMI.ktCO2.CY.FBT.FBT.DRYING_FREEZE.FREEZE_DRY.ELEC</t>
  </si>
  <si>
    <t>FUEL_EMI.ktCO2.CY.FBT.FBT.DRYING_MICROW.MICROW.ELEC</t>
  </si>
  <si>
    <t>FUEL_EMI.ktCO2.CY.FBT.FBT.PROC_COOL_THERM.THERM.NG_BIOGAS</t>
  </si>
  <si>
    <t>FUEL_EMI.ktCO2.CY.FBT.FBT.PROC_COOL.TOTAL.TOTAL</t>
  </si>
  <si>
    <t>FUEL_EMI.ktCO2.CY.FBT.FBT.PROC_COOL.STEAM.SOLIDS</t>
  </si>
  <si>
    <t>FUEL_EMI.ktCO2.CY.FBT.FBT.PROC_COOL.STEAM.RFG</t>
  </si>
  <si>
    <t>FUEL_EMI.ktCO2.CY.FBT.FBT.PROC_COOL.STEAM.LPG</t>
  </si>
  <si>
    <t>FUEL_EMI.ktCO2.CY.FBT.FBT.PROC_COOL.STEAM.DIESEL_LIQBIO</t>
  </si>
  <si>
    <t>FUEL_EMI.ktCO2.CY.FBT.FBT.PROC_COOL.STEAM.RFO</t>
  </si>
  <si>
    <t>FUEL_EMI.ktCO2.CY.FBT.FBT.PROC_COOL.STEAM.OTHER</t>
  </si>
  <si>
    <t>FUEL_EMI.ktCO2.CY.FBT.FBT.PROC_COOL.STEAM.NG_BIOGAS</t>
  </si>
  <si>
    <t>FUEL_EMI.ktCO2.CY.FBT.FBT.PROC_COOL.STEAM.DERIVED</t>
  </si>
  <si>
    <t>FUEL_EMI.ktCO2.CY.FBT.FBT.PROC_COOL.STEAM.BIOMASS_WASTE</t>
  </si>
  <si>
    <t>FUEL_EMI.ktCO2.CY.FBT.FBT.PROC_COOL.STEAM.STEAM_DISTR</t>
  </si>
  <si>
    <t>FUEL_EMI.ktCO2.CY.FBT.FBT.PROC_COOL_ELEC.ELEC.ELEC</t>
  </si>
  <si>
    <t>FUEL_EMI.ktCO2.CY.FBT.FBT.GENERIC.MECH.ELEC</t>
  </si>
  <si>
    <t>VA.Meuro2023.CY.TRE.TRE</t>
  </si>
  <si>
    <t>OUTPUT.index.CY.TRE.TRE</t>
  </si>
  <si>
    <t>CAP.index.CY.TRE.TRE</t>
  </si>
  <si>
    <t>NEWCAP.index.CY.TRE.TRE</t>
  </si>
  <si>
    <t>FEC.ktoe.CY.TRE.TRE.TOTAL.TOTAL.TOTAL</t>
  </si>
  <si>
    <t>FEC.ktoe.CY.TRE.TRE.TOTAL.TOTAL.SOLIDS</t>
  </si>
  <si>
    <t>FEC.ktoe.CY.TRE.TRE.TOTAL.TOTAL.RFG</t>
  </si>
  <si>
    <t>FEC.ktoe.CY.TRE.TRE.TOTAL.TOTAL.LPG</t>
  </si>
  <si>
    <t>FEC.ktoe.CY.TRE.TRE.TOTAL.TOTAL.DIESEL</t>
  </si>
  <si>
    <t>FEC.ktoe.CY.TRE.TRE.TOTAL.TOTAL.RFO</t>
  </si>
  <si>
    <t>FEC.ktoe.CY.TRE.TRE.TOTAL.TOTAL.OTHER</t>
  </si>
  <si>
    <t>FEC.ktoe.CY.TRE.TRE.TOTAL.TOTAL.NG</t>
  </si>
  <si>
    <t>FEC.ktoe.CY.TRE.TRE.TOTAL.TOTAL.DERIVED</t>
  </si>
  <si>
    <t>FEC.ktoe.CY.TRE.TRE.TOTAL.TOTAL.BIOMASS_WASTE</t>
  </si>
  <si>
    <t>FEC.ktoe.CY.TRE.TRE.TOTAL.TOTAL.BIOGAS</t>
  </si>
  <si>
    <t>FEC.ktoe.CY.TRE.TRE.TOTAL.TOTAL.LIQBIO</t>
  </si>
  <si>
    <t>FEC.ktoe.CY.TRE.TRE.TOTAL.TOTAL.SOLAR</t>
  </si>
  <si>
    <t>FEC.ktoe.CY.TRE.TRE.TOTAL.TOTAL.GEO</t>
  </si>
  <si>
    <t>FEC.ktoe.CY.TRE.TRE.TOTAL.TOTAL.AMBIENT</t>
  </si>
  <si>
    <t>FEC.ktoe.CY.TRE.TRE.TOTAL.TOTAL.STEAM_DISTR</t>
  </si>
  <si>
    <t>FEC.ktoe.CY.TRE.TRE.TOTAL.TOTAL.ELEC</t>
  </si>
  <si>
    <t>FEC.ktoe.CY.TRE.TRE.LIGHT.GENERIC.ELEC</t>
  </si>
  <si>
    <t>FEC.ktoe.CY.TRE.TRE.AIRCOMP.GENERIC.ELEC</t>
  </si>
  <si>
    <t>FEC.ktoe.CY.TRE.TRE.MOTOR.GENERIC.ELEC</t>
  </si>
  <si>
    <t>FEC.ktoe.CY.TRE.TRE.FANS.GENERIC.ELEC</t>
  </si>
  <si>
    <t>FEC.ktoe.CY.TRE.TRE.LOW_ENTH.TOTAL.TOTAL</t>
  </si>
  <si>
    <t>FEC.ktoe.CY.TRE.TRE.LOW_ENTH.THERM.DIESEL_LIQBIO</t>
  </si>
  <si>
    <t>FEC.ktoe.CY.TRE.TRE.LOW_ENTH.THERM.NG_BIOGAS</t>
  </si>
  <si>
    <t>FEC.ktoe.CY.TRE.TRE.LOW_ENTH.THERM.SOLAR_GEO</t>
  </si>
  <si>
    <t>FEC.ktoe.CY.TRE.TRE.LOW_ENTH.HP.AMBIENT</t>
  </si>
  <si>
    <t>FEC.ktoe.CY.TRE.TRE.LOW_ENTH.THERM.ELEC</t>
  </si>
  <si>
    <t>Trans. Eq.: Foundries</t>
  </si>
  <si>
    <t>Trans. Eq.: Thermal Foundries</t>
  </si>
  <si>
    <t>FEC.ktoe.CY.TRE.TRE.FOUNDRY.THERM.TOTAL</t>
  </si>
  <si>
    <t>FEC.ktoe.CY.TRE.TRE.FOUNDRY.THERM.SOLIDS</t>
  </si>
  <si>
    <t>FEC.ktoe.CY.TRE.TRE.FOUNDRY.THERM.LPG</t>
  </si>
  <si>
    <t>FEC.ktoe.CY.TRE.TRE.FOUNDRY.THERM.DIESEL_LIQBIO</t>
  </si>
  <si>
    <t>FEC.ktoe.CY.TRE.TRE.FOUNDRY.THERM.RFO</t>
  </si>
  <si>
    <t>FEC.ktoe.CY.TRE.TRE.FOUNDRY.THERM.NG_BIOGAS</t>
  </si>
  <si>
    <t>Trans. Eq.: Electric Foundries</t>
  </si>
  <si>
    <t>FEC.ktoe.CY.TRE.TRE.FOUNDRY.ELEC.ELEC</t>
  </si>
  <si>
    <t>Trans. Eq.: Connection techniques</t>
  </si>
  <si>
    <t>Trans. Eq.: Thermal connection</t>
  </si>
  <si>
    <t>FEC.ktoe.CY.TRE.TRE.CONNECTION_THERM.THERM.NG_BIOGAS</t>
  </si>
  <si>
    <t>Trans. Eq.: Electric connection</t>
  </si>
  <si>
    <t>FEC.ktoe.CY.TRE.TRE.CONNECTION_ELEC.ELEC.ELEC</t>
  </si>
  <si>
    <t>Trans. Eq.: Heat treatment</t>
  </si>
  <si>
    <t>Trans. Eq.: Heat treatment - Thermal</t>
  </si>
  <si>
    <t>FEC.ktoe.CY.TRE.TRE.HEAT_TREAT.THERM.TOTAL</t>
  </si>
  <si>
    <t>FEC.ktoe.CY.TRE.TRE.HEAT_TREAT.THERM.SOLIDS</t>
  </si>
  <si>
    <t>FEC.ktoe.CY.TRE.TRE.HEAT_TREAT.THERM.LPG</t>
  </si>
  <si>
    <t>FEC.ktoe.CY.TRE.TRE.HEAT_TREAT.THERM.DIESEL_LIQBIO</t>
  </si>
  <si>
    <t>FEC.ktoe.CY.TRE.TRE.HEAT_TREAT.THERM.RFO</t>
  </si>
  <si>
    <t>FEC.ktoe.CY.TRE.TRE.HEAT_TREAT.THERM.NG_BIOGAS</t>
  </si>
  <si>
    <t>Trans. Eq.: Heat treatment - Electric</t>
  </si>
  <si>
    <t>FEC.ktoe.CY.TRE.TRE.HEAT_TREAT.ELEC.ELEC</t>
  </si>
  <si>
    <t>Trans. Eq.: Steam processing</t>
  </si>
  <si>
    <t>FEC.ktoe.CY.TRE.TRE.PROCESSING.TOTAL.TOTAL</t>
  </si>
  <si>
    <t>FEC.ktoe.CY.TRE.TRE.PROCESSING.STEAM.SOLIDS</t>
  </si>
  <si>
    <t>FEC.ktoe.CY.TRE.TRE.PROCESSING.STEAM.RFG</t>
  </si>
  <si>
    <t>FEC.ktoe.CY.TRE.TRE.PROCESSING.STEAM.LPG</t>
  </si>
  <si>
    <t>FEC.ktoe.CY.TRE.TRE.PROCESSING.STEAM.DIESEL_LIQBIO</t>
  </si>
  <si>
    <t>FEC.ktoe.CY.TRE.TRE.PROCESSING.STEAM.RFO</t>
  </si>
  <si>
    <t>FEC.ktoe.CY.TRE.TRE.PROCESSING.STEAM.OTHER</t>
  </si>
  <si>
    <t>FEC.ktoe.CY.TRE.TRE.PROCESSING.STEAM.NG_BIOGAS</t>
  </si>
  <si>
    <t>FEC.ktoe.CY.TRE.TRE.PROCESSING.STEAM.DERIVED</t>
  </si>
  <si>
    <t>FEC.ktoe.CY.TRE.TRE.PROCESSING.STEAM.BIOMASS_WASTE</t>
  </si>
  <si>
    <t>FEC.ktoe.CY.TRE.TRE.PROCESSING.STEAM.STEAM_DISTR</t>
  </si>
  <si>
    <t>Trans. Eq.: General machinery</t>
  </si>
  <si>
    <t>FEC.ktoe.CY.TRE.TRE.GENERIC.MECH.ELEC</t>
  </si>
  <si>
    <t>Trans. Eq.: Product finishing</t>
  </si>
  <si>
    <t>FEC.ktoe.CY.TRE.TRE.FINISHING.THERM.ELEC</t>
  </si>
  <si>
    <t>UED.ktoe.CY.TRE.TRE.TOTAL.TOTAL.TOTAL</t>
  </si>
  <si>
    <t>UED.ktoe.CY.TRE.TRE.LIGHT.GENERIC.ELEC</t>
  </si>
  <si>
    <t>UED.ktoe.CY.TRE.TRE.AIRCOMP.GENERIC.ELEC</t>
  </si>
  <si>
    <t>UED.ktoe.CY.TRE.TRE.MOTOR.GENERIC.ELEC</t>
  </si>
  <si>
    <t>UED.ktoe.CY.TRE.TRE.FANS.GENERIC.ELEC</t>
  </si>
  <si>
    <t>UED.ktoe.CY.TRE.TRE.LOW_ENTH.TOTAL.TOTAL</t>
  </si>
  <si>
    <t>UED.ktoe.CY.TRE.TRE.LOW_ENTH.THERM.DIESEL_LIQBIO</t>
  </si>
  <si>
    <t>UED.ktoe.CY.TRE.TRE.LOW_ENTH.THERM.NG_BIOGAS</t>
  </si>
  <si>
    <t>UED.ktoe.CY.TRE.TRE.LOW_ENTH.THERM.SOLAR_GEO</t>
  </si>
  <si>
    <t>UED.ktoe.CY.TRE.TRE.LOW_ENTH.HP.AMBIENT</t>
  </si>
  <si>
    <t>UED.ktoe.CY.TRE.TRE.LOW_ENTH.THERM.ELEC</t>
  </si>
  <si>
    <t>UED.ktoe.CY.TRE.TRE.FOUNDRY.THERM.TOTAL</t>
  </si>
  <si>
    <t>UED.ktoe.CY.TRE.TRE.FOUNDRY.THERM.SOLIDS</t>
  </si>
  <si>
    <t>UED.ktoe.CY.TRE.TRE.FOUNDRY.THERM.LPG</t>
  </si>
  <si>
    <t>UED.ktoe.CY.TRE.TRE.FOUNDRY.THERM.DIESEL_LIQBIO</t>
  </si>
  <si>
    <t>UED.ktoe.CY.TRE.TRE.FOUNDRY.THERM.RFO</t>
  </si>
  <si>
    <t>UED.ktoe.CY.TRE.TRE.FOUNDRY.THERM.NG_BIOGAS</t>
  </si>
  <si>
    <t>UED.ktoe.CY.TRE.TRE.FOUNDRY.ELEC.ELEC</t>
  </si>
  <si>
    <t>UED.ktoe.CY.TRE.TRE.CONNECTION_THERM.THERM.NG_BIOGAS</t>
  </si>
  <si>
    <t>UED.ktoe.CY.TRE.TRE.CONNECTION_ELEC.ELEC.ELEC</t>
  </si>
  <si>
    <t>UED.ktoe.CY.TRE.TRE.HEAT_TREAT.THERM.TOTAL</t>
  </si>
  <si>
    <t>UED.ktoe.CY.TRE.TRE.HEAT_TREAT.THERM.SOLIDS</t>
  </si>
  <si>
    <t>UED.ktoe.CY.TRE.TRE.HEAT_TREAT.THERM.LPG</t>
  </si>
  <si>
    <t>UED.ktoe.CY.TRE.TRE.HEAT_TREAT.THERM.DIESEL_LIQBIO</t>
  </si>
  <si>
    <t>UED.ktoe.CY.TRE.TRE.HEAT_TREAT.THERM.RFO</t>
  </si>
  <si>
    <t>UED.ktoe.CY.TRE.TRE.HEAT_TREAT.THERM.NG_BIOGAS</t>
  </si>
  <si>
    <t>UED.ktoe.CY.TRE.TRE.HEAT_TREAT.ELEC.ELEC</t>
  </si>
  <si>
    <t>UED.ktoe.CY.TRE.TRE.PROCESSING.TOTAL.TOTAL</t>
  </si>
  <si>
    <t>UED.ktoe.CY.TRE.TRE.PROCESSING.STEAM.SOLIDS</t>
  </si>
  <si>
    <t>UED.ktoe.CY.TRE.TRE.PROCESSING.STEAM.RFG</t>
  </si>
  <si>
    <t>UED.ktoe.CY.TRE.TRE.PROCESSING.STEAM.LPG</t>
  </si>
  <si>
    <t>UED.ktoe.CY.TRE.TRE.PROCESSING.STEAM.DIESEL_LIQBIO</t>
  </si>
  <si>
    <t>UED.ktoe.CY.TRE.TRE.PROCESSING.STEAM.RFO</t>
  </si>
  <si>
    <t>UED.ktoe.CY.TRE.TRE.PROCESSING.STEAM.OTHER</t>
  </si>
  <si>
    <t>UED.ktoe.CY.TRE.TRE.PROCESSING.STEAM.NG_BIOGAS</t>
  </si>
  <si>
    <t>UED.ktoe.CY.TRE.TRE.PROCESSING.STEAM.DERIVED</t>
  </si>
  <si>
    <t>UED.ktoe.CY.TRE.TRE.PROCESSING.STEAM.BIOMASS_WASTE</t>
  </si>
  <si>
    <t>UED.ktoe.CY.TRE.TRE.PROCESSING.STEAM.STEAM_DISTR</t>
  </si>
  <si>
    <t>UED.ktoe.CY.TRE.TRE.GENERIC.MECH.ELEC</t>
  </si>
  <si>
    <t>UED.ktoe.CY.TRE.TRE.FINISHING.THERM.ELEC</t>
  </si>
  <si>
    <t>FUEL_EMI.ktCO2.CY.TRE.TRE.TOTAL.TOTAL.TOTAL</t>
  </si>
  <si>
    <t>FUEL_EMI.ktCO2.CY.TRE.TRE.LIGHT.GENERIC.ELEC</t>
  </si>
  <si>
    <t>FUEL_EMI.ktCO2.CY.TRE.TRE.AIRCOMP.GENERIC.ELEC</t>
  </si>
  <si>
    <t>FUEL_EMI.ktCO2.CY.TRE.TRE.MOTOR.GENERIC.ELEC</t>
  </si>
  <si>
    <t>FUEL_EMI.ktCO2.CY.TRE.TRE.FANS.GENERIC.ELEC</t>
  </si>
  <si>
    <t>FUEL_EMI.ktCO2.CY.TRE.TRE.LOW_ENTH.TOTAL.TOTAL</t>
  </si>
  <si>
    <t>FUEL_EMI.ktCO2.CY.TRE.TRE.LOW_ENTH.THERM.DIESEL_LIQBIO</t>
  </si>
  <si>
    <t>FUEL_EMI.ktCO2.CY.TRE.TRE.LOW_ENTH.THERM.NG_BIOGAS</t>
  </si>
  <si>
    <t>FUEL_EMI.ktCO2.CY.TRE.TRE.LOW_ENTH.THERM.SOLAR_GEO</t>
  </si>
  <si>
    <t>FUEL_EMI.ktCO2.CY.TRE.TRE.LOW_ENTH.HP.AMBIENT</t>
  </si>
  <si>
    <t>FUEL_EMI.ktCO2.CY.TRE.TRE.LOW_ENTH.THERM.ELEC</t>
  </si>
  <si>
    <t>FUEL_EMI.ktCO2.CY.TRE.TRE.FOUNDRY.THERM.TOTAL</t>
  </si>
  <si>
    <t>FUEL_EMI.ktCO2.CY.TRE.TRE.FOUNDRY.THERM.SOLIDS</t>
  </si>
  <si>
    <t>FUEL_EMI.ktCO2.CY.TRE.TRE.FOUNDRY.THERM.LPG</t>
  </si>
  <si>
    <t>FUEL_EMI.ktCO2.CY.TRE.TRE.FOUNDRY.THERM.DIESEL_LIQBIO</t>
  </si>
  <si>
    <t>FUEL_EMI.ktCO2.CY.TRE.TRE.FOUNDRY.THERM.RFO</t>
  </si>
  <si>
    <t>FUEL_EMI.ktCO2.CY.TRE.TRE.FOUNDRY.THERM.NG_BIOGAS</t>
  </si>
  <si>
    <t>FUEL_EMI.ktCO2.CY.TRE.TRE.FOUNDRY.ELEC.ELEC</t>
  </si>
  <si>
    <t>FUEL_EMI.ktCO2.CY.TRE.TRE.CONNECTION_THERM.THERM.NG_BIOGAS</t>
  </si>
  <si>
    <t>FUEL_EMI.ktCO2.CY.TRE.TRE.CONNECTION_ELEC.ELEC.ELEC</t>
  </si>
  <si>
    <t>FUEL_EMI.ktCO2.CY.TRE.TRE.HEAT_TREAT.THERM.TOTAL</t>
  </si>
  <si>
    <t>FUEL_EMI.ktCO2.CY.TRE.TRE.HEAT_TREAT.THERM.SOLIDS</t>
  </si>
  <si>
    <t>FUEL_EMI.ktCO2.CY.TRE.TRE.HEAT_TREAT.THERM.LPG</t>
  </si>
  <si>
    <t>FUEL_EMI.ktCO2.CY.TRE.TRE.HEAT_TREAT.THERM.DIESEL_LIQBIO</t>
  </si>
  <si>
    <t>FUEL_EMI.ktCO2.CY.TRE.TRE.HEAT_TREAT.THERM.RFO</t>
  </si>
  <si>
    <t>FUEL_EMI.ktCO2.CY.TRE.TRE.HEAT_TREAT.THERM.NG_BIOGAS</t>
  </si>
  <si>
    <t>FUEL_EMI.ktCO2.CY.TRE.TRE.HEAT_TREAT.ELEC.ELEC</t>
  </si>
  <si>
    <t>FUEL_EMI.ktCO2.CY.TRE.TRE.PROCESSING.TOTAL.TOTAL</t>
  </si>
  <si>
    <t>FUEL_EMI.ktCO2.CY.TRE.TRE.PROCESSING.STEAM.SOLIDS</t>
  </si>
  <si>
    <t>FUEL_EMI.ktCO2.CY.TRE.TRE.PROCESSING.STEAM.RFG</t>
  </si>
  <si>
    <t>FUEL_EMI.ktCO2.CY.TRE.TRE.PROCESSING.STEAM.LPG</t>
  </si>
  <si>
    <t>FUEL_EMI.ktCO2.CY.TRE.TRE.PROCESSING.STEAM.DIESEL_LIQBIO</t>
  </si>
  <si>
    <t>FUEL_EMI.ktCO2.CY.TRE.TRE.PROCESSING.STEAM.RFO</t>
  </si>
  <si>
    <t>FUEL_EMI.ktCO2.CY.TRE.TRE.PROCESSING.STEAM.OTHER</t>
  </si>
  <si>
    <t>FUEL_EMI.ktCO2.CY.TRE.TRE.PROCESSING.STEAM.NG_BIOGAS</t>
  </si>
  <si>
    <t>FUEL_EMI.ktCO2.CY.TRE.TRE.PROCESSING.STEAM.DERIVED</t>
  </si>
  <si>
    <t>FUEL_EMI.ktCO2.CY.TRE.TRE.PROCESSING.STEAM.BIOMASS_WASTE</t>
  </si>
  <si>
    <t>FUEL_EMI.ktCO2.CY.TRE.TRE.PROCESSING.STEAM.STEAM_DISTR</t>
  </si>
  <si>
    <t>FUEL_EMI.ktCO2.CY.TRE.TRE.GENERIC.MECH.ELEC</t>
  </si>
  <si>
    <t>FUEL_EMI.ktCO2.CY.TRE.TRE.FINISHING.THERM.ELEC</t>
  </si>
  <si>
    <t>VA.Meuro2023.CY.MAE.MAE</t>
  </si>
  <si>
    <t>OUTPUT.index.CY.MAE.MAE</t>
  </si>
  <si>
    <t>CAP.index.CY.MAE.MAE</t>
  </si>
  <si>
    <t>NEWCAP.index.CY.MAE.MAE</t>
  </si>
  <si>
    <t>FEC.ktoe.CY.MAE.MAE.TOTAL.TOTAL.TOTAL</t>
  </si>
  <si>
    <t>FEC.ktoe.CY.MAE.MAE.TOTAL.TOTAL.SOLIDS</t>
  </si>
  <si>
    <t>FEC.ktoe.CY.MAE.MAE.TOTAL.TOTAL.RFG</t>
  </si>
  <si>
    <t>FEC.ktoe.CY.MAE.MAE.TOTAL.TOTAL.LPG</t>
  </si>
  <si>
    <t>FEC.ktoe.CY.MAE.MAE.TOTAL.TOTAL.DIESEL</t>
  </si>
  <si>
    <t>FEC.ktoe.CY.MAE.MAE.TOTAL.TOTAL.RFO</t>
  </si>
  <si>
    <t>FEC.ktoe.CY.MAE.MAE.TOTAL.TOTAL.OTHER</t>
  </si>
  <si>
    <t>FEC.ktoe.CY.MAE.MAE.TOTAL.TOTAL.NG</t>
  </si>
  <si>
    <t>FEC.ktoe.CY.MAE.MAE.TOTAL.TOTAL.DERIVED</t>
  </si>
  <si>
    <t>FEC.ktoe.CY.MAE.MAE.TOTAL.TOTAL.BIOMASS_WASTE</t>
  </si>
  <si>
    <t>FEC.ktoe.CY.MAE.MAE.TOTAL.TOTAL.BIOGAS</t>
  </si>
  <si>
    <t>FEC.ktoe.CY.MAE.MAE.TOTAL.TOTAL.LIQBIO</t>
  </si>
  <si>
    <t>FEC.ktoe.CY.MAE.MAE.TOTAL.TOTAL.SOLAR</t>
  </si>
  <si>
    <t>FEC.ktoe.CY.MAE.MAE.TOTAL.TOTAL.GEO</t>
  </si>
  <si>
    <t>FEC.ktoe.CY.MAE.MAE.TOTAL.TOTAL.AMBIENT</t>
  </si>
  <si>
    <t>FEC.ktoe.CY.MAE.MAE.TOTAL.TOTAL.STEAM_DISTR</t>
  </si>
  <si>
    <t>FEC.ktoe.CY.MAE.MAE.TOTAL.TOTAL.ELEC</t>
  </si>
  <si>
    <t>FEC.ktoe.CY.MAE.MAE.LIGHT.GENERIC.ELEC</t>
  </si>
  <si>
    <t>FEC.ktoe.CY.MAE.MAE.AIRCOMP.GENERIC.ELEC</t>
  </si>
  <si>
    <t>FEC.ktoe.CY.MAE.MAE.MOTOR.GENERIC.ELEC</t>
  </si>
  <si>
    <t>FEC.ktoe.CY.MAE.MAE.FANS.GENERIC.ELEC</t>
  </si>
  <si>
    <t>FEC.ktoe.CY.MAE.MAE.LOW_ENTH.TOTAL.TOTAL</t>
  </si>
  <si>
    <t>FEC.ktoe.CY.MAE.MAE.LOW_ENTH.THERM.DIESEL_LIQBIO</t>
  </si>
  <si>
    <t>FEC.ktoe.CY.MAE.MAE.LOW_ENTH.THERM.NG_BIOGAS</t>
  </si>
  <si>
    <t>FEC.ktoe.CY.MAE.MAE.LOW_ENTH.THERM.SOLAR_GEO</t>
  </si>
  <si>
    <t>FEC.ktoe.CY.MAE.MAE.LOW_ENTH.HP.AMBIENT</t>
  </si>
  <si>
    <t>FEC.ktoe.CY.MAE.MAE.LOW_ENTH.THERM.ELEC</t>
  </si>
  <si>
    <t>Mach. Eq.: Foundries</t>
  </si>
  <si>
    <t>Mach. Eq.: Thermal Foundries</t>
  </si>
  <si>
    <t>FEC.ktoe.CY.MAE.MAE.FOUNDRY.THERM.TOTAL</t>
  </si>
  <si>
    <t>FEC.ktoe.CY.MAE.MAE.FOUNDRY.THERM.SOLIDS</t>
  </si>
  <si>
    <t>FEC.ktoe.CY.MAE.MAE.FOUNDRY.THERM.LPG</t>
  </si>
  <si>
    <t>FEC.ktoe.CY.MAE.MAE.FOUNDRY.THERM.DIESEL_LIQBIO</t>
  </si>
  <si>
    <t>FEC.ktoe.CY.MAE.MAE.FOUNDRY.THERM.RFO</t>
  </si>
  <si>
    <t>FEC.ktoe.CY.MAE.MAE.FOUNDRY.THERM.NG_BIOGAS</t>
  </si>
  <si>
    <t>Mach. Eq.: Electric Foundries</t>
  </si>
  <si>
    <t>FEC.ktoe.CY.MAE.MAE.FOUNDRY.ELEC.ELEC</t>
  </si>
  <si>
    <t>Mach. Eq.: Connection techniques</t>
  </si>
  <si>
    <t>Mach. Eq.: Thermal connection</t>
  </si>
  <si>
    <t>FEC.ktoe.CY.MAE.MAE.CONNECTION_THERM.THERM.NG_BIOGAS</t>
  </si>
  <si>
    <t>Mach. Eq.: Electric connection</t>
  </si>
  <si>
    <t>FEC.ktoe.CY.MAE.MAE.CONNECTION_ELEC.ELEC.ELEC</t>
  </si>
  <si>
    <t>Mach. Eq.: Heat treatment</t>
  </si>
  <si>
    <t>Mach. Eq.: Heat treatment - Thermal</t>
  </si>
  <si>
    <t>FEC.ktoe.CY.MAE.MAE.HEAT_TREAT.THERM.TOTAL</t>
  </si>
  <si>
    <t>FEC.ktoe.CY.MAE.MAE.HEAT_TREAT.THERM.SOLIDS</t>
  </si>
  <si>
    <t>FEC.ktoe.CY.MAE.MAE.HEAT_TREAT.THERM.LPG</t>
  </si>
  <si>
    <t>FEC.ktoe.CY.MAE.MAE.HEAT_TREAT.THERM.DIESEL_LIQBIO</t>
  </si>
  <si>
    <t>FEC.ktoe.CY.MAE.MAE.HEAT_TREAT.THERM.RFO</t>
  </si>
  <si>
    <t>FEC.ktoe.CY.MAE.MAE.HEAT_TREAT.THERM.NG_BIOGAS</t>
  </si>
  <si>
    <t>Mach. Eq.: Heat treatment - Electric</t>
  </si>
  <si>
    <t>FEC.ktoe.CY.MAE.MAE.HEAT_TREAT.ELEC.ELEC</t>
  </si>
  <si>
    <t>Mach. Eq.: Steam processing</t>
  </si>
  <si>
    <t>FEC.ktoe.CY.MAE.MAE.PROCESSING.TOTAL.TOTAL</t>
  </si>
  <si>
    <t>FEC.ktoe.CY.MAE.MAE.PROCESSING.STEAM.SOLIDS</t>
  </si>
  <si>
    <t>FEC.ktoe.CY.MAE.MAE.PROCESSING.STEAM.RFG</t>
  </si>
  <si>
    <t>FEC.ktoe.CY.MAE.MAE.PROCESSING.STEAM.LPG</t>
  </si>
  <si>
    <t>FEC.ktoe.CY.MAE.MAE.PROCESSING.STEAM.DIESEL_LIQBIO</t>
  </si>
  <si>
    <t>FEC.ktoe.CY.MAE.MAE.PROCESSING.STEAM.RFO</t>
  </si>
  <si>
    <t>FEC.ktoe.CY.MAE.MAE.PROCESSING.STEAM.OTHER</t>
  </si>
  <si>
    <t>FEC.ktoe.CY.MAE.MAE.PROCESSING.STEAM.NG_BIOGAS</t>
  </si>
  <si>
    <t>FEC.ktoe.CY.MAE.MAE.PROCESSING.STEAM.DERIVED</t>
  </si>
  <si>
    <t>FEC.ktoe.CY.MAE.MAE.PROCESSING.STEAM.BIOMASS_WASTE</t>
  </si>
  <si>
    <t>FEC.ktoe.CY.MAE.MAE.PROCESSING.STEAM.STEAM_DISTR</t>
  </si>
  <si>
    <t>Mach. Eq.: General machinery</t>
  </si>
  <si>
    <t>FEC.ktoe.CY.MAE.MAE.GENERIC.MECH.ELEC</t>
  </si>
  <si>
    <t>Mach. Eq.: Product finishing</t>
  </si>
  <si>
    <t>FEC.ktoe.CY.MAE.MAE.FINISHING.THERM.ELEC</t>
  </si>
  <si>
    <t>UED.ktoe.CY.MAE.MAE.TOTAL.TOTAL.TOTAL</t>
  </si>
  <si>
    <t>UED.ktoe.CY.MAE.MAE.LIGHT.GENERIC.ELEC</t>
  </si>
  <si>
    <t>UED.ktoe.CY.MAE.MAE.AIRCOMP.GENERIC.ELEC</t>
  </si>
  <si>
    <t>UED.ktoe.CY.MAE.MAE.MOTOR.GENERIC.ELEC</t>
  </si>
  <si>
    <t>UED.ktoe.CY.MAE.MAE.FANS.GENERIC.ELEC</t>
  </si>
  <si>
    <t>UED.ktoe.CY.MAE.MAE.LOW_ENTH.TOTAL.TOTAL</t>
  </si>
  <si>
    <t>UED.ktoe.CY.MAE.MAE.LOW_ENTH.THERM.DIESEL_LIQBIO</t>
  </si>
  <si>
    <t>UED.ktoe.CY.MAE.MAE.LOW_ENTH.THERM.NG_BIOGAS</t>
  </si>
  <si>
    <t>UED.ktoe.CY.MAE.MAE.LOW_ENTH.THERM.SOLAR_GEO</t>
  </si>
  <si>
    <t>UED.ktoe.CY.MAE.MAE.LOW_ENTH.HP.AMBIENT</t>
  </si>
  <si>
    <t>UED.ktoe.CY.MAE.MAE.LOW_ENTH.THERM.ELEC</t>
  </si>
  <si>
    <t>UED.ktoe.CY.MAE.MAE.FOUNDRY.THERM.TOTAL</t>
  </si>
  <si>
    <t>UED.ktoe.CY.MAE.MAE.FOUNDRY.THERM.SOLIDS</t>
  </si>
  <si>
    <t>UED.ktoe.CY.MAE.MAE.FOUNDRY.THERM.LPG</t>
  </si>
  <si>
    <t>UED.ktoe.CY.MAE.MAE.FOUNDRY.THERM.DIESEL_LIQBIO</t>
  </si>
  <si>
    <t>UED.ktoe.CY.MAE.MAE.FOUNDRY.THERM.RFO</t>
  </si>
  <si>
    <t>UED.ktoe.CY.MAE.MAE.FOUNDRY.THERM.NG_BIOGAS</t>
  </si>
  <si>
    <t>UED.ktoe.CY.MAE.MAE.FOUNDRY.ELEC.ELEC</t>
  </si>
  <si>
    <t>UED.ktoe.CY.MAE.MAE.CONNECTION_THERM.THERM.NG_BIOGAS</t>
  </si>
  <si>
    <t>UED.ktoe.CY.MAE.MAE.CONNECTION_ELEC.ELEC.ELEC</t>
  </si>
  <si>
    <t>UED.ktoe.CY.MAE.MAE.HEAT_TREAT.THERM.TOTAL</t>
  </si>
  <si>
    <t>UED.ktoe.CY.MAE.MAE.HEAT_TREAT.THERM.SOLIDS</t>
  </si>
  <si>
    <t>UED.ktoe.CY.MAE.MAE.HEAT_TREAT.THERM.LPG</t>
  </si>
  <si>
    <t>UED.ktoe.CY.MAE.MAE.HEAT_TREAT.THERM.DIESEL_LIQBIO</t>
  </si>
  <si>
    <t>UED.ktoe.CY.MAE.MAE.HEAT_TREAT.THERM.RFO</t>
  </si>
  <si>
    <t>UED.ktoe.CY.MAE.MAE.HEAT_TREAT.THERM.NG_BIOGAS</t>
  </si>
  <si>
    <t>UED.ktoe.CY.MAE.MAE.HEAT_TREAT.ELEC.ELEC</t>
  </si>
  <si>
    <t>UED.ktoe.CY.MAE.MAE.PROCESSING.TOTAL.TOTAL</t>
  </si>
  <si>
    <t>UED.ktoe.CY.MAE.MAE.PROCESSING.STEAM.SOLIDS</t>
  </si>
  <si>
    <t>UED.ktoe.CY.MAE.MAE.PROCESSING.STEAM.RFG</t>
  </si>
  <si>
    <t>UED.ktoe.CY.MAE.MAE.PROCESSING.STEAM.LPG</t>
  </si>
  <si>
    <t>UED.ktoe.CY.MAE.MAE.PROCESSING.STEAM.DIESEL_LIQBIO</t>
  </si>
  <si>
    <t>UED.ktoe.CY.MAE.MAE.PROCESSING.STEAM.RFO</t>
  </si>
  <si>
    <t>UED.ktoe.CY.MAE.MAE.PROCESSING.STEAM.OTHER</t>
  </si>
  <si>
    <t>UED.ktoe.CY.MAE.MAE.PROCESSING.STEAM.NG_BIOGAS</t>
  </si>
  <si>
    <t>UED.ktoe.CY.MAE.MAE.PROCESSING.STEAM.DERIVED</t>
  </si>
  <si>
    <t>UED.ktoe.CY.MAE.MAE.PROCESSING.STEAM.BIOMASS_WASTE</t>
  </si>
  <si>
    <t>UED.ktoe.CY.MAE.MAE.PROCESSING.STEAM.STEAM_DISTR</t>
  </si>
  <si>
    <t>UED.ktoe.CY.MAE.MAE.GENERIC.MECH.ELEC</t>
  </si>
  <si>
    <t>UED.ktoe.CY.MAE.MAE.FINISHING.THERM.ELEC</t>
  </si>
  <si>
    <t>FUEL_EMI.ktCO2.CY.MAE.MAE.TOTAL.TOTAL.TOTAL</t>
  </si>
  <si>
    <t>FUEL_EMI.ktCO2.CY.MAE.MAE.LIGHT.GENERIC.ELEC</t>
  </si>
  <si>
    <t>FUEL_EMI.ktCO2.CY.MAE.MAE.AIRCOMP.GENERIC.ELEC</t>
  </si>
  <si>
    <t>FUEL_EMI.ktCO2.CY.MAE.MAE.MOTOR.GENERIC.ELEC</t>
  </si>
  <si>
    <t>FUEL_EMI.ktCO2.CY.MAE.MAE.FANS.GENERIC.ELEC</t>
  </si>
  <si>
    <t>FUEL_EMI.ktCO2.CY.MAE.MAE.LOW_ENTH.TOTAL.TOTAL</t>
  </si>
  <si>
    <t>FUEL_EMI.ktCO2.CY.MAE.MAE.LOW_ENTH.THERM.DIESEL_LIQBIO</t>
  </si>
  <si>
    <t>FUEL_EMI.ktCO2.CY.MAE.MAE.LOW_ENTH.THERM.NG_BIOGAS</t>
  </si>
  <si>
    <t>FUEL_EMI.ktCO2.CY.MAE.MAE.LOW_ENTH.THERM.SOLAR_GEO</t>
  </si>
  <si>
    <t>FUEL_EMI.ktCO2.CY.MAE.MAE.LOW_ENTH.HP.AMBIENT</t>
  </si>
  <si>
    <t>FUEL_EMI.ktCO2.CY.MAE.MAE.LOW_ENTH.THERM.ELEC</t>
  </si>
  <si>
    <t>FUEL_EMI.ktCO2.CY.MAE.MAE.FOUNDRY.THERM.TOTAL</t>
  </si>
  <si>
    <t>FUEL_EMI.ktCO2.CY.MAE.MAE.FOUNDRY.THERM.SOLIDS</t>
  </si>
  <si>
    <t>FUEL_EMI.ktCO2.CY.MAE.MAE.FOUNDRY.THERM.LPG</t>
  </si>
  <si>
    <t>FUEL_EMI.ktCO2.CY.MAE.MAE.FOUNDRY.THERM.DIESEL_LIQBIO</t>
  </si>
  <si>
    <t>FUEL_EMI.ktCO2.CY.MAE.MAE.FOUNDRY.THERM.RFO</t>
  </si>
  <si>
    <t>FUEL_EMI.ktCO2.CY.MAE.MAE.FOUNDRY.THERM.NG_BIOGAS</t>
  </si>
  <si>
    <t>FUEL_EMI.ktCO2.CY.MAE.MAE.FOUNDRY.ELEC.ELEC</t>
  </si>
  <si>
    <t>FUEL_EMI.ktCO2.CY.MAE.MAE.CONNECTION_THERM.THERM.NG_BIOGAS</t>
  </si>
  <si>
    <t>FUEL_EMI.ktCO2.CY.MAE.MAE.CONNECTION_ELEC.ELEC.ELEC</t>
  </si>
  <si>
    <t>FUEL_EMI.ktCO2.CY.MAE.MAE.HEAT_TREAT.THERM.TOTAL</t>
  </si>
  <si>
    <t>FUEL_EMI.ktCO2.CY.MAE.MAE.HEAT_TREAT.THERM.SOLIDS</t>
  </si>
  <si>
    <t>FUEL_EMI.ktCO2.CY.MAE.MAE.HEAT_TREAT.THERM.LPG</t>
  </si>
  <si>
    <t>FUEL_EMI.ktCO2.CY.MAE.MAE.HEAT_TREAT.THERM.DIESEL_LIQBIO</t>
  </si>
  <si>
    <t>FUEL_EMI.ktCO2.CY.MAE.MAE.HEAT_TREAT.THERM.RFO</t>
  </si>
  <si>
    <t>FUEL_EMI.ktCO2.CY.MAE.MAE.HEAT_TREAT.THERM.NG_BIOGAS</t>
  </si>
  <si>
    <t>FUEL_EMI.ktCO2.CY.MAE.MAE.HEAT_TREAT.ELEC.ELEC</t>
  </si>
  <si>
    <t>FUEL_EMI.ktCO2.CY.MAE.MAE.PROCESSING.TOTAL.TOTAL</t>
  </si>
  <si>
    <t>FUEL_EMI.ktCO2.CY.MAE.MAE.PROCESSING.STEAM.SOLIDS</t>
  </si>
  <si>
    <t>FUEL_EMI.ktCO2.CY.MAE.MAE.PROCESSING.STEAM.RFG</t>
  </si>
  <si>
    <t>FUEL_EMI.ktCO2.CY.MAE.MAE.PROCESSING.STEAM.LPG</t>
  </si>
  <si>
    <t>FUEL_EMI.ktCO2.CY.MAE.MAE.PROCESSING.STEAM.DIESEL_LIQBIO</t>
  </si>
  <si>
    <t>FUEL_EMI.ktCO2.CY.MAE.MAE.PROCESSING.STEAM.RFO</t>
  </si>
  <si>
    <t>FUEL_EMI.ktCO2.CY.MAE.MAE.PROCESSING.STEAM.OTHER</t>
  </si>
  <si>
    <t>FUEL_EMI.ktCO2.CY.MAE.MAE.PROCESSING.STEAM.NG_BIOGAS</t>
  </si>
  <si>
    <t>FUEL_EMI.ktCO2.CY.MAE.MAE.PROCESSING.STEAM.DERIVED</t>
  </si>
  <si>
    <t>FUEL_EMI.ktCO2.CY.MAE.MAE.PROCESSING.STEAM.BIOMASS_WASTE</t>
  </si>
  <si>
    <t>FUEL_EMI.ktCO2.CY.MAE.MAE.PROCESSING.STEAM.STEAM_DISTR</t>
  </si>
  <si>
    <t>FUEL_EMI.ktCO2.CY.MAE.MAE.GENERIC.MECH.ELEC</t>
  </si>
  <si>
    <t>FUEL_EMI.ktCO2.CY.MAE.MAE.FINISHING.THERM.ELEC</t>
  </si>
  <si>
    <t>VA.Meuro2023.CY.TEL.TEL</t>
  </si>
  <si>
    <t>OUTPUT.index.CY.TEL.TEL</t>
  </si>
  <si>
    <t>CAP.index.CY.TEL.TEL</t>
  </si>
  <si>
    <t>NEWCAP.index.CY.TEL.TEL</t>
  </si>
  <si>
    <t>FEC.ktoe.CY.TEL.TEL.TOTAL.TOTAL.TOTAL</t>
  </si>
  <si>
    <t>FEC.ktoe.CY.TEL.TEL.TOTAL.TOTAL.SOLIDS</t>
  </si>
  <si>
    <t>FEC.ktoe.CY.TEL.TEL.TOTAL.TOTAL.RFG</t>
  </si>
  <si>
    <t>FEC.ktoe.CY.TEL.TEL.TOTAL.TOTAL.LPG</t>
  </si>
  <si>
    <t>FEC.ktoe.CY.TEL.TEL.TOTAL.TOTAL.DIESEL</t>
  </si>
  <si>
    <t>FEC.ktoe.CY.TEL.TEL.TOTAL.TOTAL.RFO</t>
  </si>
  <si>
    <t>FEC.ktoe.CY.TEL.TEL.TOTAL.TOTAL.OTHER</t>
  </si>
  <si>
    <t>FEC.ktoe.CY.TEL.TEL.TOTAL.TOTAL.NG</t>
  </si>
  <si>
    <t>FEC.ktoe.CY.TEL.TEL.TOTAL.TOTAL.DERIVED</t>
  </si>
  <si>
    <t>FEC.ktoe.CY.TEL.TEL.TOTAL.TOTAL.BIOMASS_WASTE</t>
  </si>
  <si>
    <t>FEC.ktoe.CY.TEL.TEL.TOTAL.TOTAL.BIOGAS</t>
  </si>
  <si>
    <t>FEC.ktoe.CY.TEL.TEL.TOTAL.TOTAL.LIQBIO</t>
  </si>
  <si>
    <t>FEC.ktoe.CY.TEL.TEL.TOTAL.TOTAL.SOLAR</t>
  </si>
  <si>
    <t>FEC.ktoe.CY.TEL.TEL.TOTAL.TOTAL.GEO</t>
  </si>
  <si>
    <t>FEC.ktoe.CY.TEL.TEL.TOTAL.TOTAL.AMBIENT</t>
  </si>
  <si>
    <t>FEC.ktoe.CY.TEL.TEL.TOTAL.TOTAL.STEAM_DISTR</t>
  </si>
  <si>
    <t>FEC.ktoe.CY.TEL.TEL.TOTAL.TOTAL.ELEC</t>
  </si>
  <si>
    <t>FEC.ktoe.CY.TEL.TEL.LIGHT.GENERIC.ELEC</t>
  </si>
  <si>
    <t>FEC.ktoe.CY.TEL.TEL.AIRCOMP.GENERIC.ELEC</t>
  </si>
  <si>
    <t>FEC.ktoe.CY.TEL.TEL.MOTOR.GENERIC.ELEC</t>
  </si>
  <si>
    <t>FEC.ktoe.CY.TEL.TEL.FANS.GENERIC.ELEC</t>
  </si>
  <si>
    <t>FEC.ktoe.CY.TEL.TEL.LOW_ENTH.TOTAL.TOTAL</t>
  </si>
  <si>
    <t>FEC.ktoe.CY.TEL.TEL.LOW_ENTH.THERM.DIESEL_LIQBIO</t>
  </si>
  <si>
    <t>FEC.ktoe.CY.TEL.TEL.LOW_ENTH.THERM.NG_BIOGAS</t>
  </si>
  <si>
    <t>FEC.ktoe.CY.TEL.TEL.LOW_ENTH.THERM.SOLAR_GEO</t>
  </si>
  <si>
    <t>FEC.ktoe.CY.TEL.TEL.LOW_ENTH.HP.AMBIENT</t>
  </si>
  <si>
    <t>FEC.ktoe.CY.TEL.TEL.LOW_ENTH.THERM.ELEC</t>
  </si>
  <si>
    <t>Textiles: Pretreatment with steam</t>
  </si>
  <si>
    <t>FEC.ktoe.CY.TEL.TEL.PRETREAT.TOTAL.TOTAL</t>
  </si>
  <si>
    <t>FEC.ktoe.CY.TEL.TEL.PRETREAT.STEAM.SOLIDS</t>
  </si>
  <si>
    <t>FEC.ktoe.CY.TEL.TEL.PRETREAT.STEAM.RFG</t>
  </si>
  <si>
    <t>FEC.ktoe.CY.TEL.TEL.PRETREAT.STEAM.LPG</t>
  </si>
  <si>
    <t>FEC.ktoe.CY.TEL.TEL.PRETREAT.STEAM.DIESEL_LIQBIO</t>
  </si>
  <si>
    <t>FEC.ktoe.CY.TEL.TEL.PRETREAT.STEAM.RFO</t>
  </si>
  <si>
    <t>FEC.ktoe.CY.TEL.TEL.PRETREAT.STEAM.OTHER</t>
  </si>
  <si>
    <t>FEC.ktoe.CY.TEL.TEL.PRETREAT.STEAM.NG_BIOGAS</t>
  </si>
  <si>
    <t>FEC.ktoe.CY.TEL.TEL.PRETREAT.STEAM.DERIVED</t>
  </si>
  <si>
    <t>FEC.ktoe.CY.TEL.TEL.PRETREAT.STEAM.BIOMASS_WASTE</t>
  </si>
  <si>
    <t>FEC.ktoe.CY.TEL.TEL.PRETREAT.STEAM.STEAM_DISTR</t>
  </si>
  <si>
    <t>Textiles: Wet processing with steam</t>
  </si>
  <si>
    <t>FEC.ktoe.CY.TEL.TEL.PROCESSING.TOTAL.TOTAL</t>
  </si>
  <si>
    <t>FEC.ktoe.CY.TEL.TEL.PROCESSING.STEAM.SOLIDS</t>
  </si>
  <si>
    <t>FEC.ktoe.CY.TEL.TEL.PROCESSING.STEAM.RFG</t>
  </si>
  <si>
    <t>FEC.ktoe.CY.TEL.TEL.PROCESSING.STEAM.LPG</t>
  </si>
  <si>
    <t>FEC.ktoe.CY.TEL.TEL.PROCESSING.STEAM.DIESEL_LIQBIO</t>
  </si>
  <si>
    <t>FEC.ktoe.CY.TEL.TEL.PROCESSING.STEAM.RFO</t>
  </si>
  <si>
    <t>FEC.ktoe.CY.TEL.TEL.PROCESSING.STEAM.OTHER</t>
  </si>
  <si>
    <t>FEC.ktoe.CY.TEL.TEL.PROCESSING.STEAM.NG_BIOGAS</t>
  </si>
  <si>
    <t>FEC.ktoe.CY.TEL.TEL.PROCESSING.STEAM.DERIVED</t>
  </si>
  <si>
    <t>FEC.ktoe.CY.TEL.TEL.PROCESSING.STEAM.BIOMASS_WASTE</t>
  </si>
  <si>
    <t>FEC.ktoe.CY.TEL.TEL.PROCESSING.STEAM.STEAM_DISTR</t>
  </si>
  <si>
    <t>Textiles: Electric general machinery</t>
  </si>
  <si>
    <t>FEC.ktoe.CY.TEL.TEL.GENERIC.MECH.ELEC</t>
  </si>
  <si>
    <t>Textiles: Drying</t>
  </si>
  <si>
    <t>Textiles: Thermal drying</t>
  </si>
  <si>
    <t>FEC.ktoe.CY.TEL.TEL.DRYING.TOTAL.TOTAL</t>
  </si>
  <si>
    <t>FEC.ktoe.CY.TEL.TEL.DRYING.THERM.SOLIDS</t>
  </si>
  <si>
    <t>FEC.ktoe.CY.TEL.TEL.DRYING.THERM.LPG</t>
  </si>
  <si>
    <t>FEC.ktoe.CY.TEL.TEL.DRYING.THERM.DIESEL_LIQBIO</t>
  </si>
  <si>
    <t>FEC.ktoe.CY.TEL.TEL.DRYING.THERM.RFO</t>
  </si>
  <si>
    <t>FEC.ktoe.CY.TEL.TEL.DRYING.THERM.NG_BIOGAS</t>
  </si>
  <si>
    <t>Textiles: Steam drying</t>
  </si>
  <si>
    <t>FEC.ktoe.CY.TEL.TEL.DRYING_STEAM.TOTAL.TOTAL</t>
  </si>
  <si>
    <t>FEC.ktoe.CY.TEL.TEL.DRYING_STEAM.STEAM.SOLIDS</t>
  </si>
  <si>
    <t>FEC.ktoe.CY.TEL.TEL.DRYING_STEAM.STEAM.RFG</t>
  </si>
  <si>
    <t>FEC.ktoe.CY.TEL.TEL.DRYING_STEAM.STEAM.LPG</t>
  </si>
  <si>
    <t>FEC.ktoe.CY.TEL.TEL.DRYING_STEAM.STEAM.DIESEL_LIQBIO</t>
  </si>
  <si>
    <t>FEC.ktoe.CY.TEL.TEL.DRYING_STEAM.STEAM.RFO</t>
  </si>
  <si>
    <t>FEC.ktoe.CY.TEL.TEL.DRYING_STEAM.STEAM.OTHER</t>
  </si>
  <si>
    <t>FEC.ktoe.CY.TEL.TEL.DRYING_STEAM.STEAM.NG_BIOGAS</t>
  </si>
  <si>
    <t>FEC.ktoe.CY.TEL.TEL.DRYING_STEAM.STEAM.DERIVED</t>
  </si>
  <si>
    <t>FEC.ktoe.CY.TEL.TEL.DRYING_STEAM.STEAM.BIOMASS_WASTE</t>
  </si>
  <si>
    <t>FEC.ktoe.CY.TEL.TEL.DRYING_STEAM.STEAM.STEAM_DISTR</t>
  </si>
  <si>
    <t>Textiles: Electric drying</t>
  </si>
  <si>
    <t>FEC.ktoe.CY.TEL.TEL.DRYING_ELEC.ELEC.ELEC</t>
  </si>
  <si>
    <t>Textiles: Microwave drying</t>
  </si>
  <si>
    <t>FEC.ktoe.CY.TEL.TEL.DRYING_MICROW.MICROW.ELEC</t>
  </si>
  <si>
    <t>Textiles: Finishing Electric</t>
  </si>
  <si>
    <t>FEC.ktoe.CY.TEL.TEL.FINISHING.THERM.ELEC</t>
  </si>
  <si>
    <t>UED.ktoe.CY.TEL.TEL.TOTAL.TOTAL.TOTAL</t>
  </si>
  <si>
    <t>UED.ktoe.CY.TEL.TEL.LIGHT.GENERIC.ELEC</t>
  </si>
  <si>
    <t>UED.ktoe.CY.TEL.TEL.AIRCOMP.GENERIC.ELEC</t>
  </si>
  <si>
    <t>UED.ktoe.CY.TEL.TEL.MOTOR.GENERIC.ELEC</t>
  </si>
  <si>
    <t>UED.ktoe.CY.TEL.TEL.FANS.GENERIC.ELEC</t>
  </si>
  <si>
    <t>UED.ktoe.CY.TEL.TEL.LOW_ENTH.TOTAL.TOTAL</t>
  </si>
  <si>
    <t>UED.ktoe.CY.TEL.TEL.LOW_ENTH.THERM.DIESEL_LIQBIO</t>
  </si>
  <si>
    <t>UED.ktoe.CY.TEL.TEL.LOW_ENTH.THERM.NG_BIOGAS</t>
  </si>
  <si>
    <t>UED.ktoe.CY.TEL.TEL.LOW_ENTH.THERM.SOLAR_GEO</t>
  </si>
  <si>
    <t>UED.ktoe.CY.TEL.TEL.LOW_ENTH.HP.AMBIENT</t>
  </si>
  <si>
    <t>UED.ktoe.CY.TEL.TEL.LOW_ENTH.THERM.ELEC</t>
  </si>
  <si>
    <t>UED.ktoe.CY.TEL.TEL.PRETREAT.TOTAL.TOTAL</t>
  </si>
  <si>
    <t>UED.ktoe.CY.TEL.TEL.PRETREAT.STEAM.SOLIDS</t>
  </si>
  <si>
    <t>UED.ktoe.CY.TEL.TEL.PRETREAT.STEAM.RFG</t>
  </si>
  <si>
    <t>UED.ktoe.CY.TEL.TEL.PRETREAT.STEAM.LPG</t>
  </si>
  <si>
    <t>UED.ktoe.CY.TEL.TEL.PRETREAT.STEAM.DIESEL_LIQBIO</t>
  </si>
  <si>
    <t>UED.ktoe.CY.TEL.TEL.PRETREAT.STEAM.RFO</t>
  </si>
  <si>
    <t>UED.ktoe.CY.TEL.TEL.PRETREAT.STEAM.OTHER</t>
  </si>
  <si>
    <t>UED.ktoe.CY.TEL.TEL.PRETREAT.STEAM.NG_BIOGAS</t>
  </si>
  <si>
    <t>UED.ktoe.CY.TEL.TEL.PRETREAT.STEAM.DERIVED</t>
  </si>
  <si>
    <t>UED.ktoe.CY.TEL.TEL.PRETREAT.STEAM.BIOMASS_WASTE</t>
  </si>
  <si>
    <t>UED.ktoe.CY.TEL.TEL.PRETREAT.STEAM.STEAM_DISTR</t>
  </si>
  <si>
    <t>UED.ktoe.CY.TEL.TEL.PROCESSING.TOTAL.TOTAL</t>
  </si>
  <si>
    <t>UED.ktoe.CY.TEL.TEL.PROCESSING.STEAM.SOLIDS</t>
  </si>
  <si>
    <t>UED.ktoe.CY.TEL.TEL.PROCESSING.STEAM.RFG</t>
  </si>
  <si>
    <t>UED.ktoe.CY.TEL.TEL.PROCESSING.STEAM.LPG</t>
  </si>
  <si>
    <t>UED.ktoe.CY.TEL.TEL.PROCESSING.STEAM.DIESEL_LIQBIO</t>
  </si>
  <si>
    <t>UED.ktoe.CY.TEL.TEL.PROCESSING.STEAM.RFO</t>
  </si>
  <si>
    <t>UED.ktoe.CY.TEL.TEL.PROCESSING.STEAM.OTHER</t>
  </si>
  <si>
    <t>UED.ktoe.CY.TEL.TEL.PROCESSING.STEAM.NG_BIOGAS</t>
  </si>
  <si>
    <t>UED.ktoe.CY.TEL.TEL.PROCESSING.STEAM.DERIVED</t>
  </si>
  <si>
    <t>UED.ktoe.CY.TEL.TEL.PROCESSING.STEAM.BIOMASS_WASTE</t>
  </si>
  <si>
    <t>UED.ktoe.CY.TEL.TEL.PROCESSING.STEAM.STEAM_DISTR</t>
  </si>
  <si>
    <t>UED.ktoe.CY.TEL.TEL.GENERIC.MECH.ELEC</t>
  </si>
  <si>
    <t>UED.ktoe.CY.TEL.TEL.DRYING.TOTAL.TOTAL</t>
  </si>
  <si>
    <t>UED.ktoe.CY.TEL.TEL.DRYING.THERM.SOLIDS</t>
  </si>
  <si>
    <t>UED.ktoe.CY.TEL.TEL.DRYING.THERM.LPG</t>
  </si>
  <si>
    <t>UED.ktoe.CY.TEL.TEL.DRYING.THERM.DIESEL_LIQBIO</t>
  </si>
  <si>
    <t>UED.ktoe.CY.TEL.TEL.DRYING.THERM.RFO</t>
  </si>
  <si>
    <t>UED.ktoe.CY.TEL.TEL.DRYING.THERM.NG_BIOGAS</t>
  </si>
  <si>
    <t>UED.ktoe.CY.TEL.TEL.DRYING_STEAM.TOTAL.TOTAL</t>
  </si>
  <si>
    <t>UED.ktoe.CY.TEL.TEL.DRYING_STEAM.STEAM.SOLIDS</t>
  </si>
  <si>
    <t>UED.ktoe.CY.TEL.TEL.DRYING_STEAM.STEAM.RFG</t>
  </si>
  <si>
    <t>UED.ktoe.CY.TEL.TEL.DRYING_STEAM.STEAM.LPG</t>
  </si>
  <si>
    <t>UED.ktoe.CY.TEL.TEL.DRYING_STEAM.STEAM.DIESEL_LIQBIO</t>
  </si>
  <si>
    <t>UED.ktoe.CY.TEL.TEL.DRYING_STEAM.STEAM.RFO</t>
  </si>
  <si>
    <t>UED.ktoe.CY.TEL.TEL.DRYING_STEAM.STEAM.OTHER</t>
  </si>
  <si>
    <t>UED.ktoe.CY.TEL.TEL.DRYING_STEAM.STEAM.NG_BIOGAS</t>
  </si>
  <si>
    <t>UED.ktoe.CY.TEL.TEL.DRYING_STEAM.STEAM.DERIVED</t>
  </si>
  <si>
    <t>UED.ktoe.CY.TEL.TEL.DRYING_STEAM.STEAM.BIOMASS_WASTE</t>
  </si>
  <si>
    <t>UED.ktoe.CY.TEL.TEL.DRYING_STEAM.STEAM.STEAM_DISTR</t>
  </si>
  <si>
    <t>UED.ktoe.CY.TEL.TEL.DRYING_ELEC.ELEC.ELEC</t>
  </si>
  <si>
    <t>UED.ktoe.CY.TEL.TEL.DRYING_MICROW.MICROW.ELEC</t>
  </si>
  <si>
    <t>UED.ktoe.CY.TEL.TEL.FINISHING.THERM.ELEC</t>
  </si>
  <si>
    <t>FUEL_EMI.ktCO2.CY.TEL.TEL.TOTAL.TOTAL.TOTAL</t>
  </si>
  <si>
    <t>FUEL_EMI.ktCO2.CY.TEL.TEL.LIGHT.GENERIC.ELEC</t>
  </si>
  <si>
    <t>FUEL_EMI.ktCO2.CY.TEL.TEL.AIRCOMP.GENERIC.ELEC</t>
  </si>
  <si>
    <t>FUEL_EMI.ktCO2.CY.TEL.TEL.MOTOR.GENERIC.ELEC</t>
  </si>
  <si>
    <t>FUEL_EMI.ktCO2.CY.TEL.TEL.FANS.GENERIC.ELEC</t>
  </si>
  <si>
    <t>FUEL_EMI.ktCO2.CY.TEL.TEL.LOW_ENTH.TOTAL.TOTAL</t>
  </si>
  <si>
    <t>FUEL_EMI.ktCO2.CY.TEL.TEL.LOW_ENTH.THERM.DIESEL_LIQBIO</t>
  </si>
  <si>
    <t>FUEL_EMI.ktCO2.CY.TEL.TEL.LOW_ENTH.THERM.NG_BIOGAS</t>
  </si>
  <si>
    <t>FUEL_EMI.ktCO2.CY.TEL.TEL.LOW_ENTH.THERM.SOLAR_GEO</t>
  </si>
  <si>
    <t>FUEL_EMI.ktCO2.CY.TEL.TEL.LOW_ENTH.HP.AMBIENT</t>
  </si>
  <si>
    <t>FUEL_EMI.ktCO2.CY.TEL.TEL.LOW_ENTH.THERM.ELEC</t>
  </si>
  <si>
    <t>FUEL_EMI.ktCO2.CY.TEL.TEL.PRETREAT.TOTAL.TOTAL</t>
  </si>
  <si>
    <t>FUEL_EMI.ktCO2.CY.TEL.TEL.PRETREAT.STEAM.SOLIDS</t>
  </si>
  <si>
    <t>FUEL_EMI.ktCO2.CY.TEL.TEL.PRETREAT.STEAM.RFG</t>
  </si>
  <si>
    <t>FUEL_EMI.ktCO2.CY.TEL.TEL.PRETREAT.STEAM.LPG</t>
  </si>
  <si>
    <t>FUEL_EMI.ktCO2.CY.TEL.TEL.PRETREAT.STEAM.DIESEL_LIQBIO</t>
  </si>
  <si>
    <t>FUEL_EMI.ktCO2.CY.TEL.TEL.PRETREAT.STEAM.RFO</t>
  </si>
  <si>
    <t>FUEL_EMI.ktCO2.CY.TEL.TEL.PRETREAT.STEAM.OTHER</t>
  </si>
  <si>
    <t>FUEL_EMI.ktCO2.CY.TEL.TEL.PRETREAT.STEAM.NG_BIOGAS</t>
  </si>
  <si>
    <t>FUEL_EMI.ktCO2.CY.TEL.TEL.PRETREAT.STEAM.DERIVED</t>
  </si>
  <si>
    <t>FUEL_EMI.ktCO2.CY.TEL.TEL.PRETREAT.STEAM.BIOMASS_WASTE</t>
  </si>
  <si>
    <t>FUEL_EMI.ktCO2.CY.TEL.TEL.PRETREAT.STEAM.STEAM_DISTR</t>
  </si>
  <si>
    <t>FUEL_EMI.ktCO2.CY.TEL.TEL.PROCESSING.TOTAL.TOTAL</t>
  </si>
  <si>
    <t>FUEL_EMI.ktCO2.CY.TEL.TEL.PROCESSING.STEAM.SOLIDS</t>
  </si>
  <si>
    <t>FUEL_EMI.ktCO2.CY.TEL.TEL.PROCESSING.STEAM.RFG</t>
  </si>
  <si>
    <t>FUEL_EMI.ktCO2.CY.TEL.TEL.PROCESSING.STEAM.LPG</t>
  </si>
  <si>
    <t>FUEL_EMI.ktCO2.CY.TEL.TEL.PROCESSING.STEAM.DIESEL_LIQBIO</t>
  </si>
  <si>
    <t>FUEL_EMI.ktCO2.CY.TEL.TEL.PROCESSING.STEAM.RFO</t>
  </si>
  <si>
    <t>FUEL_EMI.ktCO2.CY.TEL.TEL.PROCESSING.STEAM.OTHER</t>
  </si>
  <si>
    <t>FUEL_EMI.ktCO2.CY.TEL.TEL.PROCESSING.STEAM.NG_BIOGAS</t>
  </si>
  <si>
    <t>FUEL_EMI.ktCO2.CY.TEL.TEL.PROCESSING.STEAM.DERIVED</t>
  </si>
  <si>
    <t>FUEL_EMI.ktCO2.CY.TEL.TEL.PROCESSING.STEAM.BIOMASS_WASTE</t>
  </si>
  <si>
    <t>FUEL_EMI.ktCO2.CY.TEL.TEL.PROCESSING.STEAM.STEAM_DISTR</t>
  </si>
  <si>
    <t>FUEL_EMI.ktCO2.CY.TEL.TEL.GENERIC.MECH.ELEC</t>
  </si>
  <si>
    <t>FUEL_EMI.ktCO2.CY.TEL.TEL.DRYING.TOTAL.TOTAL</t>
  </si>
  <si>
    <t>FUEL_EMI.ktCO2.CY.TEL.TEL.DRYING.THERM.SOLIDS</t>
  </si>
  <si>
    <t>FUEL_EMI.ktCO2.CY.TEL.TEL.DRYING.THERM.LPG</t>
  </si>
  <si>
    <t>FUEL_EMI.ktCO2.CY.TEL.TEL.DRYING.THERM.DIESEL_LIQBIO</t>
  </si>
  <si>
    <t>FUEL_EMI.ktCO2.CY.TEL.TEL.DRYING.THERM.RFO</t>
  </si>
  <si>
    <t>FUEL_EMI.ktCO2.CY.TEL.TEL.DRYING.THERM.NG_BIOGAS</t>
  </si>
  <si>
    <t>FUEL_EMI.ktCO2.CY.TEL.TEL.DRYING_STEAM.TOTAL.TOTAL</t>
  </si>
  <si>
    <t>FUEL_EMI.ktCO2.CY.TEL.TEL.DRYING_STEAM.STEAM.SOLIDS</t>
  </si>
  <si>
    <t>FUEL_EMI.ktCO2.CY.TEL.TEL.DRYING_STEAM.STEAM.RFG</t>
  </si>
  <si>
    <t>FUEL_EMI.ktCO2.CY.TEL.TEL.DRYING_STEAM.STEAM.LPG</t>
  </si>
  <si>
    <t>FUEL_EMI.ktCO2.CY.TEL.TEL.DRYING_STEAM.STEAM.DIESEL_LIQBIO</t>
  </si>
  <si>
    <t>FUEL_EMI.ktCO2.CY.TEL.TEL.DRYING_STEAM.STEAM.RFO</t>
  </si>
  <si>
    <t>FUEL_EMI.ktCO2.CY.TEL.TEL.DRYING_STEAM.STEAM.OTHER</t>
  </si>
  <si>
    <t>FUEL_EMI.ktCO2.CY.TEL.TEL.DRYING_STEAM.STEAM.NG_BIOGAS</t>
  </si>
  <si>
    <t>FUEL_EMI.ktCO2.CY.TEL.TEL.DRYING_STEAM.STEAM.DERIVED</t>
  </si>
  <si>
    <t>FUEL_EMI.ktCO2.CY.TEL.TEL.DRYING_STEAM.STEAM.BIOMASS_WASTE</t>
  </si>
  <si>
    <t>FUEL_EMI.ktCO2.CY.TEL.TEL.DRYING_STEAM.STEAM.STEAM_DISTR</t>
  </si>
  <si>
    <t>FUEL_EMI.ktCO2.CY.TEL.TEL.DRYING_ELEC.ELEC.ELEC</t>
  </si>
  <si>
    <t>FUEL_EMI.ktCO2.CY.TEL.TEL.DRYING_MICROW.MICROW.ELEC</t>
  </si>
  <si>
    <t>FUEL_EMI.ktCO2.CY.TEL.TEL.FINISHING.THERM.ELEC</t>
  </si>
  <si>
    <t>VA.Meuro2023.CY.WWP.WWP</t>
  </si>
  <si>
    <t>OUTPUT.index.CY.WWP.WWP</t>
  </si>
  <si>
    <t>CAP.index.CY.WWP.WWP</t>
  </si>
  <si>
    <t>NEWCAP.index.CY.WWP.WWP</t>
  </si>
  <si>
    <t>FEC.ktoe.CY.WWP.WWP.TOTAL.TOTAL.TOTAL</t>
  </si>
  <si>
    <t>FEC.ktoe.CY.WWP.WWP.TOTAL.TOTAL.SOLIDS</t>
  </si>
  <si>
    <t>FEC.ktoe.CY.WWP.WWP.TOTAL.TOTAL.RFG</t>
  </si>
  <si>
    <t>FEC.ktoe.CY.WWP.WWP.TOTAL.TOTAL.LPG</t>
  </si>
  <si>
    <t>FEC.ktoe.CY.WWP.WWP.TOTAL.TOTAL.DIESEL</t>
  </si>
  <si>
    <t>FEC.ktoe.CY.WWP.WWP.TOTAL.TOTAL.RFO</t>
  </si>
  <si>
    <t>FEC.ktoe.CY.WWP.WWP.TOTAL.TOTAL.OTHER</t>
  </si>
  <si>
    <t>FEC.ktoe.CY.WWP.WWP.TOTAL.TOTAL.NG</t>
  </si>
  <si>
    <t>FEC.ktoe.CY.WWP.WWP.TOTAL.TOTAL.DERIVED</t>
  </si>
  <si>
    <t>FEC.ktoe.CY.WWP.WWP.TOTAL.TOTAL.BIOMASS_WASTE</t>
  </si>
  <si>
    <t>FEC.ktoe.CY.WWP.WWP.TOTAL.TOTAL.BIOGAS</t>
  </si>
  <si>
    <t>FEC.ktoe.CY.WWP.WWP.TOTAL.TOTAL.LIQBIO</t>
  </si>
  <si>
    <t>FEC.ktoe.CY.WWP.WWP.TOTAL.TOTAL.SOLAR</t>
  </si>
  <si>
    <t>FEC.ktoe.CY.WWP.WWP.TOTAL.TOTAL.GEO</t>
  </si>
  <si>
    <t>FEC.ktoe.CY.WWP.WWP.TOTAL.TOTAL.AMBIENT</t>
  </si>
  <si>
    <t>FEC.ktoe.CY.WWP.WWP.TOTAL.TOTAL.STEAM_DISTR</t>
  </si>
  <si>
    <t>FEC.ktoe.CY.WWP.WWP.TOTAL.TOTAL.ELEC</t>
  </si>
  <si>
    <t>FEC.ktoe.CY.WWP.WWP.LIGHT.GENERIC.ELEC</t>
  </si>
  <si>
    <t>FEC.ktoe.CY.WWP.WWP.AIRCOMP.GENERIC.ELEC</t>
  </si>
  <si>
    <t>FEC.ktoe.CY.WWP.WWP.MOTOR.GENERIC.ELEC</t>
  </si>
  <si>
    <t>FEC.ktoe.CY.WWP.WWP.FANS.GENERIC.ELEC</t>
  </si>
  <si>
    <t>FEC.ktoe.CY.WWP.WWP.LOW_ENTH.TOTAL.TOTAL</t>
  </si>
  <si>
    <t>FEC.ktoe.CY.WWP.WWP.LOW_ENTH.THERM.DIESEL_LIQBIO</t>
  </si>
  <si>
    <t>FEC.ktoe.CY.WWP.WWP.LOW_ENTH.THERM.NG_BIOGAS</t>
  </si>
  <si>
    <t>FEC.ktoe.CY.WWP.WWP.LOW_ENTH.THERM.SOLAR_GEO</t>
  </si>
  <si>
    <t>FEC.ktoe.CY.WWP.WWP.LOW_ENTH.HP.AMBIENT</t>
  </si>
  <si>
    <t>FEC.ktoe.CY.WWP.WWP.LOW_ENTH.THERM.ELEC</t>
  </si>
  <si>
    <t>Wood: Specific processes with steam</t>
  </si>
  <si>
    <t>FEC.ktoe.CY.WWP.WWP.PROCESSING.TOTAL.TOTAL</t>
  </si>
  <si>
    <t>FEC.ktoe.CY.WWP.WWP.PROCESSING.STEAM.SOLIDS</t>
  </si>
  <si>
    <t>FEC.ktoe.CY.WWP.WWP.PROCESSING.STEAM.RFG</t>
  </si>
  <si>
    <t>FEC.ktoe.CY.WWP.WWP.PROCESSING.STEAM.LPG</t>
  </si>
  <si>
    <t>FEC.ktoe.CY.WWP.WWP.PROCESSING.STEAM.DIESEL_LIQBIO</t>
  </si>
  <si>
    <t>FEC.ktoe.CY.WWP.WWP.PROCESSING.STEAM.RFO</t>
  </si>
  <si>
    <t>FEC.ktoe.CY.WWP.WWP.PROCESSING.STEAM.OTHER</t>
  </si>
  <si>
    <t>FEC.ktoe.CY.WWP.WWP.PROCESSING.STEAM.NG_BIOGAS</t>
  </si>
  <si>
    <t>FEC.ktoe.CY.WWP.WWP.PROCESSING.STEAM.DERIVED</t>
  </si>
  <si>
    <t>FEC.ktoe.CY.WWP.WWP.PROCESSING.STEAM.BIOMASS_WASTE</t>
  </si>
  <si>
    <t>FEC.ktoe.CY.WWP.WWP.PROCESSING.STEAM.STEAM_DISTR</t>
  </si>
  <si>
    <t>Wood: Electric mechanical processes</t>
  </si>
  <si>
    <t>FEC.ktoe.CY.WWP.WWP.GENERIC.MECH.ELEC</t>
  </si>
  <si>
    <t>Wood: Drying</t>
  </si>
  <si>
    <t>Wood: Thermal drying</t>
  </si>
  <si>
    <t>FEC.ktoe.CY.WWP.WWP.DRYING.TOTAL.TOTAL</t>
  </si>
  <si>
    <t>FEC.ktoe.CY.WWP.WWP.DRYING.THERM.SOLIDS</t>
  </si>
  <si>
    <t>FEC.ktoe.CY.WWP.WWP.DRYING.THERM.LPG</t>
  </si>
  <si>
    <t>FEC.ktoe.CY.WWP.WWP.DRYING.THERM.DIESEL_LIQBIO</t>
  </si>
  <si>
    <t>FEC.ktoe.CY.WWP.WWP.DRYING.THERM.RFO</t>
  </si>
  <si>
    <t>FEC.ktoe.CY.WWP.WWP.DRYING.THERM.NG_BIOGAS</t>
  </si>
  <si>
    <t>Wood: Steam drying</t>
  </si>
  <si>
    <t>FEC.ktoe.CY.WWP.WWP.DRYING_STEAM.TOTAL.TOTAL</t>
  </si>
  <si>
    <t>FEC.ktoe.CY.WWP.WWP.DRYING_STEAM.STEAM.SOLIDS</t>
  </si>
  <si>
    <t>FEC.ktoe.CY.WWP.WWP.DRYING_STEAM.STEAM.RFG</t>
  </si>
  <si>
    <t>FEC.ktoe.CY.WWP.WWP.DRYING_STEAM.STEAM.LPG</t>
  </si>
  <si>
    <t>FEC.ktoe.CY.WWP.WWP.DRYING_STEAM.STEAM.DIESEL_LIQBIO</t>
  </si>
  <si>
    <t>FEC.ktoe.CY.WWP.WWP.DRYING_STEAM.STEAM.RFO</t>
  </si>
  <si>
    <t>FEC.ktoe.CY.WWP.WWP.DRYING_STEAM.STEAM.OTHER</t>
  </si>
  <si>
    <t>FEC.ktoe.CY.WWP.WWP.DRYING_STEAM.STEAM.NG_BIOGAS</t>
  </si>
  <si>
    <t>FEC.ktoe.CY.WWP.WWP.DRYING_STEAM.STEAM.DERIVED</t>
  </si>
  <si>
    <t>FEC.ktoe.CY.WWP.WWP.DRYING_STEAM.STEAM.BIOMASS_WASTE</t>
  </si>
  <si>
    <t>FEC.ktoe.CY.WWP.WWP.DRYING_STEAM.STEAM.STEAM_DISTR</t>
  </si>
  <si>
    <t>Wood: Electric drying</t>
  </si>
  <si>
    <t>FEC.ktoe.CY.WWP.WWP.DRYING_ELEC.ELEC.ELEC</t>
  </si>
  <si>
    <t>Wood: Microwave drying</t>
  </si>
  <si>
    <t>FEC.ktoe.CY.WWP.WWP.DRYING_MICROW.MICROW.ELEC</t>
  </si>
  <si>
    <t>Wood: Finishing Electric</t>
  </si>
  <si>
    <t>FEC.ktoe.CY.WWP.WWP.FINISHING.ELEC.ELEC</t>
  </si>
  <si>
    <t>UED.ktoe.CY.WWP.WWP.TOTAL.TOTAL.TOTAL</t>
  </si>
  <si>
    <t>UED.ktoe.CY.WWP.WWP.LIGHT.GENERIC.ELEC</t>
  </si>
  <si>
    <t>UED.ktoe.CY.WWP.WWP.AIRCOMP.GENERIC.ELEC</t>
  </si>
  <si>
    <t>UED.ktoe.CY.WWP.WWP.MOTOR.GENERIC.ELEC</t>
  </si>
  <si>
    <t>UED.ktoe.CY.WWP.WWP.FANS.GENERIC.ELEC</t>
  </si>
  <si>
    <t>UED.ktoe.CY.WWP.WWP.LOW_ENTH.TOTAL.TOTAL</t>
  </si>
  <si>
    <t>UED.ktoe.CY.WWP.WWP.LOW_ENTH.THERM.DIESEL_LIQBIO</t>
  </si>
  <si>
    <t>UED.ktoe.CY.WWP.WWP.LOW_ENTH.THERM.NG_BIOGAS</t>
  </si>
  <si>
    <t>UED.ktoe.CY.WWP.WWP.LOW_ENTH.THERM.SOLAR_GEO</t>
  </si>
  <si>
    <t>UED.ktoe.CY.WWP.WWP.LOW_ENTH.HP.AMBIENT</t>
  </si>
  <si>
    <t>UED.ktoe.CY.WWP.WWP.LOW_ENTH.THERM.ELEC</t>
  </si>
  <si>
    <t>UED.ktoe.CY.WWP.WWP.PROCESSING.TOTAL.TOTAL</t>
  </si>
  <si>
    <t>UED.ktoe.CY.WWP.WWP.PROCESSING.STEAM.SOLIDS</t>
  </si>
  <si>
    <t>UED.ktoe.CY.WWP.WWP.PROCESSING.STEAM.RFG</t>
  </si>
  <si>
    <t>UED.ktoe.CY.WWP.WWP.PROCESSING.STEAM.LPG</t>
  </si>
  <si>
    <t>UED.ktoe.CY.WWP.WWP.PROCESSING.STEAM.DIESEL_LIQBIO</t>
  </si>
  <si>
    <t>UED.ktoe.CY.WWP.WWP.PROCESSING.STEAM.RFO</t>
  </si>
  <si>
    <t>UED.ktoe.CY.WWP.WWP.PROCESSING.STEAM.OTHER</t>
  </si>
  <si>
    <t>UED.ktoe.CY.WWP.WWP.PROCESSING.STEAM.NG_BIOGAS</t>
  </si>
  <si>
    <t>UED.ktoe.CY.WWP.WWP.PROCESSING.STEAM.DERIVED</t>
  </si>
  <si>
    <t>UED.ktoe.CY.WWP.WWP.PROCESSING.STEAM.BIOMASS_WASTE</t>
  </si>
  <si>
    <t>UED.ktoe.CY.WWP.WWP.PROCESSING.STEAM.STEAM_DISTR</t>
  </si>
  <si>
    <t>UED.ktoe.CY.WWP.WWP.GENERIC.MECH.ELEC</t>
  </si>
  <si>
    <t>UED.ktoe.CY.WWP.WWP.DRYING.TOTAL.TOTAL</t>
  </si>
  <si>
    <t>UED.ktoe.CY.WWP.WWP.DRYING.THERM.SOLIDS</t>
  </si>
  <si>
    <t>UED.ktoe.CY.WWP.WWP.DRYING.THERM.LPG</t>
  </si>
  <si>
    <t>UED.ktoe.CY.WWP.WWP.DRYING.THERM.DIESEL_LIQBIO</t>
  </si>
  <si>
    <t>UED.ktoe.CY.WWP.WWP.DRYING.THERM.RFO</t>
  </si>
  <si>
    <t>UED.ktoe.CY.WWP.WWP.DRYING.THERM.NG_BIOGAS</t>
  </si>
  <si>
    <t>UED.ktoe.CY.WWP.WWP.DRYING_STEAM.TOTAL.TOTAL</t>
  </si>
  <si>
    <t>UED.ktoe.CY.WWP.WWP.DRYING_STEAM.STEAM.SOLIDS</t>
  </si>
  <si>
    <t>UED.ktoe.CY.WWP.WWP.DRYING_STEAM.STEAM.RFG</t>
  </si>
  <si>
    <t>UED.ktoe.CY.WWP.WWP.DRYING_STEAM.STEAM.LPG</t>
  </si>
  <si>
    <t>UED.ktoe.CY.WWP.WWP.DRYING_STEAM.STEAM.DIESEL_LIQBIO</t>
  </si>
  <si>
    <t>UED.ktoe.CY.WWP.WWP.DRYING_STEAM.STEAM.RFO</t>
  </si>
  <si>
    <t>UED.ktoe.CY.WWP.WWP.DRYING_STEAM.STEAM.OTHER</t>
  </si>
  <si>
    <t>UED.ktoe.CY.WWP.WWP.DRYING_STEAM.STEAM.NG_BIOGAS</t>
  </si>
  <si>
    <t>UED.ktoe.CY.WWP.WWP.DRYING_STEAM.STEAM.DERIVED</t>
  </si>
  <si>
    <t>UED.ktoe.CY.WWP.WWP.DRYING_STEAM.STEAM.BIOMASS_WASTE</t>
  </si>
  <si>
    <t>UED.ktoe.CY.WWP.WWP.DRYING_STEAM.STEAM.STEAM_DISTR</t>
  </si>
  <si>
    <t>UED.ktoe.CY.WWP.WWP.DRYING_ELEC.ELEC.ELEC</t>
  </si>
  <si>
    <t>UED.ktoe.CY.WWP.WWP.DRYING_MICROW.MICROW.ELEC</t>
  </si>
  <si>
    <t>UED.ktoe.CY.WWP.WWP.FINISHING.ELEC.ELEC</t>
  </si>
  <si>
    <t>FUEL_EMI.ktCO2.CY.WWP.WWP.TOTAL.TOTAL.TOTAL</t>
  </si>
  <si>
    <t>FUEL_EMI.ktCO2.CY.WWP.WWP.LIGHT.GENERIC.ELEC</t>
  </si>
  <si>
    <t>FUEL_EMI.ktCO2.CY.WWP.WWP.AIRCOMP.GENERIC.ELEC</t>
  </si>
  <si>
    <t>FUEL_EMI.ktCO2.CY.WWP.WWP.MOTOR.GENERIC.ELEC</t>
  </si>
  <si>
    <t>FUEL_EMI.ktCO2.CY.WWP.WWP.FANS.GENERIC.ELEC</t>
  </si>
  <si>
    <t>FUEL_EMI.ktCO2.CY.WWP.WWP.LOW_ENTH.TOTAL.TOTAL</t>
  </si>
  <si>
    <t>FUEL_EMI.ktCO2.CY.WWP.WWP.LOW_ENTH.THERM.DIESEL_LIQBIO</t>
  </si>
  <si>
    <t>FUEL_EMI.ktCO2.CY.WWP.WWP.LOW_ENTH.THERM.NG_BIOGAS</t>
  </si>
  <si>
    <t>FUEL_EMI.ktCO2.CY.WWP.WWP.LOW_ENTH.THERM.SOLAR_GEO</t>
  </si>
  <si>
    <t>FUEL_EMI.ktCO2.CY.WWP.WWP.LOW_ENTH.HP.AMBIENT</t>
  </si>
  <si>
    <t>FUEL_EMI.ktCO2.CY.WWP.WWP.LOW_ENTH.THERM.ELEC</t>
  </si>
  <si>
    <t>FUEL_EMI.ktCO2.CY.WWP.WWP.PROCESSING.TOTAL.TOTAL</t>
  </si>
  <si>
    <t>FUEL_EMI.ktCO2.CY.WWP.WWP.PROCESSING.STEAM.SOLIDS</t>
  </si>
  <si>
    <t>FUEL_EMI.ktCO2.CY.WWP.WWP.PROCESSING.STEAM.RFG</t>
  </si>
  <si>
    <t>FUEL_EMI.ktCO2.CY.WWP.WWP.PROCESSING.STEAM.LPG</t>
  </si>
  <si>
    <t>FUEL_EMI.ktCO2.CY.WWP.WWP.PROCESSING.STEAM.DIESEL_LIQBIO</t>
  </si>
  <si>
    <t>FUEL_EMI.ktCO2.CY.WWP.WWP.PROCESSING.STEAM.RFO</t>
  </si>
  <si>
    <t>FUEL_EMI.ktCO2.CY.WWP.WWP.PROCESSING.STEAM.OTHER</t>
  </si>
  <si>
    <t>FUEL_EMI.ktCO2.CY.WWP.WWP.PROCESSING.STEAM.NG_BIOGAS</t>
  </si>
  <si>
    <t>FUEL_EMI.ktCO2.CY.WWP.WWP.PROCESSING.STEAM.DERIVED</t>
  </si>
  <si>
    <t>FUEL_EMI.ktCO2.CY.WWP.WWP.PROCESSING.STEAM.BIOMASS_WASTE</t>
  </si>
  <si>
    <t>FUEL_EMI.ktCO2.CY.WWP.WWP.PROCESSING.STEAM.STEAM_DISTR</t>
  </si>
  <si>
    <t>FUEL_EMI.ktCO2.CY.WWP.WWP.GENERIC.MECH.ELEC</t>
  </si>
  <si>
    <t>FUEL_EMI.ktCO2.CY.WWP.WWP.DRYING.TOTAL.TOTAL</t>
  </si>
  <si>
    <t>FUEL_EMI.ktCO2.CY.WWP.WWP.DRYING.THERM.SOLIDS</t>
  </si>
  <si>
    <t>FUEL_EMI.ktCO2.CY.WWP.WWP.DRYING.THERM.LPG</t>
  </si>
  <si>
    <t>FUEL_EMI.ktCO2.CY.WWP.WWP.DRYING.THERM.DIESEL_LIQBIO</t>
  </si>
  <si>
    <t>FUEL_EMI.ktCO2.CY.WWP.WWP.DRYING.THERM.RFO</t>
  </si>
  <si>
    <t>FUEL_EMI.ktCO2.CY.WWP.WWP.DRYING.THERM.NG_BIOGAS</t>
  </si>
  <si>
    <t>FUEL_EMI.ktCO2.CY.WWP.WWP.DRYING_STEAM.TOTAL.TOTAL</t>
  </si>
  <si>
    <t>FUEL_EMI.ktCO2.CY.WWP.WWP.DRYING_STEAM.STEAM.SOLIDS</t>
  </si>
  <si>
    <t>FUEL_EMI.ktCO2.CY.WWP.WWP.DRYING_STEAM.STEAM.RFG</t>
  </si>
  <si>
    <t>FUEL_EMI.ktCO2.CY.WWP.WWP.DRYING_STEAM.STEAM.LPG</t>
  </si>
  <si>
    <t>FUEL_EMI.ktCO2.CY.WWP.WWP.DRYING_STEAM.STEAM.DIESEL_LIQBIO</t>
  </si>
  <si>
    <t>FUEL_EMI.ktCO2.CY.WWP.WWP.DRYING_STEAM.STEAM.RFO</t>
  </si>
  <si>
    <t>FUEL_EMI.ktCO2.CY.WWP.WWP.DRYING_STEAM.STEAM.OTHER</t>
  </si>
  <si>
    <t>FUEL_EMI.ktCO2.CY.WWP.WWP.DRYING_STEAM.STEAM.NG_BIOGAS</t>
  </si>
  <si>
    <t>FUEL_EMI.ktCO2.CY.WWP.WWP.DRYING_STEAM.STEAM.DERIVED</t>
  </si>
  <si>
    <t>FUEL_EMI.ktCO2.CY.WWP.WWP.DRYING_STEAM.STEAM.BIOMASS_WASTE</t>
  </si>
  <si>
    <t>FUEL_EMI.ktCO2.CY.WWP.WWP.DRYING_STEAM.STEAM.STEAM_DISTR</t>
  </si>
  <si>
    <t>FUEL_EMI.ktCO2.CY.WWP.WWP.DRYING_ELEC.ELEC.ELEC</t>
  </si>
  <si>
    <t>FUEL_EMI.ktCO2.CY.WWP.WWP.DRYING_MICROW.MICROW.ELEC</t>
  </si>
  <si>
    <t>FUEL_EMI.ktCO2.CY.WWP.WWP.FINISHING.ELEC.ELEC</t>
  </si>
  <si>
    <t>VA.Meuro2023.CY.OIS.OIS</t>
  </si>
  <si>
    <t>OUTPUT.index.CY.OIS.OIS</t>
  </si>
  <si>
    <t>CAP.index.CY.OIS.OIS</t>
  </si>
  <si>
    <t>NEWCAP.index.CY.OIS.OIS</t>
  </si>
  <si>
    <t>Energy consumption (ktoe)*</t>
  </si>
  <si>
    <t>FEC.ktoe.CY.OIS.OIS.TOTAL.TOTAL.TOTAL</t>
  </si>
  <si>
    <t>FEC.ktoe.CY.OIS.OIS.TOTAL.TOTAL.SOLIDS</t>
  </si>
  <si>
    <t>FEC.ktoe.CY.OIS.OIS.TOTAL.TOTAL.RFG</t>
  </si>
  <si>
    <t>FEC.ktoe.CY.OIS.OIS.TOTAL.TOTAL.LPG</t>
  </si>
  <si>
    <t>FEC.ktoe.CY.OIS.OIS.TOTAL.TOTAL.DIESEL</t>
  </si>
  <si>
    <t>FEC.ktoe.CY.OIS.OIS.TOTAL.TOTAL.RFO</t>
  </si>
  <si>
    <t>FEC.ktoe.CY.OIS.OIS.TOTAL.TOTAL.OTHER</t>
  </si>
  <si>
    <t>FEC.ktoe.CY.OIS.OIS.TOTAL.TOTAL.NG</t>
  </si>
  <si>
    <t>FEC.ktoe.CY.OIS.OIS.TOTAL.TOTAL.DERIVED</t>
  </si>
  <si>
    <t>FEC.ktoe.CY.OIS.OIS.TOTAL.TOTAL.BIOMASS_WASTE</t>
  </si>
  <si>
    <t>FEC.ktoe.CY.OIS.OIS.TOTAL.TOTAL.BIOGAS</t>
  </si>
  <si>
    <t>FEC.ktoe.CY.OIS.OIS.TOTAL.TOTAL.LIQBIO</t>
  </si>
  <si>
    <t>FEC.ktoe.CY.OIS.OIS.TOTAL.TOTAL.SOLAR</t>
  </si>
  <si>
    <t>FEC.ktoe.CY.OIS.OIS.TOTAL.TOTAL.GEO</t>
  </si>
  <si>
    <t>FEC.ktoe.CY.OIS.OIS.TOTAL.TOTAL.AMBIENT</t>
  </si>
  <si>
    <t>FEC.ktoe.CY.OIS.OIS.TOTAL.TOTAL.STEAM_DISTR</t>
  </si>
  <si>
    <t>FEC.ktoe.CY.OIS.OIS.TOTAL.TOTAL.ELEC</t>
  </si>
  <si>
    <t>*Energy consumption includes consumption in Mining and Quarrying and Construction sectors</t>
  </si>
  <si>
    <t>FEC.ktoe.CY.OIS.OIS.LIGHT.GENERIC.ELEC</t>
  </si>
  <si>
    <t>FEC.ktoe.CY.OIS.OIS.AIRCOMP.GENERIC.ELEC</t>
  </si>
  <si>
    <t>FEC.ktoe.CY.OIS.OIS.MOTOR.GENERIC.ELEC</t>
  </si>
  <si>
    <t>FEC.ktoe.CY.OIS.OIS.FANS.GENERIC.ELEC</t>
  </si>
  <si>
    <t>FEC.ktoe.CY.OIS.OIS.LOW_ENTH.TOTAL.TOTAL</t>
  </si>
  <si>
    <t>FEC.ktoe.CY.OIS.OIS.LOW_ENTH.THERM.DIESEL_LIQBIO</t>
  </si>
  <si>
    <t>FEC.ktoe.CY.OIS.OIS.LOW_ENTH.THERM.NG_BIOGAS</t>
  </si>
  <si>
    <t>FEC.ktoe.CY.OIS.OIS.LOW_ENTH.THERM.SOLAR_GEO</t>
  </si>
  <si>
    <t>FEC.ktoe.CY.OIS.OIS.LOW_ENTH.HP.AMBIENT</t>
  </si>
  <si>
    <t>FEC.ktoe.CY.OIS.OIS.LOW_ENTH.THERM.ELEC</t>
  </si>
  <si>
    <t>Other Industrial sectors: Steam processing</t>
  </si>
  <si>
    <t>FEC.ktoe.CY.OIS.OIS.PROCESSING.TOTAL.TOTAL</t>
  </si>
  <si>
    <t>FEC.ktoe.CY.OIS.OIS.PROCESSING.STEAM.SOLIDS</t>
  </si>
  <si>
    <t>FEC.ktoe.CY.OIS.OIS.PROCESSING.STEAM.RFG</t>
  </si>
  <si>
    <t>FEC.ktoe.CY.OIS.OIS.PROCESSING.STEAM.LPG</t>
  </si>
  <si>
    <t>FEC.ktoe.CY.OIS.OIS.PROCESSING.STEAM.DIESEL_LIQBIO</t>
  </si>
  <si>
    <t>FEC.ktoe.CY.OIS.OIS.PROCESSING.STEAM.RFO</t>
  </si>
  <si>
    <t>FEC.ktoe.CY.OIS.OIS.PROCESSING.STEAM.OTHER</t>
  </si>
  <si>
    <t>FEC.ktoe.CY.OIS.OIS.PROCESSING.STEAM.NG_BIOGAS</t>
  </si>
  <si>
    <t>FEC.ktoe.CY.OIS.OIS.PROCESSING.STEAM.DERIVED</t>
  </si>
  <si>
    <t>FEC.ktoe.CY.OIS.OIS.PROCESSING.STEAM.BIOMASS_WASTE</t>
  </si>
  <si>
    <t>FEC.ktoe.CY.OIS.OIS.PROCESSING.STEAM.STEAM_DISTR</t>
  </si>
  <si>
    <t>Other Industrial sectors: Process heating</t>
  </si>
  <si>
    <t>Other Industrial sectors: Thermal processing</t>
  </si>
  <si>
    <t>FEC.ktoe.CY.OIS.OIS.PROC_HEAT.TOTAL.TOTAL</t>
  </si>
  <si>
    <t>FEC.ktoe.CY.OIS.OIS.PROC_HEAT.THERM.SOLIDS</t>
  </si>
  <si>
    <t>FEC.ktoe.CY.OIS.OIS.PROC_HEAT.THERM.LPG</t>
  </si>
  <si>
    <t>FEC.ktoe.CY.OIS.OIS.PROC_HEAT.THERM.DIESEL_LIQBIO</t>
  </si>
  <si>
    <t>FEC.ktoe.CY.OIS.OIS.PROC_HEAT.THERM.RFO</t>
  </si>
  <si>
    <t>FEC.ktoe.CY.OIS.OIS.PROC_HEAT.THERM.NG_BIOGAS</t>
  </si>
  <si>
    <t>Other Industrial sectors: Electric processing</t>
  </si>
  <si>
    <t>FEC.ktoe.CY.OIS.OIS.PROC_HEAT_ELEC.ELEC.ELEC</t>
  </si>
  <si>
    <t>Other Industrial sectors: Drying</t>
  </si>
  <si>
    <t>Other Industries: Thermal drying</t>
  </si>
  <si>
    <t>FEC.ktoe.CY.OIS.OIS.DRYING.TOTAL.TOTAL</t>
  </si>
  <si>
    <t>FEC.ktoe.CY.OIS.OIS.DRYING.THERM.SOLIDS</t>
  </si>
  <si>
    <t>FEC.ktoe.CY.OIS.OIS.DRYING.THERM.LPG</t>
  </si>
  <si>
    <t>FEC.ktoe.CY.OIS.OIS.DRYING.THERM.DIESEL_LIQBIO</t>
  </si>
  <si>
    <t>FEC.ktoe.CY.OIS.OIS.DRYING.THERM.RFO</t>
  </si>
  <si>
    <t>FEC.ktoe.CY.OIS.OIS.DRYING.THERM.NG_BIOGAS</t>
  </si>
  <si>
    <t>Other Industries: Steam drying</t>
  </si>
  <si>
    <t>FEC.ktoe.CY.OIS.OIS.DRYING_STEAM.TOTAL.TOTAL</t>
  </si>
  <si>
    <t>FEC.ktoe.CY.OIS.OIS.DRYING_STEAM.STEAM.SOLIDS</t>
  </si>
  <si>
    <t>FEC.ktoe.CY.OIS.OIS.DRYING_STEAM.STEAM.RFG</t>
  </si>
  <si>
    <t>FEC.ktoe.CY.OIS.OIS.DRYING_STEAM.STEAM.LPG</t>
  </si>
  <si>
    <t>FEC.ktoe.CY.OIS.OIS.DRYING_STEAM.STEAM.DIESEL_LIQBIO</t>
  </si>
  <si>
    <t>FEC.ktoe.CY.OIS.OIS.DRYING_STEAM.STEAM.RFO</t>
  </si>
  <si>
    <t>FEC.ktoe.CY.OIS.OIS.DRYING_STEAM.STEAM.OTHER</t>
  </si>
  <si>
    <t>FEC.ktoe.CY.OIS.OIS.DRYING_STEAM.STEAM.NG_BIOGAS</t>
  </si>
  <si>
    <t>FEC.ktoe.CY.OIS.OIS.DRYING_STEAM.STEAM.DERIVED</t>
  </si>
  <si>
    <t>FEC.ktoe.CY.OIS.OIS.DRYING_STEAM.STEAM.BIOMASS_WASTE</t>
  </si>
  <si>
    <t>FEC.ktoe.CY.OIS.OIS.DRYING_STEAM.STEAM.STEAM_DISTR</t>
  </si>
  <si>
    <t>Other Industries: Electric drying</t>
  </si>
  <si>
    <t>FEC.ktoe.CY.OIS.OIS.DRYING_ELEC.ELEC.ELEC</t>
  </si>
  <si>
    <t>Other Industrial sectors: Process Cooling</t>
  </si>
  <si>
    <t>Other Industries: Thermal cooling</t>
  </si>
  <si>
    <t>FEC.ktoe.CY.OIS.OIS.PROC_COOL_THERM.THERM.NG_BIOGAS</t>
  </si>
  <si>
    <t>Other Industries: Steam cooling</t>
  </si>
  <si>
    <t>FEC.ktoe.CY.OIS.OIS.PROC_COOL_STEAM.TOTAL.TOTAL</t>
  </si>
  <si>
    <t>FEC.ktoe.CY.OIS.OIS.PROC_COOL_STEAM.STEAM.SOLIDS</t>
  </si>
  <si>
    <t>FEC.ktoe.CY.OIS.OIS.PROC_COOL_STEAM.STEAM.RFG</t>
  </si>
  <si>
    <t>FEC.ktoe.CY.OIS.OIS.PROC_COOL_STEAM.STEAM.LPG</t>
  </si>
  <si>
    <t>FEC.ktoe.CY.OIS.OIS.PROC_COOL_STEAM.STEAM.DIESEL_LIQBIO</t>
  </si>
  <si>
    <t>FEC.ktoe.CY.OIS.OIS.PROC_COOL_STEAM.STEAM.RFO</t>
  </si>
  <si>
    <t>FEC.ktoe.CY.OIS.OIS.PROC_COOL_STEAM.STEAM.OTHER</t>
  </si>
  <si>
    <t>FEC.ktoe.CY.OIS.OIS.PROC_COOL_STEAM.STEAM.NG_BIOGAS</t>
  </si>
  <si>
    <t>FEC.ktoe.CY.OIS.OIS.PROC_COOL_STEAM.STEAM.DERIVED</t>
  </si>
  <si>
    <t>FEC.ktoe.CY.OIS.OIS.PROC_COOL_STEAM.STEAM.BIOMASS_WASTE</t>
  </si>
  <si>
    <t>FEC.ktoe.CY.OIS.OIS.PROC_COOL_STEAM.STEAM.STEAM_DISTR</t>
  </si>
  <si>
    <t>Other Industries: Electric cooling</t>
  </si>
  <si>
    <t>FEC.ktoe.CY.OIS.OIS.PROC_COOL_ELEC.ELEC.ELEC</t>
  </si>
  <si>
    <t>Other Industrial sectors: Diesel motors (incl. biofuels)</t>
  </si>
  <si>
    <t>FEC.ktoe.CY.OIS.OIS.MOTOR.MECH.DIESEL_LIQBIO</t>
  </si>
  <si>
    <t>Other Industrial sectors: Electric machinery</t>
  </si>
  <si>
    <t>FEC.ktoe.CY.OIS.OIS.GENERIC.MECH.ELEC</t>
  </si>
  <si>
    <t>Other Industrial sectors: Diesel motors</t>
  </si>
  <si>
    <t>UED.ktoe.CY.OIS.OIS.TOTAL.TOTAL.TOTAL</t>
  </si>
  <si>
    <t>UED.ktoe.CY.OIS.OIS.LIGHT.GENERIC.ELEC</t>
  </si>
  <si>
    <t>UED.ktoe.CY.OIS.OIS.AIRCOMP.GENERIC.ELEC</t>
  </si>
  <si>
    <t>UED.ktoe.CY.OIS.OIS.MOTOR.GENERIC.ELEC</t>
  </si>
  <si>
    <t>UED.ktoe.CY.OIS.OIS.FANS.GENERIC.ELEC</t>
  </si>
  <si>
    <t>UED.ktoe.CY.OIS.OIS.LOW_ENTH.TOTAL.TOTAL</t>
  </si>
  <si>
    <t>UED.ktoe.CY.OIS.OIS.LOW_ENTH.THERM.DIESEL_LIQBIO</t>
  </si>
  <si>
    <t>UED.ktoe.CY.OIS.OIS.LOW_ENTH.THERM.NG_BIOGAS</t>
  </si>
  <si>
    <t>UED.ktoe.CY.OIS.OIS.LOW_ENTH.THERM.SOLAR_GEO</t>
  </si>
  <si>
    <t>UED.ktoe.CY.OIS.OIS.LOW_ENTH.HP.AMBIENT</t>
  </si>
  <si>
    <t>UED.ktoe.CY.OIS.OIS.LOW_ENTH.THERM.ELEC</t>
  </si>
  <si>
    <t>UED.ktoe.CY.OIS.OIS.PROCESSING.TOTAL.TOTAL</t>
  </si>
  <si>
    <t>UED.ktoe.CY.OIS.OIS.PROCESSING.STEAM.SOLIDS</t>
  </si>
  <si>
    <t>UED.ktoe.CY.OIS.OIS.PROCESSING.STEAM.RFG</t>
  </si>
  <si>
    <t>UED.ktoe.CY.OIS.OIS.PROCESSING.STEAM.LPG</t>
  </si>
  <si>
    <t>UED.ktoe.CY.OIS.OIS.PROCESSING.STEAM.DIESEL_LIQBIO</t>
  </si>
  <si>
    <t>UED.ktoe.CY.OIS.OIS.PROCESSING.STEAM.RFO</t>
  </si>
  <si>
    <t>UED.ktoe.CY.OIS.OIS.PROCESSING.STEAM.OTHER</t>
  </si>
  <si>
    <t>UED.ktoe.CY.OIS.OIS.PROCESSING.STEAM.NG_BIOGAS</t>
  </si>
  <si>
    <t>UED.ktoe.CY.OIS.OIS.PROCESSING.STEAM.DERIVED</t>
  </si>
  <si>
    <t>UED.ktoe.CY.OIS.OIS.PROCESSING.STEAM.BIOMASS_WASTE</t>
  </si>
  <si>
    <t>UED.ktoe.CY.OIS.OIS.PROCESSING.STEAM.STEAM_DISTR</t>
  </si>
  <si>
    <t>UED.ktoe.CY.OIS.OIS.PROC_HEAT.TOTAL.TOTAL</t>
  </si>
  <si>
    <t>UED.ktoe.CY.OIS.OIS.PROC_HEAT.THERM.SOLIDS</t>
  </si>
  <si>
    <t>UED.ktoe.CY.OIS.OIS.PROC_HEAT.THERM.LPG</t>
  </si>
  <si>
    <t>UED.ktoe.CY.OIS.OIS.PROC_HEAT.THERM.DIESEL_LIQBIO</t>
  </si>
  <si>
    <t>UED.ktoe.CY.OIS.OIS.PROC_HEAT.THERM.RFO</t>
  </si>
  <si>
    <t>UED.ktoe.CY.OIS.OIS.PROC_HEAT.THERM.NG_BIOGAS</t>
  </si>
  <si>
    <t>UED.ktoe.CY.OIS.OIS.PROC_HEAT_ELEC.ELEC.ELEC</t>
  </si>
  <si>
    <t>UED.ktoe.CY.OIS.OIS.DRYING.TOTAL.TOTAL</t>
  </si>
  <si>
    <t>UED.ktoe.CY.OIS.OIS.DRYING.THERM.SOLIDS</t>
  </si>
  <si>
    <t>UED.ktoe.CY.OIS.OIS.DRYING.THERM.LPG</t>
  </si>
  <si>
    <t>UED.ktoe.CY.OIS.OIS.DRYING.THERM.DIESEL_LIQBIO</t>
  </si>
  <si>
    <t>UED.ktoe.CY.OIS.OIS.DRYING.THERM.RFO</t>
  </si>
  <si>
    <t>UED.ktoe.CY.OIS.OIS.DRYING.THERM.NG_BIOGAS</t>
  </si>
  <si>
    <t>UED.ktoe.CY.OIS.OIS.DRYING_STEAM.TOTAL.TOTAL</t>
  </si>
  <si>
    <t>UED.ktoe.CY.OIS.OIS.DRYING_STEAM.STEAM.SOLIDS</t>
  </si>
  <si>
    <t>UED.ktoe.CY.OIS.OIS.DRYING_STEAM.STEAM.RFG</t>
  </si>
  <si>
    <t>UED.ktoe.CY.OIS.OIS.DRYING_STEAM.STEAM.LPG</t>
  </si>
  <si>
    <t>UED.ktoe.CY.OIS.OIS.DRYING_STEAM.STEAM.DIESEL_LIQBIO</t>
  </si>
  <si>
    <t>UED.ktoe.CY.OIS.OIS.DRYING_STEAM.STEAM.RFO</t>
  </si>
  <si>
    <t>UED.ktoe.CY.OIS.OIS.DRYING_STEAM.STEAM.OTHER</t>
  </si>
  <si>
    <t>UED.ktoe.CY.OIS.OIS.DRYING_STEAM.STEAM.NG_BIOGAS</t>
  </si>
  <si>
    <t>UED.ktoe.CY.OIS.OIS.DRYING_STEAM.STEAM.DERIVED</t>
  </si>
  <si>
    <t>UED.ktoe.CY.OIS.OIS.DRYING_STEAM.STEAM.BIOMASS_WASTE</t>
  </si>
  <si>
    <t>UED.ktoe.CY.OIS.OIS.DRYING_STEAM.STEAM.STEAM_DISTR</t>
  </si>
  <si>
    <t>UED.ktoe.CY.OIS.OIS.DRYING_ELEC.ELEC.ELEC</t>
  </si>
  <si>
    <t>UED.ktoe.CY.OIS.OIS.PROC_COOL_THERM.THERM.NG_BIOGAS</t>
  </si>
  <si>
    <t>UED.ktoe.CY.OIS.OIS.PROC_COOL_STEAM.TOTAL.TOTAL</t>
  </si>
  <si>
    <t>UED.ktoe.CY.OIS.OIS.PROC_COOL_STEAM.STEAM.SOLIDS</t>
  </si>
  <si>
    <t>UED.ktoe.CY.OIS.OIS.PROC_COOL_STEAM.STEAM.RFG</t>
  </si>
  <si>
    <t>UED.ktoe.CY.OIS.OIS.PROC_COOL_STEAM.STEAM.LPG</t>
  </si>
  <si>
    <t>UED.ktoe.CY.OIS.OIS.PROC_COOL_STEAM.STEAM.DIESEL_LIQBIO</t>
  </si>
  <si>
    <t>UED.ktoe.CY.OIS.OIS.PROC_COOL_STEAM.STEAM.RFO</t>
  </si>
  <si>
    <t>UED.ktoe.CY.OIS.OIS.PROC_COOL_STEAM.STEAM.OTHER</t>
  </si>
  <si>
    <t>UED.ktoe.CY.OIS.OIS.PROC_COOL_STEAM.STEAM.NG_BIOGAS</t>
  </si>
  <si>
    <t>UED.ktoe.CY.OIS.OIS.PROC_COOL_STEAM.STEAM.DERIVED</t>
  </si>
  <si>
    <t>UED.ktoe.CY.OIS.OIS.PROC_COOL_STEAM.STEAM.BIOMASS_WASTE</t>
  </si>
  <si>
    <t>UED.ktoe.CY.OIS.OIS.PROC_COOL_STEAM.STEAM.STEAM_DISTR</t>
  </si>
  <si>
    <t>UED.ktoe.CY.OIS.OIS.PROC_COOL_ELEC.ELEC.ELEC</t>
  </si>
  <si>
    <t>UED.ktoe.CY.OIS.OIS.MOTOR.MECH.DIESEL_LIQBIO</t>
  </si>
  <si>
    <t>UED.ktoe.CY.OIS.OIS.GENERIC.MECH.ELEC</t>
  </si>
  <si>
    <t>FUEL_EMI.ktCO2.CY.OIS.OIS.TOTAL.TOTAL.TOTAL</t>
  </si>
  <si>
    <t>FUEL_EMI.ktCO2.CY.OIS.OIS.LIGHT.GENERIC.ELEC</t>
  </si>
  <si>
    <t>FUEL_EMI.ktCO2.CY.OIS.OIS.AIRCOMP.GENERIC.ELEC</t>
  </si>
  <si>
    <t>FUEL_EMI.ktCO2.CY.OIS.OIS.MOTOR.GENERIC.ELEC</t>
  </si>
  <si>
    <t>FUEL_EMI.ktCO2.CY.OIS.OIS.FANS.GENERIC.ELEC</t>
  </si>
  <si>
    <t>FUEL_EMI.ktCO2.CY.OIS.OIS.LOW_ENTH.TOTAL.TOTAL</t>
  </si>
  <si>
    <t>FUEL_EMI.ktCO2.CY.OIS.OIS.LOW_ENTH.THERM.DIESEL_LIQBIO</t>
  </si>
  <si>
    <t>FUEL_EMI.ktCO2.CY.OIS.OIS.LOW_ENTH.THERM.NG_BIOGAS</t>
  </si>
  <si>
    <t>FUEL_EMI.ktCO2.CY.OIS.OIS.LOW_ENTH.THERM.SOLAR_GEO</t>
  </si>
  <si>
    <t>FUEL_EMI.ktCO2.CY.OIS.OIS.LOW_ENTH.HP.AMBIENT</t>
  </si>
  <si>
    <t>FUEL_EMI.ktCO2.CY.OIS.OIS.LOW_ENTH.THERM.ELEC</t>
  </si>
  <si>
    <t>FUEL_EMI.ktCO2.CY.OIS.OIS.PROCESSING.TOTAL.TOTAL</t>
  </si>
  <si>
    <t>FUEL_EMI.ktCO2.CY.OIS.OIS.PROCESSING.STEAM.SOLIDS</t>
  </si>
  <si>
    <t>FUEL_EMI.ktCO2.CY.OIS.OIS.PROCESSING.STEAM.RFG</t>
  </si>
  <si>
    <t>FUEL_EMI.ktCO2.CY.OIS.OIS.PROCESSING.STEAM.LPG</t>
  </si>
  <si>
    <t>FUEL_EMI.ktCO2.CY.OIS.OIS.PROCESSING.STEAM.DIESEL_LIQBIO</t>
  </si>
  <si>
    <t>FUEL_EMI.ktCO2.CY.OIS.OIS.PROCESSING.STEAM.RFO</t>
  </si>
  <si>
    <t>FUEL_EMI.ktCO2.CY.OIS.OIS.PROCESSING.STEAM.OTHER</t>
  </si>
  <si>
    <t>FUEL_EMI.ktCO2.CY.OIS.OIS.PROCESSING.STEAM.NG_BIOGAS</t>
  </si>
  <si>
    <t>FUEL_EMI.ktCO2.CY.OIS.OIS.PROCESSING.STEAM.DERIVED</t>
  </si>
  <si>
    <t>FUEL_EMI.ktCO2.CY.OIS.OIS.PROCESSING.STEAM.BIOMASS_WASTE</t>
  </si>
  <si>
    <t>FUEL_EMI.ktCO2.CY.OIS.OIS.PROCESSING.STEAM.STEAM_DISTR</t>
  </si>
  <si>
    <t>FUEL_EMI.ktCO2.CY.OIS.OIS.PROC_HEAT.TOTAL.TOTAL</t>
  </si>
  <si>
    <t>FUEL_EMI.ktCO2.CY.OIS.OIS.PROC_HEAT.THERM.SOLIDS</t>
  </si>
  <si>
    <t>FUEL_EMI.ktCO2.CY.OIS.OIS.PROC_HEAT.THERM.LPG</t>
  </si>
  <si>
    <t>FUEL_EMI.ktCO2.CY.OIS.OIS.PROC_HEAT.THERM.DIESEL_LIQBIO</t>
  </si>
  <si>
    <t>FUEL_EMI.ktCO2.CY.OIS.OIS.PROC_HEAT.THERM.RFO</t>
  </si>
  <si>
    <t>FUEL_EMI.ktCO2.CY.OIS.OIS.PROC_HEAT.THERM.NG_BIOGAS</t>
  </si>
  <si>
    <t>FUEL_EMI.ktCO2.CY.OIS.OIS.PROC_HEAT_ELEC.ELEC.ELEC</t>
  </si>
  <si>
    <t>FUEL_EMI.ktCO2.CY.OIS.OIS.DRYING.TOTAL.TOTAL</t>
  </si>
  <si>
    <t>FUEL_EMI.ktCO2.CY.OIS.OIS.DRYING.THERM.SOLIDS</t>
  </si>
  <si>
    <t>FUEL_EMI.ktCO2.CY.OIS.OIS.DRYING.THERM.LPG</t>
  </si>
  <si>
    <t>FUEL_EMI.ktCO2.CY.OIS.OIS.DRYING.THERM.DIESEL_LIQBIO</t>
  </si>
  <si>
    <t>FUEL_EMI.ktCO2.CY.OIS.OIS.DRYING.THERM.RFO</t>
  </si>
  <si>
    <t>FUEL_EMI.ktCO2.CY.OIS.OIS.DRYING.THERM.NG_BIOGAS</t>
  </si>
  <si>
    <t>FUEL_EMI.ktCO2.CY.OIS.OIS.DRYING_STEAM.TOTAL.TOTAL</t>
  </si>
  <si>
    <t>FUEL_EMI.ktCO2.CY.OIS.OIS.DRYING_STEAM.STEAM.SOLIDS</t>
  </si>
  <si>
    <t>FUEL_EMI.ktCO2.CY.OIS.OIS.DRYING_STEAM.STEAM.RFG</t>
  </si>
  <si>
    <t>FUEL_EMI.ktCO2.CY.OIS.OIS.DRYING_STEAM.STEAM.LPG</t>
  </si>
  <si>
    <t>FUEL_EMI.ktCO2.CY.OIS.OIS.DRYING_STEAM.STEAM.DIESEL_LIQBIO</t>
  </si>
  <si>
    <t>FUEL_EMI.ktCO2.CY.OIS.OIS.DRYING_STEAM.STEAM.RFO</t>
  </si>
  <si>
    <t>FUEL_EMI.ktCO2.CY.OIS.OIS.DRYING_STEAM.STEAM.OTHER</t>
  </si>
  <si>
    <t>FUEL_EMI.ktCO2.CY.OIS.OIS.DRYING_STEAM.STEAM.NG_BIOGAS</t>
  </si>
  <si>
    <t>FUEL_EMI.ktCO2.CY.OIS.OIS.DRYING_STEAM.STEAM.DERIVED</t>
  </si>
  <si>
    <t>FUEL_EMI.ktCO2.CY.OIS.OIS.DRYING_STEAM.STEAM.BIOMASS_WASTE</t>
  </si>
  <si>
    <t>FUEL_EMI.ktCO2.CY.OIS.OIS.DRYING_STEAM.STEAM.STEAM_DISTR</t>
  </si>
  <si>
    <t>FUEL_EMI.ktCO2.CY.OIS.OIS.DRYING_ELEC.ELEC.ELEC</t>
  </si>
  <si>
    <t>FUEL_EMI.ktCO2.CY.OIS.OIS.PROC_COOL_THERM.THERM.NG_BIOGAS</t>
  </si>
  <si>
    <t>FUEL_EMI.ktCO2.CY.OIS.OIS.PROC_COOL_STEAM.TOTAL.TOTAL</t>
  </si>
  <si>
    <t>FUEL_EMI.ktCO2.CY.OIS.OIS.PROC_COOL_STEAM.STEAM.SOLIDS</t>
  </si>
  <si>
    <t>FUEL_EMI.ktCO2.CY.OIS.OIS.PROC_COOL_STEAM.STEAM.RFG</t>
  </si>
  <si>
    <t>FUEL_EMI.ktCO2.CY.OIS.OIS.PROC_COOL_STEAM.STEAM.LPG</t>
  </si>
  <si>
    <t>FUEL_EMI.ktCO2.CY.OIS.OIS.PROC_COOL_STEAM.STEAM.DIESEL_LIQBIO</t>
  </si>
  <si>
    <t>FUEL_EMI.ktCO2.CY.OIS.OIS.PROC_COOL_STEAM.STEAM.RFO</t>
  </si>
  <si>
    <t>FUEL_EMI.ktCO2.CY.OIS.OIS.PROC_COOL_STEAM.STEAM.OTHER</t>
  </si>
  <si>
    <t>FUEL_EMI.ktCO2.CY.OIS.OIS.PROC_COOL_STEAM.STEAM.NG_BIOGAS</t>
  </si>
  <si>
    <t>FUEL_EMI.ktCO2.CY.OIS.OIS.PROC_COOL_STEAM.STEAM.DERIVED</t>
  </si>
  <si>
    <t>FUEL_EMI.ktCO2.CY.OIS.OIS.PROC_COOL_STEAM.STEAM.BIOMASS_WASTE</t>
  </si>
  <si>
    <t>FUEL_EMI.ktCO2.CY.OIS.OIS.PROC_COOL_STEAM.STEAM.STEAM_DISTR</t>
  </si>
  <si>
    <t>FUEL_EMI.ktCO2.CY.OIS.OIS.PROC_COOL_ELEC.ELEC.ELEC</t>
  </si>
  <si>
    <t>FUEL_EMI.ktCO2.CY.OIS.OIS.MOTOR.MECH.DIESEL_LIQBIO</t>
  </si>
  <si>
    <t>FUEL_EMI.ktCO2.CY.OIS.OIS.GENERIC.MECH.ELEC</t>
  </si>
  <si>
    <t>Cyprus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</si>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</sst>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45967.472430555557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CY: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2471.5300903199045</v>
      </c>
      <c r="C3" s="203">
        <f>ISI!C$3+NFM!C$3+CHI!C$3+NMM!C$3+PPA!C$3+FBT!C$3+TRE!C$3+MAE!C$3+TEL!C$3+WWP!C$3+OIS!C$3</f>
        <v>2510.248156762204</v>
      </c>
      <c r="D3" s="203">
        <f>ISI!D$3+NFM!D$3+CHI!D$3+NMM!D$3+PPA!D$3+FBT!D$3+TRE!D$3+MAE!D$3+TEL!D$3+WWP!D$3+OIS!D$3</f>
        <v>2707.2727249382542</v>
      </c>
      <c r="E3" s="203">
        <f>ISI!E$3+NFM!E$3+CHI!E$3+NMM!E$3+PPA!E$3+FBT!E$3+TRE!E$3+MAE!E$3+TEL!E$3+WWP!E$3+OIS!E$3</f>
        <v>2826.405471102858</v>
      </c>
      <c r="F3" s="203">
        <f>ISI!F$3+NFM!F$3+CHI!F$3+NMM!F$3+PPA!F$3+FBT!F$3+TRE!F$3+MAE!F$3+TEL!F$3+WWP!F$3+OIS!F$3</f>
        <v>3032.8062097130751</v>
      </c>
      <c r="G3" s="203">
        <f>ISI!G$3+NFM!G$3+CHI!G$3+NMM!G$3+PPA!G$3+FBT!G$3+TRE!G$3+MAE!G$3+TEL!G$3+WWP!G$3+OIS!G$3</f>
        <v>3207.1471127353866</v>
      </c>
      <c r="H3" s="203">
        <f>ISI!H$3+NFM!H$3+CHI!H$3+NMM!H$3+PPA!H$3+FBT!H$3+TRE!H$3+MAE!H$3+TEL!H$3+WWP!H$3+OIS!H$3</f>
        <v>3357.0817974858037</v>
      </c>
      <c r="I3" s="203">
        <f>ISI!I$3+NFM!I$3+CHI!I$3+NMM!I$3+PPA!I$3+FBT!I$3+TRE!I$3+MAE!I$3+TEL!I$3+WWP!I$3+OIS!I$3</f>
        <v>3624.5386896372274</v>
      </c>
      <c r="J3" s="203">
        <f>ISI!J$3+NFM!J$3+CHI!J$3+NMM!J$3+PPA!J$3+FBT!J$3+TRE!J$3+MAE!J$3+TEL!J$3+WWP!J$3+OIS!J$3</f>
        <v>3761.6542565566378</v>
      </c>
      <c r="K3" s="203">
        <f>ISI!K$3+NFM!K$3+CHI!K$3+NMM!K$3+PPA!K$3+FBT!K$3+TRE!K$3+MAE!K$3+TEL!K$3+WWP!K$3+OIS!K$3</f>
        <v>3108.6540726573839</v>
      </c>
      <c r="L3" s="203">
        <f>ISI!L$3+NFM!L$3+CHI!L$3+NMM!L$3+PPA!L$3+FBT!L$3+TRE!L$3+MAE!L$3+TEL!L$3+WWP!L$3+OIS!L$3</f>
        <v>2829.9772305851866</v>
      </c>
      <c r="M3" s="203">
        <f>ISI!M$3+NFM!M$3+CHI!M$3+NMM!M$3+PPA!M$3+FBT!M$3+TRE!M$3+MAE!M$3+TEL!M$3+WWP!M$3+OIS!M$3</f>
        <v>2454.0970491024664</v>
      </c>
      <c r="N3" s="203">
        <f>ISI!N$3+NFM!N$3+CHI!N$3+NMM!N$3+PPA!N$3+FBT!N$3+TRE!N$3+MAE!N$3+TEL!N$3+WWP!N$3+OIS!N$3</f>
        <v>2053.5003500728917</v>
      </c>
      <c r="O3" s="203">
        <f>ISI!O$3+NFM!O$3+CHI!O$3+NMM!O$3+PPA!O$3+FBT!O$3+TRE!O$3+MAE!O$3+TEL!O$3+WWP!O$3+OIS!O$3</f>
        <v>1657.8957057289151</v>
      </c>
      <c r="P3" s="203">
        <f>ISI!P$3+NFM!P$3+CHI!P$3+NMM!P$3+PPA!P$3+FBT!P$3+TRE!P$3+MAE!P$3+TEL!P$3+WWP!P$3+OIS!P$3</f>
        <v>1562.5769486710897</v>
      </c>
      <c r="Q3" s="203">
        <f>ISI!Q$3+NFM!Q$3+CHI!Q$3+NMM!Q$3+PPA!Q$3+FBT!Q$3+TRE!Q$3+MAE!Q$3+TEL!Q$3+WWP!Q$3+OIS!Q$3</f>
        <v>1601.2307473369819</v>
      </c>
      <c r="R3" s="203">
        <f>ISI!R$3+NFM!R$3+CHI!R$3+NMM!R$3+PPA!R$3+FBT!R$3+TRE!R$3+MAE!R$3+TEL!R$3+WWP!R$3+OIS!R$3</f>
        <v>1856.5313801637924</v>
      </c>
      <c r="S3" s="203">
        <f>ISI!S$3+NFM!S$3+CHI!S$3+NMM!S$3+PPA!S$3+FBT!S$3+TRE!S$3+MAE!S$3+TEL!S$3+WWP!S$3+OIS!S$3</f>
        <v>2144.1736246738578</v>
      </c>
      <c r="T3" s="203">
        <f>ISI!T$3+NFM!T$3+CHI!T$3+NMM!T$3+PPA!T$3+FBT!T$3+TRE!T$3+MAE!T$3+TEL!T$3+WWP!T$3+OIS!T$3</f>
        <v>2498.4404879328004</v>
      </c>
      <c r="U3" s="203">
        <f>ISI!U$3+NFM!U$3+CHI!U$3+NMM!U$3+PPA!U$3+FBT!U$3+TRE!U$3+MAE!U$3+TEL!U$3+WWP!U$3+OIS!U$3</f>
        <v>2800.652564875696</v>
      </c>
      <c r="V3" s="203">
        <f>ISI!V$3+NFM!V$3+CHI!V$3+NMM!V$3+PPA!V$3+FBT!V$3+TRE!V$3+MAE!V$3+TEL!V$3+WWP!V$3+OIS!V$3</f>
        <v>2729.6046167576951</v>
      </c>
      <c r="W3" s="203">
        <f>ISI!W$3+NFM!W$3+CHI!W$3+NMM!W$3+PPA!W$3+FBT!W$3+TRE!W$3+MAE!W$3+TEL!W$3+WWP!W$3+OIS!W$3</f>
        <v>2712.1945577356837</v>
      </c>
      <c r="X3" s="203">
        <f>ISI!X$3+NFM!X$3+CHI!X$3+NMM!X$3+PPA!X$3+FBT!X$3+TRE!X$3+MAE!X$3+TEL!X$3+WWP!X$3+OIS!X$3</f>
        <v>2535.2396129387525</v>
      </c>
      <c r="Y3" s="203">
        <f>ISI!Y$3+NFM!Y$3+CHI!Y$3+NMM!Y$3+PPA!Y$3+FBT!Y$3+TRE!Y$3+MAE!Y$3+TEL!Y$3+WWP!Y$3+OIS!Y$3</f>
        <v>2651.9578603052205</v>
      </c>
    </row>
    <row r="4" spans="1:25" ht="12" customHeight="1" x14ac:dyDescent="0.25">
      <c r="A4" s="12" t="s">
        <v>14</v>
      </c>
      <c r="B4" s="204">
        <f>ISI!B$3</f>
        <v>0</v>
      </c>
      <c r="C4" s="204">
        <f>ISI!C$3</f>
        <v>0</v>
      </c>
      <c r="D4" s="204">
        <f>ISI!D$3</f>
        <v>0</v>
      </c>
      <c r="E4" s="204">
        <f>ISI!E$3</f>
        <v>0</v>
      </c>
      <c r="F4" s="204">
        <f>ISI!F$3</f>
        <v>0</v>
      </c>
      <c r="G4" s="204">
        <f>ISI!G$3</f>
        <v>0</v>
      </c>
      <c r="H4" s="204">
        <f>ISI!H$3</f>
        <v>0</v>
      </c>
      <c r="I4" s="204">
        <f>ISI!I$3</f>
        <v>0</v>
      </c>
      <c r="J4" s="204">
        <f>ISI!J$3</f>
        <v>0</v>
      </c>
      <c r="K4" s="204">
        <f>ISI!K$3</f>
        <v>0</v>
      </c>
      <c r="L4" s="204">
        <f>ISI!L$3</f>
        <v>0</v>
      </c>
      <c r="M4" s="204">
        <f>ISI!M$3</f>
        <v>0</v>
      </c>
      <c r="N4" s="204">
        <f>ISI!N$3</f>
        <v>0</v>
      </c>
      <c r="O4" s="204">
        <f>ISI!O$3</f>
        <v>0</v>
      </c>
      <c r="P4" s="204">
        <f>ISI!P$3</f>
        <v>0</v>
      </c>
      <c r="Q4" s="204">
        <f>ISI!Q$3</f>
        <v>0</v>
      </c>
      <c r="R4" s="204">
        <f>ISI!R$3</f>
        <v>0</v>
      </c>
      <c r="S4" s="204">
        <f>ISI!S$3</f>
        <v>0</v>
      </c>
      <c r="T4" s="204">
        <f>ISI!T$3</f>
        <v>0</v>
      </c>
      <c r="U4" s="204">
        <f>ISI!U$3</f>
        <v>0</v>
      </c>
      <c r="V4" s="204">
        <f>ISI!V$3</f>
        <v>0</v>
      </c>
      <c r="W4" s="204">
        <f>ISI!W$3</f>
        <v>0</v>
      </c>
      <c r="X4" s="204">
        <f>ISI!X$3</f>
        <v>0</v>
      </c>
      <c r="Y4" s="204">
        <f>ISI!Y$3</f>
        <v>0</v>
      </c>
    </row>
    <row r="5" spans="1:25" ht="12" customHeight="1" x14ac:dyDescent="0.25">
      <c r="A5" s="13" t="s">
        <v>18</v>
      </c>
      <c r="B5" s="205">
        <f>NFM!B$3</f>
        <v>0</v>
      </c>
      <c r="C5" s="205">
        <f>NFM!C$3</f>
        <v>0</v>
      </c>
      <c r="D5" s="205">
        <f>NFM!D$3</f>
        <v>0</v>
      </c>
      <c r="E5" s="205">
        <f>NFM!E$3</f>
        <v>0</v>
      </c>
      <c r="F5" s="205">
        <f>NFM!F$3</f>
        <v>0</v>
      </c>
      <c r="G5" s="205">
        <f>NFM!G$3</f>
        <v>0</v>
      </c>
      <c r="H5" s="205">
        <f>NFM!H$3</f>
        <v>0</v>
      </c>
      <c r="I5" s="205">
        <f>NFM!I$3</f>
        <v>0</v>
      </c>
      <c r="J5" s="205">
        <f>NFM!J$3</f>
        <v>0</v>
      </c>
      <c r="K5" s="205">
        <f>NFM!K$3</f>
        <v>0</v>
      </c>
      <c r="L5" s="205">
        <f>NFM!L$3</f>
        <v>0</v>
      </c>
      <c r="M5" s="205">
        <f>NFM!M$3</f>
        <v>0</v>
      </c>
      <c r="N5" s="205">
        <f>NFM!N$3</f>
        <v>0</v>
      </c>
      <c r="O5" s="205">
        <f>NFM!O$3</f>
        <v>0</v>
      </c>
      <c r="P5" s="205">
        <f>NFM!P$3</f>
        <v>0</v>
      </c>
      <c r="Q5" s="205">
        <f>NFM!Q$3</f>
        <v>0</v>
      </c>
      <c r="R5" s="205">
        <f>NFM!R$3</f>
        <v>0</v>
      </c>
      <c r="S5" s="205">
        <f>NFM!S$3</f>
        <v>0</v>
      </c>
      <c r="T5" s="205">
        <f>NFM!T$3</f>
        <v>0</v>
      </c>
      <c r="U5" s="205">
        <f>NFM!U$3</f>
        <v>0</v>
      </c>
      <c r="V5" s="205">
        <f>NFM!V$3</f>
        <v>0</v>
      </c>
      <c r="W5" s="205">
        <f>NFM!W$3</f>
        <v>0</v>
      </c>
      <c r="X5" s="205">
        <f>NFM!X$3</f>
        <v>0</v>
      </c>
      <c r="Y5" s="205">
        <f>NFM!Y$3</f>
        <v>0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0</v>
      </c>
      <c r="C8" s="204">
        <f>NFM!C$8</f>
        <v>0</v>
      </c>
      <c r="D8" s="204">
        <f>NFM!D$8</f>
        <v>0</v>
      </c>
      <c r="E8" s="204">
        <f>NFM!E$8</f>
        <v>0</v>
      </c>
      <c r="F8" s="204">
        <f>NFM!F$8</f>
        <v>0</v>
      </c>
      <c r="G8" s="204">
        <f>NFM!G$8</f>
        <v>0</v>
      </c>
      <c r="H8" s="204">
        <f>NFM!H$8</f>
        <v>0</v>
      </c>
      <c r="I8" s="204">
        <f>NFM!I$8</f>
        <v>0</v>
      </c>
      <c r="J8" s="204">
        <f>NFM!J$8</f>
        <v>0</v>
      </c>
      <c r="K8" s="204">
        <f>NFM!K$8</f>
        <v>0</v>
      </c>
      <c r="L8" s="204">
        <f>NFM!L$8</f>
        <v>0</v>
      </c>
      <c r="M8" s="204">
        <f>NFM!M$8</f>
        <v>0</v>
      </c>
      <c r="N8" s="204">
        <f>NFM!N$8</f>
        <v>0</v>
      </c>
      <c r="O8" s="204">
        <f>NFM!O$8</f>
        <v>0</v>
      </c>
      <c r="P8" s="204">
        <f>NFM!P$8</f>
        <v>0</v>
      </c>
      <c r="Q8" s="204">
        <f>NFM!Q$8</f>
        <v>0</v>
      </c>
      <c r="R8" s="204">
        <f>NFM!R$8</f>
        <v>0</v>
      </c>
      <c r="S8" s="204">
        <f>NFM!S$8</f>
        <v>0</v>
      </c>
      <c r="T8" s="204">
        <f>NFM!T$8</f>
        <v>0</v>
      </c>
      <c r="U8" s="204">
        <f>NFM!U$8</f>
        <v>0</v>
      </c>
      <c r="V8" s="204">
        <f>NFM!V$8</f>
        <v>0</v>
      </c>
      <c r="W8" s="204">
        <f>NFM!W$8</f>
        <v>0</v>
      </c>
      <c r="X8" s="204">
        <f>NFM!X$8</f>
        <v>0</v>
      </c>
      <c r="Y8" s="204">
        <f>NFM!Y$8</f>
        <v>0</v>
      </c>
    </row>
    <row r="9" spans="1:25" ht="12" customHeight="1" x14ac:dyDescent="0.25">
      <c r="A9" s="13" t="s">
        <v>19</v>
      </c>
      <c r="B9" s="205">
        <f>CHI!B$3</f>
        <v>82.95026249828534</v>
      </c>
      <c r="C9" s="205">
        <f>CHI!C$3</f>
        <v>78.923085328541589</v>
      </c>
      <c r="D9" s="205">
        <f>CHI!D$3</f>
        <v>79.159673007962084</v>
      </c>
      <c r="E9" s="205">
        <f>CHI!E$3</f>
        <v>75.800876692122841</v>
      </c>
      <c r="F9" s="205">
        <f>CHI!F$3</f>
        <v>82.817635492053142</v>
      </c>
      <c r="G9" s="205">
        <f>CHI!G$3</f>
        <v>83.424818407450417</v>
      </c>
      <c r="H9" s="205">
        <f>CHI!H$3</f>
        <v>86.825050866949766</v>
      </c>
      <c r="I9" s="205">
        <f>CHI!I$3</f>
        <v>84.118296940390749</v>
      </c>
      <c r="J9" s="205">
        <f>CHI!J$3</f>
        <v>82.944323756860143</v>
      </c>
      <c r="K9" s="205">
        <f>CHI!K$3</f>
        <v>82.443892877144762</v>
      </c>
      <c r="L9" s="205">
        <f>CHI!L$3</f>
        <v>97.785654471139452</v>
      </c>
      <c r="M9" s="205">
        <f>CHI!M$3</f>
        <v>92.41315287430163</v>
      </c>
      <c r="N9" s="205">
        <f>CHI!N$3</f>
        <v>91.730985766899408</v>
      </c>
      <c r="O9" s="205">
        <f>CHI!O$3</f>
        <v>97.463694329050327</v>
      </c>
      <c r="P9" s="205">
        <f>CHI!P$3</f>
        <v>105.63737535258829</v>
      </c>
      <c r="Q9" s="205">
        <f>CHI!Q$3</f>
        <v>125.58161</v>
      </c>
      <c r="R9" s="205">
        <f>CHI!R$3</f>
        <v>141.93557458196673</v>
      </c>
      <c r="S9" s="205">
        <f>CHI!S$3</f>
        <v>172.85574349962059</v>
      </c>
      <c r="T9" s="205">
        <f>CHI!T$3</f>
        <v>190.98108507013237</v>
      </c>
      <c r="U9" s="205">
        <f>CHI!U$3</f>
        <v>207.8082616815158</v>
      </c>
      <c r="V9" s="205">
        <f>CHI!V$3</f>
        <v>259.5910158031063</v>
      </c>
      <c r="W9" s="205">
        <f>CHI!W$3</f>
        <v>207.96971173404225</v>
      </c>
      <c r="X9" s="205">
        <f>CHI!X$3</f>
        <v>204.65673404860024</v>
      </c>
      <c r="Y9" s="205">
        <f>CHI!Y$3</f>
        <v>221.65672058982372</v>
      </c>
    </row>
    <row r="10" spans="1:25" ht="12" customHeight="1" x14ac:dyDescent="0.25">
      <c r="A10" s="14" t="s">
        <v>59</v>
      </c>
      <c r="B10" s="204">
        <f>CHI!B$5</f>
        <v>0</v>
      </c>
      <c r="C10" s="204">
        <f>CHI!C$5</f>
        <v>0</v>
      </c>
      <c r="D10" s="204">
        <f>CHI!D$5</f>
        <v>0</v>
      </c>
      <c r="E10" s="204">
        <f>CHI!E$5</f>
        <v>0</v>
      </c>
      <c r="F10" s="204">
        <f>CHI!F$5</f>
        <v>0</v>
      </c>
      <c r="G10" s="204">
        <f>CHI!G$5</f>
        <v>0</v>
      </c>
      <c r="H10" s="204">
        <f>CHI!H$5</f>
        <v>0</v>
      </c>
      <c r="I10" s="204">
        <f>CHI!I$5</f>
        <v>0</v>
      </c>
      <c r="J10" s="204">
        <f>CHI!J$5</f>
        <v>0</v>
      </c>
      <c r="K10" s="204">
        <f>CHI!K$5</f>
        <v>0</v>
      </c>
      <c r="L10" s="204">
        <f>CHI!L$5</f>
        <v>0</v>
      </c>
      <c r="M10" s="204">
        <f>CHI!M$5</f>
        <v>0</v>
      </c>
      <c r="N10" s="204">
        <f>CHI!N$5</f>
        <v>0</v>
      </c>
      <c r="O10" s="204">
        <f>CHI!O$5</f>
        <v>0</v>
      </c>
      <c r="P10" s="204">
        <f>CHI!P$5</f>
        <v>0</v>
      </c>
      <c r="Q10" s="204">
        <f>CHI!Q$5</f>
        <v>0</v>
      </c>
      <c r="R10" s="204">
        <f>CHI!R$5</f>
        <v>0</v>
      </c>
      <c r="S10" s="204">
        <f>CHI!S$5</f>
        <v>0</v>
      </c>
      <c r="T10" s="204">
        <f>CHI!T$5</f>
        <v>0</v>
      </c>
      <c r="U10" s="204">
        <f>CHI!U$5</f>
        <v>0</v>
      </c>
      <c r="V10" s="204">
        <f>CHI!V$5</f>
        <v>0</v>
      </c>
      <c r="W10" s="204">
        <f>CHI!W$5</f>
        <v>0</v>
      </c>
      <c r="X10" s="204">
        <f>CHI!X$5</f>
        <v>0</v>
      </c>
      <c r="Y10" s="204">
        <f>CHI!Y$5</f>
        <v>0</v>
      </c>
    </row>
    <row r="11" spans="1:25" ht="12" customHeight="1" x14ac:dyDescent="0.25">
      <c r="A11" s="14" t="s">
        <v>49</v>
      </c>
      <c r="B11" s="204">
        <f>CHI!B$6</f>
        <v>41.983582945717103</v>
      </c>
      <c r="C11" s="204">
        <f>CHI!C$6</f>
        <v>37.057075906949628</v>
      </c>
      <c r="D11" s="204">
        <f>CHI!D$6</f>
        <v>36.818452561842832</v>
      </c>
      <c r="E11" s="204">
        <f>CHI!E$6</f>
        <v>34.782486379749237</v>
      </c>
      <c r="F11" s="204">
        <f>CHI!F$6</f>
        <v>38.35906848486259</v>
      </c>
      <c r="G11" s="204">
        <f>CHI!G$6</f>
        <v>30.505100530546262</v>
      </c>
      <c r="H11" s="204">
        <f>CHI!H$6</f>
        <v>33.235701963906592</v>
      </c>
      <c r="I11" s="204">
        <f>CHI!I$6</f>
        <v>33.217886029013172</v>
      </c>
      <c r="J11" s="204">
        <f>CHI!J$6</f>
        <v>28.697525153833361</v>
      </c>
      <c r="K11" s="204">
        <f>CHI!K$6</f>
        <v>28.232584898935901</v>
      </c>
      <c r="L11" s="204">
        <f>CHI!L$6</f>
        <v>33.563009670022929</v>
      </c>
      <c r="M11" s="204">
        <f>CHI!M$6</f>
        <v>27.66725067647803</v>
      </c>
      <c r="N11" s="204">
        <f>CHI!N$6</f>
        <v>23.351736937006059</v>
      </c>
      <c r="O11" s="204">
        <f>CHI!O$6</f>
        <v>20.9333107912279</v>
      </c>
      <c r="P11" s="204">
        <f>CHI!P$6</f>
        <v>20.016720630884748</v>
      </c>
      <c r="Q11" s="204">
        <f>CHI!Q$6</f>
        <v>22.483535</v>
      </c>
      <c r="R11" s="204">
        <f>CHI!R$6</f>
        <v>25.316337002233539</v>
      </c>
      <c r="S11" s="204">
        <f>CHI!S$6</f>
        <v>27.10322223109798</v>
      </c>
      <c r="T11" s="204">
        <f>CHI!T$6</f>
        <v>31.387827878595768</v>
      </c>
      <c r="U11" s="204">
        <f>CHI!U$6</f>
        <v>31.499834649651799</v>
      </c>
      <c r="V11" s="204">
        <f>CHI!V$6</f>
        <v>33.225841813719313</v>
      </c>
      <c r="W11" s="204">
        <f>CHI!W$6</f>
        <v>31.63079346458407</v>
      </c>
      <c r="X11" s="204">
        <f>CHI!X$6</f>
        <v>30.626083558334521</v>
      </c>
      <c r="Y11" s="204">
        <f>CHI!Y$6</f>
        <v>32.62247513051404</v>
      </c>
    </row>
    <row r="12" spans="1:25" ht="12" customHeight="1" x14ac:dyDescent="0.25">
      <c r="A12" s="14" t="s">
        <v>50</v>
      </c>
      <c r="B12" s="204">
        <f>CHI!B$7</f>
        <v>40.966679552568237</v>
      </c>
      <c r="C12" s="204">
        <f>CHI!C$7</f>
        <v>41.866009421591961</v>
      </c>
      <c r="D12" s="204">
        <f>CHI!D$7</f>
        <v>42.341220446119252</v>
      </c>
      <c r="E12" s="204">
        <f>CHI!E$7</f>
        <v>41.018390312373612</v>
      </c>
      <c r="F12" s="204">
        <f>CHI!F$7</f>
        <v>44.45856700719056</v>
      </c>
      <c r="G12" s="204">
        <f>CHI!G$7</f>
        <v>52.919717876904159</v>
      </c>
      <c r="H12" s="204">
        <f>CHI!H$7</f>
        <v>53.589348903043167</v>
      </c>
      <c r="I12" s="204">
        <f>CHI!I$7</f>
        <v>50.900410911377577</v>
      </c>
      <c r="J12" s="204">
        <f>CHI!J$7</f>
        <v>54.246798603026782</v>
      </c>
      <c r="K12" s="204">
        <f>CHI!K$7</f>
        <v>54.211307978208858</v>
      </c>
      <c r="L12" s="204">
        <f>CHI!L$7</f>
        <v>64.22264480111653</v>
      </c>
      <c r="M12" s="204">
        <f>CHI!M$7</f>
        <v>64.745902197823597</v>
      </c>
      <c r="N12" s="204">
        <f>CHI!N$7</f>
        <v>68.379248829893356</v>
      </c>
      <c r="O12" s="204">
        <f>CHI!O$7</f>
        <v>76.530383537822431</v>
      </c>
      <c r="P12" s="204">
        <f>CHI!P$7</f>
        <v>85.620654721703545</v>
      </c>
      <c r="Q12" s="204">
        <f>CHI!Q$7</f>
        <v>103.09807499999999</v>
      </c>
      <c r="R12" s="204">
        <f>CHI!R$7</f>
        <v>116.61923757973319</v>
      </c>
      <c r="S12" s="204">
        <f>CHI!S$7</f>
        <v>145.7525212685226</v>
      </c>
      <c r="T12" s="204">
        <f>CHI!T$7</f>
        <v>159.59325719153659</v>
      </c>
      <c r="U12" s="204">
        <f>CHI!U$7</f>
        <v>176.308427031864</v>
      </c>
      <c r="V12" s="204">
        <f>CHI!V$7</f>
        <v>226.36517398938699</v>
      </c>
      <c r="W12" s="204">
        <f>CHI!W$7</f>
        <v>176.33891826945819</v>
      </c>
      <c r="X12" s="204">
        <f>CHI!X$7</f>
        <v>174.03065049026571</v>
      </c>
      <c r="Y12" s="204">
        <f>CHI!Y$7</f>
        <v>189.03424545930969</v>
      </c>
    </row>
    <row r="13" spans="1:25" ht="12" customHeight="1" x14ac:dyDescent="0.25">
      <c r="A13" s="13" t="s">
        <v>20</v>
      </c>
      <c r="B13" s="205">
        <f>NMM!B$3</f>
        <v>150.35643027272388</v>
      </c>
      <c r="C13" s="205">
        <f>NMM!C$3</f>
        <v>151.33996649021415</v>
      </c>
      <c r="D13" s="205">
        <f>NMM!D$3</f>
        <v>171.34741384549935</v>
      </c>
      <c r="E13" s="205">
        <f>NMM!E$3</f>
        <v>179.17830633074016</v>
      </c>
      <c r="F13" s="205">
        <f>NMM!F$3</f>
        <v>201.69008447164498</v>
      </c>
      <c r="G13" s="205">
        <f>NMM!G$3</f>
        <v>214.46411981692739</v>
      </c>
      <c r="H13" s="205">
        <f>NMM!H$3</f>
        <v>224.6630396319886</v>
      </c>
      <c r="I13" s="205">
        <f>NMM!I$3</f>
        <v>226.71522974174383</v>
      </c>
      <c r="J13" s="205">
        <f>NMM!J$3</f>
        <v>220.01435951272248</v>
      </c>
      <c r="K13" s="205">
        <f>NMM!K$3</f>
        <v>182.20693447380484</v>
      </c>
      <c r="L13" s="205">
        <f>NMM!L$3</f>
        <v>162.82124414315621</v>
      </c>
      <c r="M13" s="205">
        <f>NMM!M$3</f>
        <v>146.72714088263351</v>
      </c>
      <c r="N13" s="205">
        <f>NMM!N$3</f>
        <v>103.57445043351494</v>
      </c>
      <c r="O13" s="205">
        <f>NMM!O$3</f>
        <v>70.227881364119398</v>
      </c>
      <c r="P13" s="205">
        <f>NMM!P$3</f>
        <v>83.306582972468334</v>
      </c>
      <c r="Q13" s="205">
        <f>NMM!Q$3</f>
        <v>99.83621500000001</v>
      </c>
      <c r="R13" s="205">
        <f>NMM!R$3</f>
        <v>121.07303760790387</v>
      </c>
      <c r="S13" s="205">
        <f>NMM!S$3</f>
        <v>126.90822083316692</v>
      </c>
      <c r="T13" s="205">
        <f>NMM!T$3</f>
        <v>142.16839686187498</v>
      </c>
      <c r="U13" s="205">
        <f>NMM!U$3</f>
        <v>159.31211337197993</v>
      </c>
      <c r="V13" s="205">
        <f>NMM!V$3</f>
        <v>170.87575789912788</v>
      </c>
      <c r="W13" s="205">
        <f>NMM!W$3</f>
        <v>158.15396732292032</v>
      </c>
      <c r="X13" s="205">
        <f>NMM!X$3</f>
        <v>141.43870346028137</v>
      </c>
      <c r="Y13" s="205">
        <f>NMM!Y$3</f>
        <v>144.45179983381041</v>
      </c>
    </row>
    <row r="14" spans="1:25" ht="12" customHeight="1" x14ac:dyDescent="0.25">
      <c r="A14" s="14" t="s">
        <v>51</v>
      </c>
      <c r="B14" s="204">
        <f>NMM!B$4</f>
        <v>64.628567450754076</v>
      </c>
      <c r="C14" s="204">
        <f>NMM!C$4</f>
        <v>67.763513534270331</v>
      </c>
      <c r="D14" s="204">
        <f>NMM!D$4</f>
        <v>81.787811295491878</v>
      </c>
      <c r="E14" s="204">
        <f>NMM!E$4</f>
        <v>93.74344266699319</v>
      </c>
      <c r="F14" s="204">
        <f>NMM!F$4</f>
        <v>99.945218976654175</v>
      </c>
      <c r="G14" s="204">
        <f>NMM!G$4</f>
        <v>105.97670924168359</v>
      </c>
      <c r="H14" s="204">
        <f>NMM!H$4</f>
        <v>111.7708137292272</v>
      </c>
      <c r="I14" s="204">
        <f>NMM!I$4</f>
        <v>147.21061303540239</v>
      </c>
      <c r="J14" s="204">
        <f>NMM!J$4</f>
        <v>151.6983680604244</v>
      </c>
      <c r="K14" s="204">
        <f>NMM!K$4</f>
        <v>120.5519115631661</v>
      </c>
      <c r="L14" s="204">
        <f>NMM!L$4</f>
        <v>106.0387772114909</v>
      </c>
      <c r="M14" s="204">
        <f>NMM!M$4</f>
        <v>122.34546341183921</v>
      </c>
      <c r="N14" s="204">
        <f>NMM!N$4</f>
        <v>78.486525537556673</v>
      </c>
      <c r="O14" s="204">
        <f>NMM!O$4</f>
        <v>34.728600411751628</v>
      </c>
      <c r="P14" s="204">
        <f>NMM!P$4</f>
        <v>32.100776177506233</v>
      </c>
      <c r="Q14" s="204">
        <f>NMM!Q$4</f>
        <v>40.328814576777823</v>
      </c>
      <c r="R14" s="204">
        <f>NMM!R$4</f>
        <v>64.712613338468245</v>
      </c>
      <c r="S14" s="204">
        <f>NMM!S$4</f>
        <v>73.546758067275704</v>
      </c>
      <c r="T14" s="204">
        <f>NMM!T$4</f>
        <v>85.353493483694479</v>
      </c>
      <c r="U14" s="204">
        <f>NMM!U$4</f>
        <v>126.6695419762287</v>
      </c>
      <c r="V14" s="204">
        <f>NMM!V$4</f>
        <v>99.637267959154229</v>
      </c>
      <c r="W14" s="204">
        <f>NMM!W$4</f>
        <v>93.193341265899051</v>
      </c>
      <c r="X14" s="204">
        <f>NMM!X$4</f>
        <v>77.421910004917308</v>
      </c>
      <c r="Y14" s="204">
        <f>NMM!Y$4</f>
        <v>80.143078312800526</v>
      </c>
    </row>
    <row r="15" spans="1:25" ht="12" customHeight="1" x14ac:dyDescent="0.25">
      <c r="A15" s="14" t="s">
        <v>52</v>
      </c>
      <c r="B15" s="204">
        <f>NMM!B$5</f>
        <v>85.727862821969808</v>
      </c>
      <c r="C15" s="204">
        <f>NMM!C$5</f>
        <v>83.576452955943822</v>
      </c>
      <c r="D15" s="204">
        <f>NMM!D$5</f>
        <v>89.559602550007469</v>
      </c>
      <c r="E15" s="204">
        <f>NMM!E$5</f>
        <v>85.434863663746967</v>
      </c>
      <c r="F15" s="204">
        <f>NMM!F$5</f>
        <v>101.7448654949908</v>
      </c>
      <c r="G15" s="204">
        <f>NMM!G$5</f>
        <v>108.4874105752438</v>
      </c>
      <c r="H15" s="204">
        <f>NMM!H$5</f>
        <v>112.8922259027614</v>
      </c>
      <c r="I15" s="204">
        <f>NMM!I$5</f>
        <v>79.504616706341437</v>
      </c>
      <c r="J15" s="204">
        <f>NMM!J$5</f>
        <v>68.315991452298078</v>
      </c>
      <c r="K15" s="204">
        <f>NMM!K$5</f>
        <v>61.655022910638721</v>
      </c>
      <c r="L15" s="204">
        <f>NMM!L$5</f>
        <v>56.782466931665311</v>
      </c>
      <c r="M15" s="204">
        <f>NMM!M$5</f>
        <v>24.381677470794301</v>
      </c>
      <c r="N15" s="204">
        <f>NMM!N$5</f>
        <v>25.08792489595827</v>
      </c>
      <c r="O15" s="204">
        <f>NMM!O$5</f>
        <v>35.499280952367769</v>
      </c>
      <c r="P15" s="204">
        <f>NMM!P$5</f>
        <v>51.205806794962093</v>
      </c>
      <c r="Q15" s="204">
        <f>NMM!Q$5</f>
        <v>59.507400423222187</v>
      </c>
      <c r="R15" s="204">
        <f>NMM!R$5</f>
        <v>56.360424269435633</v>
      </c>
      <c r="S15" s="204">
        <f>NMM!S$5</f>
        <v>53.361462765891218</v>
      </c>
      <c r="T15" s="204">
        <f>NMM!T$5</f>
        <v>56.814903378180503</v>
      </c>
      <c r="U15" s="204">
        <f>NMM!U$5</f>
        <v>32.642571395751233</v>
      </c>
      <c r="V15" s="204">
        <f>NMM!V$5</f>
        <v>71.238489939973647</v>
      </c>
      <c r="W15" s="204">
        <f>NMM!W$5</f>
        <v>64.960626057021273</v>
      </c>
      <c r="X15" s="204">
        <f>NMM!X$5</f>
        <v>64.016793455364066</v>
      </c>
      <c r="Y15" s="204">
        <f>NMM!Y$5</f>
        <v>64.308721521009886</v>
      </c>
    </row>
    <row r="16" spans="1:25" ht="12" customHeight="1" x14ac:dyDescent="0.25">
      <c r="A16" s="14" t="s">
        <v>60</v>
      </c>
      <c r="B16" s="204">
        <f>NMM!B$6</f>
        <v>0</v>
      </c>
      <c r="C16" s="204">
        <f>NMM!C$6</f>
        <v>0</v>
      </c>
      <c r="D16" s="204">
        <f>NMM!D$6</f>
        <v>0</v>
      </c>
      <c r="E16" s="204">
        <f>NMM!E$6</f>
        <v>0</v>
      </c>
      <c r="F16" s="204">
        <f>NMM!F$6</f>
        <v>0</v>
      </c>
      <c r="G16" s="204">
        <f>NMM!G$6</f>
        <v>0</v>
      </c>
      <c r="H16" s="204">
        <f>NMM!H$6</f>
        <v>0</v>
      </c>
      <c r="I16" s="204">
        <f>NMM!I$6</f>
        <v>0</v>
      </c>
      <c r="J16" s="204">
        <f>NMM!J$6</f>
        <v>0</v>
      </c>
      <c r="K16" s="204">
        <f>NMM!K$6</f>
        <v>0</v>
      </c>
      <c r="L16" s="204">
        <f>NMM!L$6</f>
        <v>0</v>
      </c>
      <c r="M16" s="204">
        <f>NMM!M$6</f>
        <v>0</v>
      </c>
      <c r="N16" s="204">
        <f>NMM!N$6</f>
        <v>0</v>
      </c>
      <c r="O16" s="204">
        <f>NMM!O$6</f>
        <v>0</v>
      </c>
      <c r="P16" s="204">
        <f>NMM!P$6</f>
        <v>0</v>
      </c>
      <c r="Q16" s="204">
        <f>NMM!Q$6</f>
        <v>0</v>
      </c>
      <c r="R16" s="204">
        <f>NMM!R$6</f>
        <v>0</v>
      </c>
      <c r="S16" s="204">
        <f>NMM!S$6</f>
        <v>0</v>
      </c>
      <c r="T16" s="204">
        <f>NMM!T$6</f>
        <v>0</v>
      </c>
      <c r="U16" s="204">
        <f>NMM!U$6</f>
        <v>0</v>
      </c>
      <c r="V16" s="204">
        <f>NMM!V$6</f>
        <v>0</v>
      </c>
      <c r="W16" s="204">
        <f>NMM!W$6</f>
        <v>0</v>
      </c>
      <c r="X16" s="204">
        <f>NMM!X$6</f>
        <v>0</v>
      </c>
      <c r="Y16" s="204">
        <f>NMM!Y$6</f>
        <v>0</v>
      </c>
    </row>
    <row r="17" spans="1:25" ht="12" customHeight="1" x14ac:dyDescent="0.25">
      <c r="A17" s="13" t="s">
        <v>21</v>
      </c>
      <c r="B17" s="205">
        <f>PPA!B$3</f>
        <v>77.284657879313144</v>
      </c>
      <c r="C17" s="205">
        <f>PPA!C$3</f>
        <v>80.76179520178718</v>
      </c>
      <c r="D17" s="205">
        <f>PPA!D$3</f>
        <v>83.691174861727362</v>
      </c>
      <c r="E17" s="205">
        <f>PPA!E$3</f>
        <v>79.542419051697479</v>
      </c>
      <c r="F17" s="205">
        <f>PPA!F$3</f>
        <v>80.377836083121949</v>
      </c>
      <c r="G17" s="205">
        <f>PPA!G$3</f>
        <v>77.323798301341157</v>
      </c>
      <c r="H17" s="205">
        <f>PPA!H$3</f>
        <v>76.905868497876867</v>
      </c>
      <c r="I17" s="205">
        <f>PPA!I$3</f>
        <v>79.318754472320421</v>
      </c>
      <c r="J17" s="205">
        <f>PPA!J$3</f>
        <v>81.6123711125894</v>
      </c>
      <c r="K17" s="205">
        <f>PPA!K$3</f>
        <v>69.869716409551444</v>
      </c>
      <c r="L17" s="205">
        <f>PPA!L$3</f>
        <v>68.868044063403445</v>
      </c>
      <c r="M17" s="205">
        <f>PPA!M$3</f>
        <v>63.498608109949593</v>
      </c>
      <c r="N17" s="205">
        <f>PPA!N$3</f>
        <v>53.407321798511482</v>
      </c>
      <c r="O17" s="205">
        <f>PPA!O$3</f>
        <v>44.905327987634038</v>
      </c>
      <c r="P17" s="205">
        <f>PPA!P$3</f>
        <v>45.124399110086998</v>
      </c>
      <c r="Q17" s="205">
        <f>PPA!Q$3</f>
        <v>42.870160000000013</v>
      </c>
      <c r="R17" s="205">
        <f>PPA!R$3</f>
        <v>48.874595045978623</v>
      </c>
      <c r="S17" s="205">
        <f>PPA!S$3</f>
        <v>50.251467827615137</v>
      </c>
      <c r="T17" s="205">
        <f>PPA!T$3</f>
        <v>49.851256042475633</v>
      </c>
      <c r="U17" s="205">
        <f>PPA!U$3</f>
        <v>51.782102283780112</v>
      </c>
      <c r="V17" s="205">
        <f>PPA!V$3</f>
        <v>42.831952542175557</v>
      </c>
      <c r="W17" s="205">
        <f>PPA!W$3</f>
        <v>41.6600694411595</v>
      </c>
      <c r="X17" s="205">
        <f>PPA!X$3</f>
        <v>40.765800412107453</v>
      </c>
      <c r="Y17" s="205">
        <f>PPA!Y$3</f>
        <v>43.652905905440377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0</v>
      </c>
      <c r="K18" s="204">
        <f>PPA!K$5</f>
        <v>0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0</v>
      </c>
      <c r="W18" s="204">
        <f>PPA!W$5</f>
        <v>0</v>
      </c>
      <c r="X18" s="204">
        <f>PPA!X$5</f>
        <v>0</v>
      </c>
      <c r="Y18" s="204">
        <f>PPA!Y$5</f>
        <v>0</v>
      </c>
    </row>
    <row r="19" spans="1:25" ht="12" customHeight="1" x14ac:dyDescent="0.25">
      <c r="A19" s="14" t="s">
        <v>61</v>
      </c>
      <c r="B19" s="204">
        <f>PPA!B$6</f>
        <v>0</v>
      </c>
      <c r="C19" s="204">
        <f>PPA!C$6</f>
        <v>0</v>
      </c>
      <c r="D19" s="204">
        <f>PPA!D$6</f>
        <v>0</v>
      </c>
      <c r="E19" s="204">
        <f>PPA!E$6</f>
        <v>0</v>
      </c>
      <c r="F19" s="204">
        <f>PPA!F$6</f>
        <v>0</v>
      </c>
      <c r="G19" s="204">
        <f>PPA!G$6</f>
        <v>0</v>
      </c>
      <c r="H19" s="204">
        <f>PPA!H$6</f>
        <v>0</v>
      </c>
      <c r="I19" s="204">
        <f>PPA!I$6</f>
        <v>0</v>
      </c>
      <c r="J19" s="204">
        <f>PPA!J$6</f>
        <v>0</v>
      </c>
      <c r="K19" s="204">
        <f>PPA!K$6</f>
        <v>0</v>
      </c>
      <c r="L19" s="204">
        <f>PPA!L$6</f>
        <v>0</v>
      </c>
      <c r="M19" s="204">
        <f>PPA!M$6</f>
        <v>0</v>
      </c>
      <c r="N19" s="204">
        <f>PPA!N$6</f>
        <v>0</v>
      </c>
      <c r="O19" s="204">
        <f>PPA!O$6</f>
        <v>0</v>
      </c>
      <c r="P19" s="204">
        <f>PPA!P$6</f>
        <v>0</v>
      </c>
      <c r="Q19" s="204">
        <f>PPA!Q$6</f>
        <v>0</v>
      </c>
      <c r="R19" s="204">
        <f>PPA!R$6</f>
        <v>0</v>
      </c>
      <c r="S19" s="204">
        <f>PPA!S$6</f>
        <v>0</v>
      </c>
      <c r="T19" s="204">
        <f>PPA!T$6</f>
        <v>0</v>
      </c>
      <c r="U19" s="204">
        <f>PPA!U$6</f>
        <v>0</v>
      </c>
      <c r="V19" s="204">
        <f>PPA!V$6</f>
        <v>0</v>
      </c>
      <c r="W19" s="204">
        <f>PPA!W$6</f>
        <v>0</v>
      </c>
      <c r="X19" s="204">
        <f>PPA!X$6</f>
        <v>0</v>
      </c>
      <c r="Y19" s="204">
        <f>PPA!Y$6</f>
        <v>0</v>
      </c>
    </row>
    <row r="20" spans="1:25" ht="12" customHeight="1" x14ac:dyDescent="0.25">
      <c r="A20" s="14" t="s">
        <v>62</v>
      </c>
      <c r="B20" s="204">
        <f>PPA!B$7</f>
        <v>77.284657879313144</v>
      </c>
      <c r="C20" s="204">
        <f>PPA!C$7</f>
        <v>80.76179520178718</v>
      </c>
      <c r="D20" s="204">
        <f>PPA!D$7</f>
        <v>83.691174861727362</v>
      </c>
      <c r="E20" s="204">
        <f>PPA!E$7</f>
        <v>79.542419051697479</v>
      </c>
      <c r="F20" s="204">
        <f>PPA!F$7</f>
        <v>80.377836083121949</v>
      </c>
      <c r="G20" s="204">
        <f>PPA!G$7</f>
        <v>77.323798301341157</v>
      </c>
      <c r="H20" s="204">
        <f>PPA!H$7</f>
        <v>76.905868497876867</v>
      </c>
      <c r="I20" s="204">
        <f>PPA!I$7</f>
        <v>79.318754472320421</v>
      </c>
      <c r="J20" s="204">
        <f>PPA!J$7</f>
        <v>81.6123711125894</v>
      </c>
      <c r="K20" s="204">
        <f>PPA!K$7</f>
        <v>69.869716409551444</v>
      </c>
      <c r="L20" s="204">
        <f>PPA!L$7</f>
        <v>68.868044063403445</v>
      </c>
      <c r="M20" s="204">
        <f>PPA!M$7</f>
        <v>63.498608109949593</v>
      </c>
      <c r="N20" s="204">
        <f>PPA!N$7</f>
        <v>53.407321798511482</v>
      </c>
      <c r="O20" s="204">
        <f>PPA!O$7</f>
        <v>44.905327987634038</v>
      </c>
      <c r="P20" s="204">
        <f>PPA!P$7</f>
        <v>45.124399110086998</v>
      </c>
      <c r="Q20" s="204">
        <f>PPA!Q$7</f>
        <v>42.870160000000013</v>
      </c>
      <c r="R20" s="204">
        <f>PPA!R$7</f>
        <v>48.874595045978623</v>
      </c>
      <c r="S20" s="204">
        <f>PPA!S$7</f>
        <v>50.251467827615137</v>
      </c>
      <c r="T20" s="204">
        <f>PPA!T$7</f>
        <v>49.851256042475633</v>
      </c>
      <c r="U20" s="204">
        <f>PPA!U$7</f>
        <v>51.782102283780112</v>
      </c>
      <c r="V20" s="204">
        <f>PPA!V$7</f>
        <v>42.831952542175557</v>
      </c>
      <c r="W20" s="204">
        <f>PPA!W$7</f>
        <v>41.6600694411595</v>
      </c>
      <c r="X20" s="204">
        <f>PPA!X$7</f>
        <v>40.765800412107453</v>
      </c>
      <c r="Y20" s="204">
        <f>PPA!Y$7</f>
        <v>43.652905905440377</v>
      </c>
    </row>
    <row r="21" spans="1:25" ht="12" customHeight="1" x14ac:dyDescent="0.25">
      <c r="A21" s="15" t="s">
        <v>63</v>
      </c>
      <c r="B21" s="206">
        <f>FBT!B$3</f>
        <v>482.01220835255828</v>
      </c>
      <c r="C21" s="206">
        <f>FBT!C$3</f>
        <v>496.31022655529108</v>
      </c>
      <c r="D21" s="206">
        <f>FBT!D$3</f>
        <v>519.14018112198391</v>
      </c>
      <c r="E21" s="206">
        <f>FBT!E$3</f>
        <v>512.72987890467016</v>
      </c>
      <c r="F21" s="206">
        <f>FBT!F$3</f>
        <v>527.40330556395884</v>
      </c>
      <c r="G21" s="206">
        <f>FBT!G$3</f>
        <v>522.69826604731657</v>
      </c>
      <c r="H21" s="206">
        <f>FBT!H$3</f>
        <v>416.86330060155711</v>
      </c>
      <c r="I21" s="206">
        <f>FBT!I$3</f>
        <v>381.05841121495331</v>
      </c>
      <c r="J21" s="206">
        <f>FBT!J$3</f>
        <v>384.32888117412278</v>
      </c>
      <c r="K21" s="206">
        <f>FBT!K$3</f>
        <v>422.30253042105801</v>
      </c>
      <c r="L21" s="206">
        <f>FBT!L$3</f>
        <v>380.69046954441228</v>
      </c>
      <c r="M21" s="206">
        <f>FBT!M$3</f>
        <v>345.27368159785078</v>
      </c>
      <c r="N21" s="206">
        <f>FBT!N$3</f>
        <v>317.20373762756083</v>
      </c>
      <c r="O21" s="206">
        <f>FBT!O$3</f>
        <v>289.23983190029952</v>
      </c>
      <c r="P21" s="206">
        <f>FBT!P$3</f>
        <v>292.96148345318022</v>
      </c>
      <c r="Q21" s="206">
        <f>FBT!Q$3</f>
        <v>297.06225000000012</v>
      </c>
      <c r="R21" s="206">
        <f>FBT!R$3</f>
        <v>354.78033382296712</v>
      </c>
      <c r="S21" s="206">
        <f>FBT!S$3</f>
        <v>373.62896912569403</v>
      </c>
      <c r="T21" s="206">
        <f>FBT!T$3</f>
        <v>419.00442289404867</v>
      </c>
      <c r="U21" s="206">
        <f>FBT!U$3</f>
        <v>437.03187857448552</v>
      </c>
      <c r="V21" s="206">
        <f>FBT!V$3</f>
        <v>418.0353362889378</v>
      </c>
      <c r="W21" s="206">
        <f>FBT!W$3</f>
        <v>416.15984711592142</v>
      </c>
      <c r="X21" s="206">
        <f>FBT!X$3</f>
        <v>369.16846667614038</v>
      </c>
      <c r="Y21" s="206">
        <f>FBT!Y$3</f>
        <v>374.26641072343511</v>
      </c>
    </row>
    <row r="22" spans="1:25" ht="12" customHeight="1" x14ac:dyDescent="0.25">
      <c r="A22" s="12" t="s">
        <v>64</v>
      </c>
      <c r="B22" s="204">
        <f>TRE!B$3</f>
        <v>9.7332181915676337</v>
      </c>
      <c r="C22" s="204">
        <f>TRE!C$3</f>
        <v>10.3250631343791</v>
      </c>
      <c r="D22" s="204">
        <f>TRE!D$3</f>
        <v>11.187145201483011</v>
      </c>
      <c r="E22" s="204">
        <f>TRE!E$3</f>
        <v>9.7002950063045699</v>
      </c>
      <c r="F22" s="204">
        <f>TRE!F$3</f>
        <v>8.9459311660810279</v>
      </c>
      <c r="G22" s="204">
        <f>TRE!G$3</f>
        <v>8.4883757998041762</v>
      </c>
      <c r="H22" s="204">
        <f>TRE!H$3</f>
        <v>8.759797416843595</v>
      </c>
      <c r="I22" s="204">
        <f>TRE!I$3</f>
        <v>9.8516924344601779</v>
      </c>
      <c r="J22" s="204">
        <f>TRE!J$3</f>
        <v>8.4760622817229354</v>
      </c>
      <c r="K22" s="204">
        <f>TRE!K$3</f>
        <v>8.778198666055701</v>
      </c>
      <c r="L22" s="204">
        <f>TRE!L$3</f>
        <v>7.3165038381018839</v>
      </c>
      <c r="M22" s="204">
        <f>TRE!M$3</f>
        <v>6.009689696120228</v>
      </c>
      <c r="N22" s="204">
        <f>TRE!N$3</f>
        <v>3.46365476099133</v>
      </c>
      <c r="O22" s="204">
        <f>TRE!O$3</f>
        <v>3.2637957685247798</v>
      </c>
      <c r="P22" s="204">
        <f>TRE!P$3</f>
        <v>3.586811211314608</v>
      </c>
      <c r="Q22" s="204">
        <f>TRE!Q$3</f>
        <v>5.1257800000000007</v>
      </c>
      <c r="R22" s="204">
        <f>TRE!R$3</f>
        <v>6.3290842505583838</v>
      </c>
      <c r="S22" s="204">
        <f>TRE!S$3</f>
        <v>6.6304020050325532</v>
      </c>
      <c r="T22" s="204">
        <f>TRE!T$3</f>
        <v>7.3853712655519459</v>
      </c>
      <c r="U22" s="204">
        <f>TRE!U$3</f>
        <v>7.4783780103489867</v>
      </c>
      <c r="V22" s="204">
        <f>TRE!V$3</f>
        <v>7.4588624479778032</v>
      </c>
      <c r="W22" s="204">
        <f>TRE!W$3</f>
        <v>8.7067340895544998</v>
      </c>
      <c r="X22" s="204">
        <f>TRE!X$3</f>
        <v>10.55358284780446</v>
      </c>
      <c r="Y22" s="204">
        <f>TRE!Y$3</f>
        <v>13.23736727268752</v>
      </c>
    </row>
    <row r="23" spans="1:25" ht="12" customHeight="1" x14ac:dyDescent="0.25">
      <c r="A23" s="12" t="s">
        <v>65</v>
      </c>
      <c r="B23" s="204">
        <f>MAE!B$3</f>
        <v>156.31257871830999</v>
      </c>
      <c r="C23" s="204">
        <f>MAE!C$3</f>
        <v>152.75435870040309</v>
      </c>
      <c r="D23" s="204">
        <f>MAE!D$3</f>
        <v>159.45222147936551</v>
      </c>
      <c r="E23" s="204">
        <f>MAE!E$3</f>
        <v>172.24952418337969</v>
      </c>
      <c r="F23" s="204">
        <f>MAE!F$3</f>
        <v>192.744153305564</v>
      </c>
      <c r="G23" s="204">
        <f>MAE!G$3</f>
        <v>198.1505225766787</v>
      </c>
      <c r="H23" s="204">
        <f>MAE!H$3</f>
        <v>217.19144771762211</v>
      </c>
      <c r="I23" s="204">
        <f>MAE!I$3</f>
        <v>237.07213717284299</v>
      </c>
      <c r="J23" s="204">
        <f>MAE!J$3</f>
        <v>234.0604055795776</v>
      </c>
      <c r="K23" s="204">
        <f>MAE!K$3</f>
        <v>196.4418512295708</v>
      </c>
      <c r="L23" s="204">
        <f>MAE!L$3</f>
        <v>205.90732230086729</v>
      </c>
      <c r="M23" s="204">
        <f>MAE!M$3</f>
        <v>191.0627761879733</v>
      </c>
      <c r="N23" s="204">
        <f>MAE!N$3</f>
        <v>174.97043082943301</v>
      </c>
      <c r="O23" s="204">
        <f>MAE!O$3</f>
        <v>142.93174572505069</v>
      </c>
      <c r="P23" s="204">
        <f>MAE!P$3</f>
        <v>145.67081661435779</v>
      </c>
      <c r="Q23" s="204">
        <f>MAE!Q$3</f>
        <v>148.764115</v>
      </c>
      <c r="R23" s="204">
        <f>MAE!R$3</f>
        <v>143.10762722095899</v>
      </c>
      <c r="S23" s="204">
        <f>MAE!S$3</f>
        <v>175.880137396653</v>
      </c>
      <c r="T23" s="204">
        <f>MAE!T$3</f>
        <v>234.48553768127431</v>
      </c>
      <c r="U23" s="204">
        <f>MAE!U$3</f>
        <v>254.37816110959821</v>
      </c>
      <c r="V23" s="204">
        <f>MAE!V$3</f>
        <v>252.6972186920965</v>
      </c>
      <c r="W23" s="204">
        <f>MAE!W$3</f>
        <v>285.77925942044072</v>
      </c>
      <c r="X23" s="204">
        <f>MAE!X$3</f>
        <v>234.24815262185589</v>
      </c>
      <c r="Y23" s="204">
        <f>MAE!Y$3</f>
        <v>235.77542610865351</v>
      </c>
    </row>
    <row r="24" spans="1:25" ht="12" customHeight="1" x14ac:dyDescent="0.25">
      <c r="A24" s="12" t="s">
        <v>66</v>
      </c>
      <c r="B24" s="204">
        <f>TEL!B$3</f>
        <v>96.315278522527464</v>
      </c>
      <c r="C24" s="204">
        <f>TEL!C$3</f>
        <v>83.732018843183923</v>
      </c>
      <c r="D24" s="204">
        <f>TEL!D$3</f>
        <v>78.310016410381095</v>
      </c>
      <c r="E24" s="204">
        <f>TEL!E$3</f>
        <v>63.744795755715749</v>
      </c>
      <c r="F24" s="204">
        <f>TEL!F$3</f>
        <v>50.829154352733113</v>
      </c>
      <c r="G24" s="204">
        <f>TEL!G$3</f>
        <v>48.012375617642377</v>
      </c>
      <c r="H24" s="204">
        <f>TEL!H$3</f>
        <v>45.860115888181177</v>
      </c>
      <c r="I24" s="204">
        <f>TEL!I$3</f>
        <v>43.574793460112318</v>
      </c>
      <c r="J24" s="204">
        <f>TEL!J$3</f>
        <v>35.478374979211708</v>
      </c>
      <c r="K24" s="204">
        <f>TEL!K$3</f>
        <v>29.774700880810549</v>
      </c>
      <c r="L24" s="204">
        <f>TEL!L$3</f>
        <v>24.504481108563461</v>
      </c>
      <c r="M24" s="204">
        <f>TEL!M$3</f>
        <v>22.564683953357079</v>
      </c>
      <c r="N24" s="204">
        <f>TEL!N$3</f>
        <v>17.094812207473339</v>
      </c>
      <c r="O24" s="204">
        <f>TEL!O$3</f>
        <v>12.83009371075258</v>
      </c>
      <c r="P24" s="204">
        <f>TEL!P$3</f>
        <v>13.421616145564339</v>
      </c>
      <c r="Q24" s="204">
        <f>TEL!Q$3</f>
        <v>14.561875000000001</v>
      </c>
      <c r="R24" s="204">
        <f>TEL!R$3</f>
        <v>15.82271062639596</v>
      </c>
      <c r="S24" s="204">
        <f>TEL!S$3</f>
        <v>17.564749171226591</v>
      </c>
      <c r="T24" s="204">
        <f>TEL!T$3</f>
        <v>20.4251674062921</v>
      </c>
      <c r="U24" s="204">
        <f>TEL!U$3</f>
        <v>21.188737695988799</v>
      </c>
      <c r="V24" s="204">
        <f>TEL!V$3</f>
        <v>17.29099931122127</v>
      </c>
      <c r="W24" s="204">
        <f>TEL!W$3</f>
        <v>18.515586418293111</v>
      </c>
      <c r="X24" s="204">
        <f>TEL!X$3</f>
        <v>19.7621012150064</v>
      </c>
      <c r="Y24" s="204">
        <f>TEL!Y$3</f>
        <v>22.10119215589598</v>
      </c>
    </row>
    <row r="25" spans="1:25" ht="12" customHeight="1" x14ac:dyDescent="0.25">
      <c r="A25" s="12" t="s">
        <v>67</v>
      </c>
      <c r="B25" s="204">
        <f>WWP!B$3</f>
        <v>79.609008492224817</v>
      </c>
      <c r="C25" s="204">
        <f>WWP!C$3</f>
        <v>74.538469476955953</v>
      </c>
      <c r="D25" s="204">
        <f>WWP!D$3</f>
        <v>78.310016410381095</v>
      </c>
      <c r="E25" s="204">
        <f>WWP!E$3</f>
        <v>85.362596055480225</v>
      </c>
      <c r="F25" s="204">
        <f>WWP!F$3</f>
        <v>91.356933423312313</v>
      </c>
      <c r="G25" s="204">
        <f>WWP!G$3</f>
        <v>91.382670719766836</v>
      </c>
      <c r="H25" s="204">
        <f>WWP!H$3</f>
        <v>93.781360580325554</v>
      </c>
      <c r="I25" s="204">
        <f>WWP!I$3</f>
        <v>99.90626558535898</v>
      </c>
      <c r="J25" s="204">
        <f>WWP!J$3</f>
        <v>95.658417179444555</v>
      </c>
      <c r="K25" s="204">
        <f>WWP!K$3</f>
        <v>85.172251921999901</v>
      </c>
      <c r="L25" s="204">
        <f>WWP!L$3</f>
        <v>77.462032698634232</v>
      </c>
      <c r="M25" s="204">
        <f>WWP!M$3</f>
        <v>67.35388074519652</v>
      </c>
      <c r="N25" s="204">
        <f>WWP!N$3</f>
        <v>57.31789975446943</v>
      </c>
      <c r="O25" s="204">
        <f>WWP!O$3</f>
        <v>35.33903004540624</v>
      </c>
      <c r="P25" s="204">
        <f>WWP!P$3</f>
        <v>32.397004489293231</v>
      </c>
      <c r="Q25" s="204">
        <f>WWP!Q$3</f>
        <v>38.792834999999997</v>
      </c>
      <c r="R25" s="204">
        <f>WWP!R$3</f>
        <v>43.248742378815606</v>
      </c>
      <c r="S25" s="204">
        <f>WWP!S$3</f>
        <v>52.926893198066857</v>
      </c>
      <c r="T25" s="204">
        <f>WWP!T$3</f>
        <v>63.352637887312781</v>
      </c>
      <c r="U25" s="204">
        <f>WWP!U$3</f>
        <v>70.478047309652581</v>
      </c>
      <c r="V25" s="204">
        <f>WWP!V$3</f>
        <v>63.400330807811329</v>
      </c>
      <c r="W25" s="204">
        <f>WWP!W$3</f>
        <v>64.253493344433835</v>
      </c>
      <c r="X25" s="204">
        <f>WWP!X$3</f>
        <v>63.631896582350443</v>
      </c>
      <c r="Y25" s="204">
        <f>WWP!Y$3</f>
        <v>68.547737155314664</v>
      </c>
    </row>
    <row r="26" spans="1:25" ht="12" customHeight="1" x14ac:dyDescent="0.25">
      <c r="A26" s="16" t="s">
        <v>68</v>
      </c>
      <c r="B26" s="207">
        <f>OIS!B$3</f>
        <v>1336.956447392394</v>
      </c>
      <c r="C26" s="207">
        <f>OIS!C$3</f>
        <v>1381.5631730314481</v>
      </c>
      <c r="D26" s="207">
        <f>OIS!D$3</f>
        <v>1526.6748825994709</v>
      </c>
      <c r="E26" s="207">
        <f>OIS!E$3</f>
        <v>1648.096779122747</v>
      </c>
      <c r="F26" s="207">
        <f>OIS!F$3</f>
        <v>1796.641175854606</v>
      </c>
      <c r="G26" s="207">
        <f>OIS!G$3</f>
        <v>1963.202165448459</v>
      </c>
      <c r="H26" s="207">
        <f>OIS!H$3</f>
        <v>2186.231816284459</v>
      </c>
      <c r="I26" s="207">
        <f>OIS!I$3</f>
        <v>2462.9231086150448</v>
      </c>
      <c r="J26" s="207">
        <f>OIS!J$3</f>
        <v>2619.0810609803862</v>
      </c>
      <c r="K26" s="207">
        <f>OIS!K$3</f>
        <v>2031.663995777388</v>
      </c>
      <c r="L26" s="207">
        <f>OIS!L$3</f>
        <v>1804.6214784169081</v>
      </c>
      <c r="M26" s="207">
        <f>OIS!M$3</f>
        <v>1519.1934350550839</v>
      </c>
      <c r="N26" s="207">
        <f>OIS!N$3</f>
        <v>1234.737056894038</v>
      </c>
      <c r="O26" s="207">
        <f>OIS!O$3</f>
        <v>961.69430489807735</v>
      </c>
      <c r="P26" s="207">
        <f>OIS!P$3</f>
        <v>840.47085932223581</v>
      </c>
      <c r="Q26" s="207">
        <f>OIS!Q$3</f>
        <v>828.63590733698197</v>
      </c>
      <c r="R26" s="207">
        <f>OIS!R$3</f>
        <v>981.35967462824715</v>
      </c>
      <c r="S26" s="207">
        <f>OIS!S$3</f>
        <v>1167.5270416167821</v>
      </c>
      <c r="T26" s="207">
        <f>OIS!T$3</f>
        <v>1370.7866128238379</v>
      </c>
      <c r="U26" s="207">
        <f>OIS!U$3</f>
        <v>1591.1948848383461</v>
      </c>
      <c r="V26" s="207">
        <f>OIS!V$3</f>
        <v>1497.4231429652409</v>
      </c>
      <c r="W26" s="207">
        <f>OIS!W$3</f>
        <v>1510.995888848918</v>
      </c>
      <c r="X26" s="207">
        <f>OIS!X$3</f>
        <v>1451.0141750746061</v>
      </c>
      <c r="Y26" s="207">
        <f>OIS!Y$3</f>
        <v>1528.2683005601591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277.53648730052078</v>
      </c>
      <c r="C29" s="208">
        <f>ISI!C25+NFM!C43+CHI!C32+NMM!C31+PPA!C32+FBT!C12+TRE!C12+MAE!C12+TEL!C12+WWP!C12+OIS!C12</f>
        <v>259.35876844869864</v>
      </c>
      <c r="D29" s="208">
        <f>ISI!D25+NFM!D43+CHI!D32+NMM!D31+PPA!D32+FBT!D12+TRE!D12+MAE!D12+TEL!D12+WWP!D12+OIS!D12</f>
        <v>265.24152691703625</v>
      </c>
      <c r="E29" s="208">
        <f>ISI!E25+NFM!E43+CHI!E32+NMM!E31+PPA!E32+FBT!E12+TRE!E12+MAE!E12+TEL!E12+WWP!E12+OIS!E12</f>
        <v>279.11080901961486</v>
      </c>
      <c r="F29" s="208">
        <f>ISI!F25+NFM!F43+CHI!F32+NMM!F31+PPA!F32+FBT!F12+TRE!F12+MAE!F12+TEL!F12+WWP!F12+OIS!F12</f>
        <v>300.53312096582408</v>
      </c>
      <c r="G29" s="208">
        <f>ISI!G25+NFM!G43+CHI!G32+NMM!G31+PPA!G32+FBT!G12+TRE!G12+MAE!G12+TEL!G12+WWP!G12+OIS!G12</f>
        <v>295.93830056921206</v>
      </c>
      <c r="H29" s="208">
        <f>ISI!H25+NFM!H43+CHI!H32+NMM!H31+PPA!H32+FBT!H12+TRE!H12+MAE!H12+TEL!H12+WWP!H12+OIS!H12</f>
        <v>282.80530944055414</v>
      </c>
      <c r="I29" s="208">
        <f>ISI!I25+NFM!I43+CHI!I32+NMM!I31+PPA!I32+FBT!I12+TRE!I12+MAE!I12+TEL!I12+WWP!I12+OIS!I12</f>
        <v>291.88993206420099</v>
      </c>
      <c r="J29" s="208">
        <f>ISI!J25+NFM!J43+CHI!J32+NMM!J31+PPA!J32+FBT!J12+TRE!J12+MAE!J12+TEL!J12+WWP!J12+OIS!J12</f>
        <v>297.25597592433365</v>
      </c>
      <c r="K29" s="208">
        <f>ISI!K25+NFM!K43+CHI!K32+NMM!K31+PPA!K32+FBT!K12+TRE!K12+MAE!K12+TEL!K12+WWP!K12+OIS!K12</f>
        <v>261.25262252794494</v>
      </c>
      <c r="L29" s="208">
        <f>ISI!L25+NFM!L43+CHI!L32+NMM!L31+PPA!L32+FBT!L12+TRE!L12+MAE!L12+TEL!L12+WWP!L12+OIS!L12</f>
        <v>236.446173688736</v>
      </c>
      <c r="M29" s="208">
        <f>ISI!M25+NFM!M43+CHI!M32+NMM!M31+PPA!M32+FBT!M12+TRE!M12+MAE!M12+TEL!M12+WWP!M12+OIS!M12</f>
        <v>210.42742906276871</v>
      </c>
      <c r="N29" s="208">
        <f>ISI!N25+NFM!N43+CHI!N32+NMM!N31+PPA!N32+FBT!N12+TRE!N12+MAE!N12+TEL!N12+WWP!N12+OIS!N12</f>
        <v>173.58744625967324</v>
      </c>
      <c r="O29" s="208">
        <f>ISI!O25+NFM!O43+CHI!O32+NMM!O31+PPA!O32+FBT!O12+TRE!O12+MAE!O12+TEL!O12+WWP!O12+OIS!O12</f>
        <v>186.21263972484948</v>
      </c>
      <c r="P29" s="208">
        <f>ISI!P25+NFM!P43+CHI!P32+NMM!P31+PPA!P32+FBT!P12+TRE!P12+MAE!P12+TEL!P12+WWP!P12+OIS!P12</f>
        <v>225.53946689595867</v>
      </c>
      <c r="Q29" s="208">
        <f>ISI!Q25+NFM!Q43+CHI!Q32+NMM!Q31+PPA!Q32+FBT!Q12+TRE!Q12+MAE!Q12+TEL!Q12+WWP!Q12+OIS!Q12</f>
        <v>211.59234737747204</v>
      </c>
      <c r="R29" s="208">
        <f>ISI!R25+NFM!R43+CHI!R32+NMM!R31+PPA!R32+FBT!R12+TRE!R12+MAE!R12+TEL!R12+WWP!R12+OIS!R12</f>
        <v>215.36956147893375</v>
      </c>
      <c r="S29" s="208">
        <f>ISI!S25+NFM!S43+CHI!S32+NMM!S31+PPA!S32+FBT!S12+TRE!S12+MAE!S12+TEL!S12+WWP!S12+OIS!S12</f>
        <v>234.19982803095445</v>
      </c>
      <c r="T29" s="208">
        <f>ISI!T25+NFM!T43+CHI!T32+NMM!T31+PPA!T32+FBT!T12+TRE!T12+MAE!T12+TEL!T12+WWP!T12+OIS!T12</f>
        <v>227.68856405846955</v>
      </c>
      <c r="U29" s="208">
        <f>ISI!U25+NFM!U43+CHI!U32+NMM!U31+PPA!U32+FBT!U12+TRE!U12+MAE!U12+TEL!U12+WWP!U12+OIS!U12</f>
        <v>228.64823731728293</v>
      </c>
      <c r="V29" s="208">
        <f>ISI!V25+NFM!V43+CHI!V32+NMM!V31+PPA!V32+FBT!V12+TRE!V12+MAE!V12+TEL!V12+WWP!V12+OIS!V12</f>
        <v>244.58357695614788</v>
      </c>
      <c r="W29" s="208">
        <f>ISI!W25+NFM!W43+CHI!W32+NMM!W31+PPA!W32+FBT!W12+TRE!W12+MAE!W12+TEL!W12+WWP!W12+OIS!W12</f>
        <v>246.34368013757518</v>
      </c>
      <c r="X29" s="208">
        <f>ISI!X25+NFM!X43+CHI!X32+NMM!X31+PPA!X32+FBT!X12+TRE!X12+MAE!X12+TEL!X12+WWP!X12+OIS!X12</f>
        <v>250.72803095442816</v>
      </c>
      <c r="Y29" s="208">
        <f>ISI!Y25+NFM!Y43+CHI!Y32+NMM!Y31+PPA!Y32+FBT!Y12+TRE!Y12+MAE!Y12+TEL!Y12+WWP!Y12+OIS!Y12</f>
        <v>252.85546001719689</v>
      </c>
    </row>
    <row r="30" spans="1:25" ht="12" customHeight="1" x14ac:dyDescent="0.25">
      <c r="A30" s="17" t="s">
        <v>28</v>
      </c>
      <c r="B30" s="209">
        <f t="shared" ref="B30:Y30" si="0">B31+B32</f>
        <v>32.36001719690455</v>
      </c>
      <c r="C30" s="209">
        <f t="shared" si="0"/>
        <v>33.976268271711092</v>
      </c>
      <c r="D30" s="209">
        <f t="shared" si="0"/>
        <v>33.419346517626821</v>
      </c>
      <c r="E30" s="209">
        <f t="shared" si="0"/>
        <v>34.55864144453998</v>
      </c>
      <c r="F30" s="209">
        <f t="shared" si="0"/>
        <v>39.088993981083412</v>
      </c>
      <c r="G30" s="209">
        <f t="shared" si="0"/>
        <v>35.670937231298367</v>
      </c>
      <c r="H30" s="209">
        <f t="shared" si="0"/>
        <v>38.81031814273431</v>
      </c>
      <c r="I30" s="209">
        <f t="shared" si="0"/>
        <v>33.314703353396389</v>
      </c>
      <c r="J30" s="209">
        <f t="shared" si="0"/>
        <v>28.068701633705931</v>
      </c>
      <c r="K30" s="209">
        <f t="shared" si="0"/>
        <v>14.55907136715391</v>
      </c>
      <c r="L30" s="209">
        <f t="shared" si="0"/>
        <v>16.778933791917449</v>
      </c>
      <c r="M30" s="209">
        <f t="shared" si="0"/>
        <v>7.4601891659501263</v>
      </c>
      <c r="N30" s="209">
        <f t="shared" si="0"/>
        <v>0.12373172828890799</v>
      </c>
      <c r="O30" s="209">
        <f t="shared" si="0"/>
        <v>0.12373172828890799</v>
      </c>
      <c r="P30" s="209">
        <f t="shared" si="0"/>
        <v>2.2175408426483232</v>
      </c>
      <c r="Q30" s="209">
        <f t="shared" si="0"/>
        <v>3.6794496990541701</v>
      </c>
      <c r="R30" s="209">
        <f t="shared" si="0"/>
        <v>0</v>
      </c>
      <c r="S30" s="209">
        <f t="shared" si="0"/>
        <v>2.9797936371453142</v>
      </c>
      <c r="T30" s="209">
        <f t="shared" si="0"/>
        <v>13.613843508168531</v>
      </c>
      <c r="U30" s="209">
        <f t="shared" si="0"/>
        <v>17.198968185726571</v>
      </c>
      <c r="V30" s="209">
        <f t="shared" si="0"/>
        <v>14.00447119518487</v>
      </c>
      <c r="W30" s="209">
        <f t="shared" si="0"/>
        <v>40.104557179707648</v>
      </c>
      <c r="X30" s="209">
        <f t="shared" si="0"/>
        <v>30.592863284608772</v>
      </c>
      <c r="Y30" s="209">
        <f t="shared" si="0"/>
        <v>27.392605331040421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32.36001719690455</v>
      </c>
      <c r="C31" s="204">
        <f>ISI!C27+NFM!C44+CHI!C33+NMM!C32+PPA!C33+FBT!C13+TRE!C13+MAE!C13+TEL!C13+WWP!C13+OIS!C13</f>
        <v>33.976268271711092</v>
      </c>
      <c r="D31" s="204">
        <f>ISI!D27+NFM!D44+CHI!D33+NMM!D32+PPA!D33+FBT!D13+TRE!D13+MAE!D13+TEL!D13+WWP!D13+OIS!D13</f>
        <v>33.419346517626821</v>
      </c>
      <c r="E31" s="204">
        <f>ISI!E27+NFM!E44+CHI!E33+NMM!E32+PPA!E33+FBT!E13+TRE!E13+MAE!E13+TEL!E13+WWP!E13+OIS!E13</f>
        <v>34.55864144453998</v>
      </c>
      <c r="F31" s="204">
        <f>ISI!F27+NFM!F44+CHI!F33+NMM!F32+PPA!F33+FBT!F13+TRE!F13+MAE!F13+TEL!F13+WWP!F13+OIS!F13</f>
        <v>39.088993981083412</v>
      </c>
      <c r="G31" s="204">
        <f>ISI!G27+NFM!G44+CHI!G33+NMM!G32+PPA!G33+FBT!G13+TRE!G13+MAE!G13+TEL!G13+WWP!G13+OIS!G13</f>
        <v>35.670937231298367</v>
      </c>
      <c r="H31" s="204">
        <f>ISI!H27+NFM!H44+CHI!H33+NMM!H32+PPA!H33+FBT!H13+TRE!H13+MAE!H13+TEL!H13+WWP!H13+OIS!H13</f>
        <v>38.81031814273431</v>
      </c>
      <c r="I31" s="204">
        <f>ISI!I27+NFM!I44+CHI!I33+NMM!I32+PPA!I33+FBT!I13+TRE!I13+MAE!I13+TEL!I13+WWP!I13+OIS!I13</f>
        <v>33.314703353396389</v>
      </c>
      <c r="J31" s="204">
        <f>ISI!J27+NFM!J44+CHI!J33+NMM!J32+PPA!J33+FBT!J13+TRE!J13+MAE!J13+TEL!J13+WWP!J13+OIS!J13</f>
        <v>28.068701633705931</v>
      </c>
      <c r="K31" s="204">
        <f>ISI!K27+NFM!K44+CHI!K33+NMM!K32+PPA!K33+FBT!K13+TRE!K13+MAE!K13+TEL!K13+WWP!K13+OIS!K13</f>
        <v>14.55907136715391</v>
      </c>
      <c r="L31" s="204">
        <f>ISI!L27+NFM!L44+CHI!L33+NMM!L32+PPA!L33+FBT!L13+TRE!L13+MAE!L13+TEL!L13+WWP!L13+OIS!L13</f>
        <v>16.778933791917449</v>
      </c>
      <c r="M31" s="204">
        <f>ISI!M27+NFM!M44+CHI!M33+NMM!M32+PPA!M33+FBT!M13+TRE!M13+MAE!M13+TEL!M13+WWP!M13+OIS!M13</f>
        <v>7.4601891659501263</v>
      </c>
      <c r="N31" s="204">
        <f>ISI!N27+NFM!N44+CHI!N33+NMM!N32+PPA!N33+FBT!N13+TRE!N13+MAE!N13+TEL!N13+WWP!N13+OIS!N13</f>
        <v>0.12373172828890799</v>
      </c>
      <c r="O31" s="204">
        <f>ISI!O27+NFM!O44+CHI!O33+NMM!O32+PPA!O33+FBT!O13+TRE!O13+MAE!O13+TEL!O13+WWP!O13+OIS!O13</f>
        <v>0.12373172828890799</v>
      </c>
      <c r="P31" s="204">
        <f>ISI!P27+NFM!P44+CHI!P33+NMM!P32+PPA!P33+FBT!P13+TRE!P13+MAE!P13+TEL!P13+WWP!P13+OIS!P13</f>
        <v>2.2175408426483232</v>
      </c>
      <c r="Q31" s="204">
        <f>ISI!Q27+NFM!Q44+CHI!Q33+NMM!Q32+PPA!Q33+FBT!Q13+TRE!Q13+MAE!Q13+TEL!Q13+WWP!Q13+OIS!Q13</f>
        <v>3.6794496990541701</v>
      </c>
      <c r="R31" s="204">
        <f>ISI!R27+NFM!R44+CHI!R33+NMM!R32+PPA!R33+FBT!R13+TRE!R13+MAE!R13+TEL!R13+WWP!R13+OIS!R13</f>
        <v>0</v>
      </c>
      <c r="S31" s="204">
        <f>ISI!S27+NFM!S44+CHI!S33+NMM!S32+PPA!S33+FBT!S13+TRE!S13+MAE!S13+TEL!S13+WWP!S13+OIS!S13</f>
        <v>2.9797936371453142</v>
      </c>
      <c r="T31" s="204">
        <f>ISI!T27+NFM!T44+CHI!T33+NMM!T32+PPA!T33+FBT!T13+TRE!T13+MAE!T13+TEL!T13+WWP!T13+OIS!T13</f>
        <v>13.613843508168531</v>
      </c>
      <c r="U31" s="204">
        <f>ISI!U27+NFM!U44+CHI!U33+NMM!U32+PPA!U33+FBT!U13+TRE!U13+MAE!U13+TEL!U13+WWP!U13+OIS!U13</f>
        <v>17.198968185726571</v>
      </c>
      <c r="V31" s="204">
        <f>ISI!V27+NFM!V44+CHI!V33+NMM!V32+PPA!V33+FBT!V13+TRE!V13+MAE!V13+TEL!V13+WWP!V13+OIS!V13</f>
        <v>14.00447119518487</v>
      </c>
      <c r="W31" s="204">
        <f>ISI!W27+NFM!W44+CHI!W33+NMM!W32+PPA!W33+FBT!W13+TRE!W13+MAE!W13+TEL!W13+WWP!W13+OIS!W13</f>
        <v>40.104557179707648</v>
      </c>
      <c r="X31" s="204">
        <f>ISI!X27+NFM!X44+CHI!X33+NMM!X32+PPA!X33+FBT!X13+TRE!X13+MAE!X13+TEL!X13+WWP!X13+OIS!X13</f>
        <v>30.592863284608772</v>
      </c>
      <c r="Y31" s="204">
        <f>ISI!Y27+NFM!Y44+CHI!Y33+NMM!Y32+PPA!Y33+FBT!Y13+TRE!Y13+MAE!Y13+TEL!Y13+WWP!Y13+OIS!Y13</f>
        <v>27.392605331040421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205.8480952110969</v>
      </c>
      <c r="C33" s="205">
        <f t="shared" si="1"/>
        <v>184.50167472556876</v>
      </c>
      <c r="D33" s="205">
        <f t="shared" si="1"/>
        <v>188.91590352924607</v>
      </c>
      <c r="E33" s="205">
        <f t="shared" si="1"/>
        <v>194.8722019688841</v>
      </c>
      <c r="F33" s="205">
        <f t="shared" si="1"/>
        <v>210.54128949548877</v>
      </c>
      <c r="G33" s="205">
        <f t="shared" si="1"/>
        <v>209.11611656233333</v>
      </c>
      <c r="H33" s="205">
        <f t="shared" si="1"/>
        <v>192.29920453943629</v>
      </c>
      <c r="I33" s="205">
        <f t="shared" si="1"/>
        <v>196.75717196101962</v>
      </c>
      <c r="J33" s="205">
        <f t="shared" si="1"/>
        <v>202.16706792777302</v>
      </c>
      <c r="K33" s="205">
        <f t="shared" si="1"/>
        <v>181.66534823731729</v>
      </c>
      <c r="L33" s="205">
        <f t="shared" si="1"/>
        <v>153.73619948409285</v>
      </c>
      <c r="M33" s="205">
        <f t="shared" si="1"/>
        <v>148.47695614789336</v>
      </c>
      <c r="N33" s="205">
        <f t="shared" si="1"/>
        <v>126.72158211521925</v>
      </c>
      <c r="O33" s="205">
        <f t="shared" si="1"/>
        <v>139.41358555460019</v>
      </c>
      <c r="P33" s="205">
        <f t="shared" si="1"/>
        <v>165.69320722269987</v>
      </c>
      <c r="Q33" s="205">
        <f t="shared" si="1"/>
        <v>143.03284608770423</v>
      </c>
      <c r="R33" s="205">
        <f t="shared" si="1"/>
        <v>143.24763542562337</v>
      </c>
      <c r="S33" s="205">
        <f t="shared" si="1"/>
        <v>141.75752364574373</v>
      </c>
      <c r="T33" s="205">
        <f t="shared" si="1"/>
        <v>112.01487532244195</v>
      </c>
      <c r="U33" s="205">
        <f t="shared" si="1"/>
        <v>104.76199484092862</v>
      </c>
      <c r="V33" s="205">
        <f t="shared" si="1"/>
        <v>107.91014617368873</v>
      </c>
      <c r="W33" s="205">
        <f t="shared" si="1"/>
        <v>72.180395528804823</v>
      </c>
      <c r="X33" s="205">
        <f t="shared" si="1"/>
        <v>79.983404987102318</v>
      </c>
      <c r="Y33" s="205">
        <f t="shared" si="1"/>
        <v>84.120808254514188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0</v>
      </c>
      <c r="C35" s="204">
        <f>ISI!C31+NFM!C47+CHI!C36+NMM!C35+PPA!C36+FBT!C16+TRE!C16+MAE!C16+TEL!C16+WWP!C16+OIS!C16</f>
        <v>0</v>
      </c>
      <c r="D35" s="204">
        <f>ISI!D31+NFM!D47+CHI!D36+NMM!D35+PPA!D36+FBT!D16+TRE!D16+MAE!D16+TEL!D16+WWP!D16+OIS!D16</f>
        <v>0</v>
      </c>
      <c r="E35" s="204">
        <f>ISI!E31+NFM!E47+CHI!E36+NMM!E35+PPA!E36+FBT!E16+TRE!E16+MAE!E16+TEL!E16+WWP!E16+OIS!E16</f>
        <v>0</v>
      </c>
      <c r="F35" s="204">
        <f>ISI!F31+NFM!F47+CHI!F36+NMM!F35+PPA!F36+FBT!F16+TRE!F16+MAE!F16+TEL!F16+WWP!F16+OIS!F16</f>
        <v>0</v>
      </c>
      <c r="G35" s="204">
        <f>ISI!G31+NFM!G47+CHI!G36+NMM!G35+PPA!G36+FBT!G16+TRE!G16+MAE!G16+TEL!G16+WWP!G16+OIS!G16</f>
        <v>0</v>
      </c>
      <c r="H35" s="204">
        <f>ISI!H31+NFM!H47+CHI!H36+NMM!H35+PPA!H36+FBT!H16+TRE!H16+MAE!H16+TEL!H16+WWP!H16+OIS!H16</f>
        <v>5.6487532244196039</v>
      </c>
      <c r="I35" s="204">
        <f>ISI!I31+NFM!I47+CHI!I36+NMM!I35+PPA!I36+FBT!I16+TRE!I16+MAE!I16+TEL!I16+WWP!I16+OIS!I16</f>
        <v>5.6487532244196039</v>
      </c>
      <c r="J35" s="204">
        <f>ISI!J31+NFM!J47+CHI!J36+NMM!J35+PPA!J36+FBT!J16+TRE!J16+MAE!J16+TEL!J16+WWP!J16+OIS!J16</f>
        <v>4.519002579535683</v>
      </c>
      <c r="K35" s="204">
        <f>ISI!K31+NFM!K47+CHI!K36+NMM!K35+PPA!K36+FBT!K16+TRE!K16+MAE!K16+TEL!K16+WWP!K16+OIS!K16</f>
        <v>5.6487532244196039</v>
      </c>
      <c r="L35" s="204">
        <f>ISI!L31+NFM!L47+CHI!L36+NMM!L35+PPA!L36+FBT!L16+TRE!L16+MAE!L16+TEL!L16+WWP!L16+OIS!L16</f>
        <v>5.6487532244196039</v>
      </c>
      <c r="M35" s="204">
        <f>ISI!M31+NFM!M47+CHI!M36+NMM!M35+PPA!M36+FBT!M16+TRE!M16+MAE!M16+TEL!M16+WWP!M16+OIS!M16</f>
        <v>6.7785038693035249</v>
      </c>
      <c r="N35" s="204">
        <f>ISI!N31+NFM!N47+CHI!N36+NMM!N35+PPA!N36+FBT!N16+TRE!N16+MAE!N16+TEL!N16+WWP!N16+OIS!N16</f>
        <v>7.9081685296646613</v>
      </c>
      <c r="O35" s="204">
        <f>ISI!O31+NFM!O47+CHI!O36+NMM!O35+PPA!O36+FBT!O16+TRE!O16+MAE!O16+TEL!O16+WWP!O16+OIS!O16</f>
        <v>5.6487532244196039</v>
      </c>
      <c r="P35" s="204">
        <f>ISI!P31+NFM!P47+CHI!P36+NMM!P35+PPA!P36+FBT!P16+TRE!P16+MAE!P16+TEL!P16+WWP!P16+OIS!P16</f>
        <v>6.7785038693035249</v>
      </c>
      <c r="Q35" s="204">
        <f>ISI!Q31+NFM!Q47+CHI!Q36+NMM!Q35+PPA!Q36+FBT!Q16+TRE!Q16+MAE!Q16+TEL!Q16+WWP!Q16+OIS!Q16</f>
        <v>7.9081685296646613</v>
      </c>
      <c r="R35" s="204">
        <f>ISI!R31+NFM!R47+CHI!R36+NMM!R35+PPA!R36+FBT!R16+TRE!R16+MAE!R16+TEL!R16+WWP!R16+OIS!R16</f>
        <v>6.7785038693035249</v>
      </c>
      <c r="S35" s="204">
        <f>ISI!S31+NFM!S47+CHI!S36+NMM!S35+PPA!S36+FBT!S16+TRE!S16+MAE!S16+TEL!S16+WWP!S16+OIS!S16</f>
        <v>8.209802235597591</v>
      </c>
      <c r="T35" s="204">
        <f>ISI!T31+NFM!T47+CHI!T36+NMM!T35+PPA!T36+FBT!T16+TRE!T16+MAE!T16+TEL!T16+WWP!T16+OIS!T16</f>
        <v>8.5690455717970764</v>
      </c>
      <c r="U35" s="204">
        <f>ISI!U31+NFM!U47+CHI!U36+NMM!U35+PPA!U36+FBT!U16+TRE!U16+MAE!U16+TEL!U16+WWP!U16+OIS!U16</f>
        <v>9.4864144453998271</v>
      </c>
      <c r="V35" s="204">
        <f>ISI!V31+NFM!V47+CHI!V36+NMM!V35+PPA!V36+FBT!V16+TRE!V16+MAE!V16+TEL!V16+WWP!V16+OIS!V16</f>
        <v>9.0673258813413593</v>
      </c>
      <c r="W35" s="204">
        <f>ISI!W31+NFM!W47+CHI!W36+NMM!W35+PPA!W36+FBT!W16+TRE!W16+MAE!W16+TEL!W16+WWP!W16+OIS!W16</f>
        <v>8.4018056749785028</v>
      </c>
      <c r="X35" s="204">
        <f>ISI!X31+NFM!X47+CHI!X36+NMM!X35+PPA!X36+FBT!X16+TRE!X16+MAE!X16+TEL!X16+WWP!X16+OIS!X16</f>
        <v>8.546431642304384</v>
      </c>
      <c r="Y35" s="204">
        <f>ISI!Y31+NFM!Y47+CHI!Y36+NMM!Y35+PPA!Y36+FBT!Y16+TRE!Y16+MAE!Y16+TEL!Y16+WWP!Y16+OIS!Y16</f>
        <v>7.4980223559759231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28.848009226574117</v>
      </c>
      <c r="C36" s="204">
        <f>ISI!C32+NFM!C48+CHI!C37+NMM!C36+PPA!C37+FBT!C17+TRE!C17+MAE!C17+TEL!C17+WWP!C17+OIS!C17</f>
        <v>29.150084011897299</v>
      </c>
      <c r="D36" s="204">
        <f>ISI!D32+NFM!D48+CHI!D37+NMM!D36+PPA!D37+FBT!D17+TRE!D17+MAE!D17+TEL!D17+WWP!D17+OIS!D17</f>
        <v>27.941784870604653</v>
      </c>
      <c r="E36" s="204">
        <f>ISI!E32+NFM!E48+CHI!E37+NMM!E36+PPA!E37+FBT!E17+TRE!E17+MAE!E17+TEL!E17+WWP!E17+OIS!E17</f>
        <v>28.696965511446447</v>
      </c>
      <c r="F36" s="204">
        <f>ISI!F32+NFM!F48+CHI!F37+NMM!F36+PPA!F37+FBT!F17+TRE!F17+MAE!F17+TEL!F17+WWP!F17+OIS!F17</f>
        <v>25.827274018274657</v>
      </c>
      <c r="G36" s="204">
        <f>ISI!G32+NFM!G48+CHI!G37+NMM!G36+PPA!G37+FBT!G17+TRE!G17+MAE!G17+TEL!G17+WWP!G17+OIS!G17</f>
        <v>23.7127631659447</v>
      </c>
      <c r="H36" s="204">
        <f>ISI!H32+NFM!H48+CHI!H37+NMM!H36+PPA!H37+FBT!H17+TRE!H17+MAE!H17+TEL!H17+WWP!H17+OIS!H17</f>
        <v>21.210038589307288</v>
      </c>
      <c r="I36" s="204">
        <f>ISI!I32+NFM!I48+CHI!I37+NMM!I36+PPA!I37+FBT!I17+TRE!I17+MAE!I17+TEL!I17+WWP!I17+OIS!I17</f>
        <v>17.340404979076393</v>
      </c>
      <c r="J36" s="204">
        <f>ISI!J32+NFM!J48+CHI!J37+NMM!J36+PPA!J37+FBT!J17+TRE!J17+MAE!J17+TEL!J17+WWP!J17+OIS!J17</f>
        <v>18.478933791917445</v>
      </c>
      <c r="K36" s="204">
        <f>ISI!K32+NFM!K48+CHI!K37+NMM!K36+PPA!K37+FBT!K17+TRE!K17+MAE!K17+TEL!K17+WWP!K17+OIS!K17</f>
        <v>18.462596732588125</v>
      </c>
      <c r="L36" s="204">
        <f>ISI!L32+NFM!L48+CHI!L37+NMM!L36+PPA!L37+FBT!L17+TRE!L17+MAE!L17+TEL!L17+WWP!L17+OIS!L17</f>
        <v>14.373172828890798</v>
      </c>
      <c r="M36" s="204">
        <f>ISI!M32+NFM!M48+CHI!M37+NMM!M36+PPA!M37+FBT!M17+TRE!M17+MAE!M17+TEL!M17+WWP!M17+OIS!M17</f>
        <v>16.411177987962166</v>
      </c>
      <c r="N36" s="204">
        <f>ISI!N32+NFM!N48+CHI!N37+NMM!N36+PPA!N37+FBT!N17+TRE!N17+MAE!N17+TEL!N17+WWP!N17+OIS!N17</f>
        <v>21.49613069647463</v>
      </c>
      <c r="O36" s="204">
        <f>ISI!O32+NFM!O48+CHI!O37+NMM!O36+PPA!O37+FBT!O17+TRE!O17+MAE!O17+TEL!O17+WWP!O17+OIS!O17</f>
        <v>11.220980223559756</v>
      </c>
      <c r="P36" s="204">
        <f>ISI!P32+NFM!P48+CHI!P37+NMM!P36+PPA!P37+FBT!P17+TRE!P17+MAE!P17+TEL!P17+WWP!P17+OIS!P17</f>
        <v>12.268529664660363</v>
      </c>
      <c r="Q36" s="204">
        <f>ISI!Q32+NFM!Q48+CHI!Q37+NMM!Q36+PPA!Q37+FBT!Q17+TRE!Q17+MAE!Q17+TEL!Q17+WWP!Q17+OIS!Q17</f>
        <v>16.410834049871021</v>
      </c>
      <c r="R36" s="204">
        <f>ISI!R32+NFM!R48+CHI!R37+NMM!R36+PPA!R37+FBT!R17+TRE!R17+MAE!R17+TEL!R17+WWP!R17+OIS!R17</f>
        <v>16.402837489251933</v>
      </c>
      <c r="S36" s="204">
        <f>ISI!S32+NFM!S48+CHI!S37+NMM!S36+PPA!S37+FBT!S17+TRE!S17+MAE!S17+TEL!S17+WWP!S17+OIS!S17</f>
        <v>21.45898538263112</v>
      </c>
      <c r="T36" s="204">
        <f>ISI!T32+NFM!T48+CHI!T37+NMM!T36+PPA!T37+FBT!T17+TRE!T17+MAE!T17+TEL!T17+WWP!T17+OIS!T17</f>
        <v>18.307738607050734</v>
      </c>
      <c r="U36" s="204">
        <f>ISI!U32+NFM!U48+CHI!U37+NMM!U36+PPA!U37+FBT!U17+TRE!U17+MAE!U17+TEL!U17+WWP!U17+OIS!U17</f>
        <v>24.302321582115219</v>
      </c>
      <c r="V36" s="204">
        <f>ISI!V32+NFM!V48+CHI!V37+NMM!V36+PPA!V37+FBT!V17+TRE!V17+MAE!V17+TEL!V17+WWP!V17+OIS!V17</f>
        <v>21.543250214961304</v>
      </c>
      <c r="W36" s="204">
        <f>ISI!W32+NFM!W48+CHI!W37+NMM!W36+PPA!W37+FBT!W17+TRE!W17+MAE!W17+TEL!W17+WWP!W17+OIS!W17</f>
        <v>27.382373172828892</v>
      </c>
      <c r="X36" s="204">
        <f>ISI!X32+NFM!X48+CHI!X37+NMM!X36+PPA!X37+FBT!X17+TRE!X17+MAE!X17+TEL!X17+WWP!X17+OIS!X17</f>
        <v>30.591143594153056</v>
      </c>
      <c r="Y36" s="204">
        <f>ISI!Y32+NFM!Y48+CHI!Y37+NMM!Y36+PPA!Y37+FBT!Y17+TRE!Y17+MAE!Y17+TEL!Y17+WWP!Y17+OIS!Y17</f>
        <v>30.894496990541704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67.54892519346518</v>
      </c>
      <c r="C37" s="204">
        <f>ISI!C33+NFM!C49+CHI!C38+NMM!C37+PPA!C38+FBT!C18+TRE!C18+MAE!C18+TEL!C18+WWP!C18+OIS!C18</f>
        <v>52.110490111779868</v>
      </c>
      <c r="D37" s="204">
        <f>ISI!D33+NFM!D49+CHI!D38+NMM!D37+PPA!D38+FBT!D18+TRE!D18+MAE!D18+TEL!D18+WWP!D18+OIS!D18</f>
        <v>53.075494411006019</v>
      </c>
      <c r="E37" s="204">
        <f>ISI!E33+NFM!E49+CHI!E38+NMM!E37+PPA!E38+FBT!E18+TRE!E18+MAE!E18+TEL!E18+WWP!E18+OIS!E18</f>
        <v>59.829062768701633</v>
      </c>
      <c r="F37" s="204">
        <f>ISI!F33+NFM!F49+CHI!F38+NMM!F37+PPA!F38+FBT!F18+TRE!F18+MAE!F18+TEL!F18+WWP!F18+OIS!F18</f>
        <v>65.620636285468606</v>
      </c>
      <c r="G37" s="204">
        <f>ISI!G33+NFM!G49+CHI!G38+NMM!G37+PPA!G38+FBT!G18+TRE!G18+MAE!G18+TEL!G18+WWP!G18+OIS!G18</f>
        <v>62.722527944969912</v>
      </c>
      <c r="H37" s="204">
        <f>ISI!H33+NFM!H49+CHI!H38+NMM!H37+PPA!H38+FBT!H18+TRE!H18+MAE!H18+TEL!H18+WWP!H18+OIS!H18</f>
        <v>52.107996560619092</v>
      </c>
      <c r="I37" s="204">
        <f>ISI!I33+NFM!I49+CHI!I38+NMM!I37+PPA!I38+FBT!I18+TRE!I18+MAE!I18+TEL!I18+WWP!I18+OIS!I18</f>
        <v>62.764402407566628</v>
      </c>
      <c r="J37" s="204">
        <f>ISI!J33+NFM!J49+CHI!J38+NMM!J37+PPA!J38+FBT!J18+TRE!J18+MAE!J18+TEL!J18+WWP!J18+OIS!J18</f>
        <v>61.179277730008586</v>
      </c>
      <c r="K37" s="204">
        <f>ISI!K33+NFM!K49+CHI!K38+NMM!K37+PPA!K38+FBT!K18+TRE!K18+MAE!K18+TEL!K18+WWP!K18+OIS!K18</f>
        <v>45.774118658641441</v>
      </c>
      <c r="L37" s="204">
        <f>ISI!L33+NFM!L49+CHI!L38+NMM!L37+PPA!L38+FBT!L18+TRE!L18+MAE!L18+TEL!L18+WWP!L18+OIS!L18</f>
        <v>43.669389509888219</v>
      </c>
      <c r="M37" s="204">
        <f>ISI!M33+NFM!M49+CHI!M38+NMM!M37+PPA!M38+FBT!M18+TRE!M18+MAE!M18+TEL!M18+WWP!M18+OIS!M18</f>
        <v>47.662338779019763</v>
      </c>
      <c r="N37" s="204">
        <f>ISI!N33+NFM!N49+CHI!N38+NMM!N37+PPA!N38+FBT!N18+TRE!N18+MAE!N18+TEL!N18+WWP!N18+OIS!N18</f>
        <v>24.349871023215826</v>
      </c>
      <c r="O37" s="204">
        <f>ISI!O33+NFM!O49+CHI!O38+NMM!O37+PPA!O38+FBT!O18+TRE!O18+MAE!O18+TEL!O18+WWP!O18+OIS!O18</f>
        <v>18.427343078245919</v>
      </c>
      <c r="P37" s="204">
        <f>ISI!P33+NFM!P49+CHI!P38+NMM!P37+PPA!P38+FBT!P18+TRE!P18+MAE!P18+TEL!P18+WWP!P18+OIS!P18</f>
        <v>21.37747205503009</v>
      </c>
      <c r="Q37" s="204">
        <f>ISI!Q33+NFM!Q49+CHI!Q38+NMM!Q37+PPA!Q38+FBT!Q18+TRE!Q18+MAE!Q18+TEL!Q18+WWP!Q18+OIS!Q18</f>
        <v>21.475666380051589</v>
      </c>
      <c r="R37" s="204">
        <f>ISI!R33+NFM!R49+CHI!R38+NMM!R37+PPA!R38+FBT!R18+TRE!R18+MAE!R18+TEL!R18+WWP!R18+OIS!R18</f>
        <v>25.236887360275148</v>
      </c>
      <c r="S37" s="204">
        <f>ISI!S33+NFM!S49+CHI!S38+NMM!S37+PPA!S38+FBT!S18+TRE!S18+MAE!S18+TEL!S18+WWP!S18+OIS!S18</f>
        <v>28.248151332760095</v>
      </c>
      <c r="T37" s="204">
        <f>ISI!T33+NFM!T49+CHI!T38+NMM!T37+PPA!T38+FBT!T18+TRE!T18+MAE!T18+TEL!T18+WWP!T18+OIS!T18</f>
        <v>29.325709372312982</v>
      </c>
      <c r="U37" s="204">
        <f>ISI!U33+NFM!U49+CHI!U38+NMM!U37+PPA!U38+FBT!U18+TRE!U18+MAE!U18+TEL!U18+WWP!U18+OIS!U18</f>
        <v>29.131470335339639</v>
      </c>
      <c r="V37" s="204">
        <f>ISI!V33+NFM!V49+CHI!V38+NMM!V37+PPA!V38+FBT!V18+TRE!V18+MAE!V18+TEL!V18+WWP!V18+OIS!V18</f>
        <v>27.110490111779875</v>
      </c>
      <c r="W37" s="204">
        <f>ISI!W33+NFM!W49+CHI!W38+NMM!W37+PPA!W38+FBT!W18+TRE!W18+MAE!W18+TEL!W18+WWP!W18+OIS!W18</f>
        <v>26.669819432502152</v>
      </c>
      <c r="X37" s="204">
        <f>ISI!X33+NFM!X49+CHI!X38+NMM!X37+PPA!X38+FBT!X18+TRE!X18+MAE!X18+TEL!X18+WWP!X18+OIS!X18</f>
        <v>29.193035253654333</v>
      </c>
      <c r="Y37" s="204">
        <f>ISI!Y33+NFM!Y49+CHI!Y38+NMM!Y37+PPA!Y38+FBT!Y18+TRE!Y18+MAE!Y18+TEL!Y18+WWP!Y18+OIS!Y18</f>
        <v>23.470163370593291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109.4511607910576</v>
      </c>
      <c r="C38" s="204">
        <f>ISI!C34+NFM!C50+CHI!C39+NMM!C38+PPA!C39+FBT!C19+TRE!C19+MAE!C19+TEL!C19+WWP!C19+OIS!C19</f>
        <v>103.2411006018916</v>
      </c>
      <c r="D38" s="204">
        <f>ISI!D34+NFM!D50+CHI!D39+NMM!D38+PPA!D39+FBT!D19+TRE!D19+MAE!D19+TEL!D19+WWP!D19+OIS!D19</f>
        <v>107.8986242476354</v>
      </c>
      <c r="E38" s="204">
        <f>ISI!E34+NFM!E50+CHI!E39+NMM!E38+PPA!E39+FBT!E19+TRE!E19+MAE!E19+TEL!E19+WWP!E19+OIS!E19</f>
        <v>106.346173688736</v>
      </c>
      <c r="F38" s="204">
        <f>ISI!F34+NFM!F50+CHI!F39+NMM!F38+PPA!F39+FBT!F19+TRE!F19+MAE!F19+TEL!F19+WWP!F19+OIS!F19</f>
        <v>119.0933791917455</v>
      </c>
      <c r="G38" s="204">
        <f>ISI!G34+NFM!G50+CHI!G39+NMM!G38+PPA!G39+FBT!G19+TRE!G19+MAE!G19+TEL!G19+WWP!G19+OIS!G19</f>
        <v>122.6808254514187</v>
      </c>
      <c r="H38" s="204">
        <f>ISI!H34+NFM!H50+CHI!H39+NMM!H38+PPA!H39+FBT!H19+TRE!H19+MAE!H19+TEL!H19+WWP!H19+OIS!H19</f>
        <v>113.33241616509029</v>
      </c>
      <c r="I38" s="204">
        <f>ISI!I34+NFM!I50+CHI!I39+NMM!I38+PPA!I39+FBT!I19+TRE!I19+MAE!I19+TEL!I19+WWP!I19+OIS!I19</f>
        <v>111.003611349957</v>
      </c>
      <c r="J38" s="204">
        <f>ISI!J34+NFM!J50+CHI!J39+NMM!J38+PPA!J39+FBT!J19+TRE!J19+MAE!J19+TEL!J19+WWP!J19+OIS!J19</f>
        <v>117.9898538263113</v>
      </c>
      <c r="K38" s="204">
        <f>ISI!K34+NFM!K50+CHI!K39+NMM!K38+PPA!K39+FBT!K19+TRE!K19+MAE!K19+TEL!K19+WWP!K19+OIS!K19</f>
        <v>111.7798796216681</v>
      </c>
      <c r="L38" s="204">
        <f>ISI!L34+NFM!L50+CHI!L39+NMM!L38+PPA!L39+FBT!L19+TRE!L19+MAE!L19+TEL!L19+WWP!L19+OIS!L19</f>
        <v>90.044883920894236</v>
      </c>
      <c r="M38" s="204">
        <f>ISI!M34+NFM!M50+CHI!M39+NMM!M38+PPA!M39+FBT!M19+TRE!M19+MAE!M19+TEL!M19+WWP!M19+OIS!M19</f>
        <v>77.624935511607902</v>
      </c>
      <c r="N38" s="204">
        <f>ISI!N34+NFM!N50+CHI!N39+NMM!N38+PPA!N39+FBT!N19+TRE!N19+MAE!N19+TEL!N19+WWP!N19+OIS!N19</f>
        <v>72.967411865864136</v>
      </c>
      <c r="O38" s="204">
        <f>ISI!O34+NFM!O50+CHI!O39+NMM!O38+PPA!O39+FBT!O19+TRE!O19+MAE!O19+TEL!O19+WWP!O19+OIS!O19</f>
        <v>104.11650902837491</v>
      </c>
      <c r="P38" s="204">
        <f>ISI!P34+NFM!P50+CHI!P39+NMM!P38+PPA!P39+FBT!P19+TRE!P19+MAE!P19+TEL!P19+WWP!P19+OIS!P19</f>
        <v>125.2687016337059</v>
      </c>
      <c r="Q38" s="204">
        <f>ISI!Q34+NFM!Q50+CHI!Q39+NMM!Q38+PPA!Q39+FBT!Q19+TRE!Q19+MAE!Q19+TEL!Q19+WWP!Q19+OIS!Q19</f>
        <v>97.238177128116945</v>
      </c>
      <c r="R38" s="204">
        <f>ISI!R34+NFM!R50+CHI!R39+NMM!R38+PPA!R39+FBT!R19+TRE!R19+MAE!R19+TEL!R19+WWP!R19+OIS!R19</f>
        <v>94.829406706792767</v>
      </c>
      <c r="S38" s="204">
        <f>ISI!S34+NFM!S50+CHI!S39+NMM!S38+PPA!S39+FBT!S19+TRE!S19+MAE!S19+TEL!S19+WWP!S19+OIS!S19</f>
        <v>83.840584694754938</v>
      </c>
      <c r="T38" s="204">
        <f>ISI!T34+NFM!T50+CHI!T39+NMM!T38+PPA!T39+FBT!T19+TRE!T19+MAE!T19+TEL!T19+WWP!T19+OIS!T19</f>
        <v>55.812381771281153</v>
      </c>
      <c r="U38" s="204">
        <f>ISI!U34+NFM!U50+CHI!U39+NMM!U38+PPA!U39+FBT!U19+TRE!U19+MAE!U19+TEL!U19+WWP!U19+OIS!U19</f>
        <v>41.841788478073944</v>
      </c>
      <c r="V38" s="204">
        <f>ISI!V34+NFM!V50+CHI!V39+NMM!V38+PPA!V39+FBT!V19+TRE!V19+MAE!V19+TEL!V19+WWP!V19+OIS!V19</f>
        <v>50.189079965606183</v>
      </c>
      <c r="W38" s="204">
        <f>ISI!W34+NFM!W50+CHI!W39+NMM!W38+PPA!W39+FBT!W19+TRE!W19+MAE!W19+TEL!W19+WWP!W19+OIS!W19</f>
        <v>9.726397248495271</v>
      </c>
      <c r="X38" s="204">
        <f>ISI!X34+NFM!X50+CHI!X39+NMM!X38+PPA!X39+FBT!X19+TRE!X19+MAE!X19+TEL!X19+WWP!X19+OIS!X19</f>
        <v>11.652794496990545</v>
      </c>
      <c r="Y38" s="204">
        <f>ISI!Y34+NFM!Y50+CHI!Y39+NMM!Y38+PPA!Y39+FBT!Y19+TRE!Y19+MAE!Y19+TEL!Y19+WWP!Y19+OIS!Y19</f>
        <v>22.25812553740327</v>
      </c>
    </row>
    <row r="39" spans="1:25" ht="12" customHeight="1" x14ac:dyDescent="0.25">
      <c r="A39" s="19" t="s">
        <v>72</v>
      </c>
      <c r="B39" s="205">
        <f t="shared" ref="B39:Y39" si="2">B40+B41</f>
        <v>0</v>
      </c>
      <c r="C39" s="205">
        <f t="shared" si="2"/>
        <v>0</v>
      </c>
      <c r="D39" s="205">
        <f t="shared" si="2"/>
        <v>0</v>
      </c>
      <c r="E39" s="205">
        <f t="shared" si="2"/>
        <v>0</v>
      </c>
      <c r="F39" s="205">
        <f t="shared" si="2"/>
        <v>0</v>
      </c>
      <c r="G39" s="205">
        <f t="shared" si="2"/>
        <v>0</v>
      </c>
      <c r="H39" s="205">
        <f t="shared" si="2"/>
        <v>0</v>
      </c>
      <c r="I39" s="205">
        <f t="shared" si="2"/>
        <v>0</v>
      </c>
      <c r="J39" s="205">
        <f t="shared" si="2"/>
        <v>0</v>
      </c>
      <c r="K39" s="205">
        <f t="shared" si="2"/>
        <v>0</v>
      </c>
      <c r="L39" s="205">
        <f t="shared" si="2"/>
        <v>0</v>
      </c>
      <c r="M39" s="205">
        <f t="shared" si="2"/>
        <v>0</v>
      </c>
      <c r="N39" s="205">
        <f t="shared" si="2"/>
        <v>0</v>
      </c>
      <c r="O39" s="205">
        <f t="shared" si="2"/>
        <v>0</v>
      </c>
      <c r="P39" s="205">
        <f t="shared" si="2"/>
        <v>0</v>
      </c>
      <c r="Q39" s="205">
        <f t="shared" si="2"/>
        <v>0</v>
      </c>
      <c r="R39" s="205">
        <f t="shared" si="2"/>
        <v>0</v>
      </c>
      <c r="S39" s="205">
        <f t="shared" si="2"/>
        <v>0</v>
      </c>
      <c r="T39" s="205">
        <f t="shared" si="2"/>
        <v>0</v>
      </c>
      <c r="U39" s="205">
        <f t="shared" si="2"/>
        <v>0</v>
      </c>
      <c r="V39" s="205">
        <f t="shared" si="2"/>
        <v>0</v>
      </c>
      <c r="W39" s="205">
        <f t="shared" si="2"/>
        <v>0</v>
      </c>
      <c r="X39" s="205">
        <f t="shared" si="2"/>
        <v>0</v>
      </c>
      <c r="Y39" s="205">
        <f t="shared" si="2"/>
        <v>0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0</v>
      </c>
      <c r="C40" s="204">
        <f>ISI!C36+NFM!C52+CHI!C41+NMM!C40+PPA!C41+FBT!C21+TRE!C21+MAE!C21+TEL!C21+WWP!C21+OIS!C21</f>
        <v>0</v>
      </c>
      <c r="D40" s="204">
        <f>ISI!D36+NFM!D52+CHI!D41+NMM!D40+PPA!D41+FBT!D21+TRE!D21+MAE!D21+TEL!D21+WWP!D21+OIS!D21</f>
        <v>0</v>
      </c>
      <c r="E40" s="204">
        <f>ISI!E36+NFM!E52+CHI!E41+NMM!E40+PPA!E41+FBT!E21+TRE!E21+MAE!E21+TEL!E21+WWP!E21+OIS!E21</f>
        <v>0</v>
      </c>
      <c r="F40" s="204">
        <f>ISI!F36+NFM!F52+CHI!F41+NMM!F40+PPA!F41+FBT!F21+TRE!F21+MAE!F21+TEL!F21+WWP!F21+OIS!F21</f>
        <v>0</v>
      </c>
      <c r="G40" s="204">
        <f>ISI!G36+NFM!G52+CHI!G41+NMM!G40+PPA!G41+FBT!G21+TRE!G21+MAE!G21+TEL!G21+WWP!G21+OIS!G21</f>
        <v>0</v>
      </c>
      <c r="H40" s="204">
        <f>ISI!H36+NFM!H52+CHI!H41+NMM!H40+PPA!H41+FBT!H21+TRE!H21+MAE!H21+TEL!H21+WWP!H21+OIS!H21</f>
        <v>0</v>
      </c>
      <c r="I40" s="204">
        <f>ISI!I36+NFM!I52+CHI!I41+NMM!I40+PPA!I41+FBT!I21+TRE!I21+MAE!I21+TEL!I21+WWP!I21+OIS!I21</f>
        <v>0</v>
      </c>
      <c r="J40" s="204">
        <f>ISI!J36+NFM!J52+CHI!J41+NMM!J40+PPA!J41+FBT!J21+TRE!J21+MAE!J21+TEL!J21+WWP!J21+OIS!J21</f>
        <v>0</v>
      </c>
      <c r="K40" s="204">
        <f>ISI!K36+NFM!K52+CHI!K41+NMM!K40+PPA!K41+FBT!K21+TRE!K21+MAE!K21+TEL!K21+WWP!K21+OIS!K21</f>
        <v>0</v>
      </c>
      <c r="L40" s="204">
        <f>ISI!L36+NFM!L52+CHI!L41+NMM!L40+PPA!L41+FBT!L21+TRE!L21+MAE!L21+TEL!L21+WWP!L21+OIS!L21</f>
        <v>0</v>
      </c>
      <c r="M40" s="204">
        <f>ISI!M36+NFM!M52+CHI!M41+NMM!M40+PPA!M41+FBT!M21+TRE!M21+MAE!M21+TEL!M21+WWP!M21+OIS!M21</f>
        <v>0</v>
      </c>
      <c r="N40" s="204">
        <f>ISI!N36+NFM!N52+CHI!N41+NMM!N40+PPA!N41+FBT!N21+TRE!N21+MAE!N21+TEL!N21+WWP!N21+OIS!N21</f>
        <v>0</v>
      </c>
      <c r="O40" s="204">
        <f>ISI!O36+NFM!O52+CHI!O41+NMM!O40+PPA!O41+FBT!O21+TRE!O21+MAE!O21+TEL!O21+WWP!O21+OIS!O21</f>
        <v>0</v>
      </c>
      <c r="P40" s="204">
        <f>ISI!P36+NFM!P52+CHI!P41+NMM!P40+PPA!P41+FBT!P21+TRE!P21+MAE!P21+TEL!P21+WWP!P21+OIS!P21</f>
        <v>0</v>
      </c>
      <c r="Q40" s="204">
        <f>ISI!Q36+NFM!Q52+CHI!Q41+NMM!Q40+PPA!Q41+FBT!Q21+TRE!Q21+MAE!Q21+TEL!Q21+WWP!Q21+OIS!Q21</f>
        <v>0</v>
      </c>
      <c r="R40" s="204">
        <f>ISI!R36+NFM!R52+CHI!R41+NMM!R40+PPA!R41+FBT!R21+TRE!R21+MAE!R21+TEL!R21+WWP!R21+OIS!R21</f>
        <v>0</v>
      </c>
      <c r="S40" s="204">
        <f>ISI!S36+NFM!S52+CHI!S41+NMM!S40+PPA!S41+FBT!S21+TRE!S21+MAE!S21+TEL!S21+WWP!S21+OIS!S21</f>
        <v>0</v>
      </c>
      <c r="T40" s="204">
        <f>ISI!T36+NFM!T52+CHI!T41+NMM!T40+PPA!T41+FBT!T21+TRE!T21+MAE!T21+TEL!T21+WWP!T21+OIS!T21</f>
        <v>0</v>
      </c>
      <c r="U40" s="204">
        <f>ISI!U36+NFM!U52+CHI!U41+NMM!U40+PPA!U41+FBT!U21+TRE!U21+MAE!U21+TEL!U21+WWP!U21+OIS!U21</f>
        <v>0</v>
      </c>
      <c r="V40" s="204">
        <f>ISI!V36+NFM!V52+CHI!V41+NMM!V40+PPA!V41+FBT!V21+TRE!V21+MAE!V21+TEL!V21+WWP!V21+OIS!V21</f>
        <v>0</v>
      </c>
      <c r="W40" s="204">
        <f>ISI!W36+NFM!W52+CHI!W41+NMM!W40+PPA!W41+FBT!W21+TRE!W21+MAE!W21+TEL!W21+WWP!W21+OIS!W21</f>
        <v>0</v>
      </c>
      <c r="X40" s="204">
        <f>ISI!X36+NFM!X52+CHI!X41+NMM!X40+PPA!X41+FBT!X21+TRE!X21+MAE!X21+TEL!X21+WWP!X21+OIS!X21</f>
        <v>0</v>
      </c>
      <c r="Y40" s="204">
        <f>ISI!Y36+NFM!Y52+CHI!Y41+NMM!Y40+PPA!Y41+FBT!Y21+TRE!Y21+MAE!Y21+TEL!Y21+WWP!Y21+OIS!Y21</f>
        <v>0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0.9792777300085983</v>
      </c>
      <c r="C42" s="205">
        <f t="shared" si="3"/>
        <v>2.1018056749785039</v>
      </c>
      <c r="D42" s="205">
        <f t="shared" si="3"/>
        <v>2.1496130696474629</v>
      </c>
      <c r="E42" s="205">
        <f t="shared" si="3"/>
        <v>5.3979363714531363</v>
      </c>
      <c r="F42" s="205">
        <f t="shared" si="3"/>
        <v>4.7291487532244192</v>
      </c>
      <c r="G42" s="205">
        <f t="shared" si="3"/>
        <v>4.2036973344797932</v>
      </c>
      <c r="H42" s="205">
        <f t="shared" si="3"/>
        <v>3.2005159071367149</v>
      </c>
      <c r="I42" s="205">
        <f t="shared" si="3"/>
        <v>10.05537403267412</v>
      </c>
      <c r="J42" s="205">
        <f t="shared" si="3"/>
        <v>12.420034393809109</v>
      </c>
      <c r="K42" s="205">
        <f t="shared" si="3"/>
        <v>14.211349957007739</v>
      </c>
      <c r="L42" s="205">
        <f t="shared" si="3"/>
        <v>16.146001719690453</v>
      </c>
      <c r="M42" s="205">
        <f t="shared" si="3"/>
        <v>9.0044711951848679</v>
      </c>
      <c r="N42" s="205">
        <f t="shared" si="3"/>
        <v>5.0396388650042976</v>
      </c>
      <c r="O42" s="205">
        <f t="shared" si="3"/>
        <v>6.9504729148753217</v>
      </c>
      <c r="P42" s="205">
        <f t="shared" si="3"/>
        <v>17.817884780739469</v>
      </c>
      <c r="Q42" s="205">
        <f t="shared" si="3"/>
        <v>25.413155631986243</v>
      </c>
      <c r="R42" s="205">
        <f t="shared" si="3"/>
        <v>30.333447979363719</v>
      </c>
      <c r="S42" s="205">
        <f t="shared" si="3"/>
        <v>44.901461736887356</v>
      </c>
      <c r="T42" s="205">
        <f t="shared" si="3"/>
        <v>56.48503869303525</v>
      </c>
      <c r="U42" s="205">
        <f t="shared" si="3"/>
        <v>60.946001719690464</v>
      </c>
      <c r="V42" s="205">
        <f t="shared" si="3"/>
        <v>76.96483233018057</v>
      </c>
      <c r="W42" s="205">
        <f t="shared" si="3"/>
        <v>86.340756663800519</v>
      </c>
      <c r="X42" s="205">
        <f t="shared" si="3"/>
        <v>90.017196904557181</v>
      </c>
      <c r="Y42" s="205">
        <f t="shared" si="3"/>
        <v>87.141702493551151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0.9792777300085983</v>
      </c>
      <c r="C43" s="204">
        <f>ISI!C39+NFM!C55+CHI!C44+NMM!C43+PPA!C44+FBT!C24+TRE!C24+MAE!C24+TEL!C24+WWP!C24+OIS!C24</f>
        <v>2.1018056749785039</v>
      </c>
      <c r="D43" s="204">
        <f>ISI!D39+NFM!D55+CHI!D44+NMM!D43+PPA!D44+FBT!D24+TRE!D24+MAE!D24+TEL!D24+WWP!D24+OIS!D24</f>
        <v>2.1496130696474629</v>
      </c>
      <c r="E43" s="204">
        <f>ISI!E39+NFM!E55+CHI!E44+NMM!E43+PPA!E44+FBT!E24+TRE!E24+MAE!E24+TEL!E24+WWP!E24+OIS!E24</f>
        <v>5.3979363714531363</v>
      </c>
      <c r="F43" s="204">
        <f>ISI!F39+NFM!F55+CHI!F44+NMM!F43+PPA!F44+FBT!F24+TRE!F24+MAE!F24+TEL!F24+WWP!F24+OIS!F24</f>
        <v>4.7291487532244192</v>
      </c>
      <c r="G43" s="204">
        <f>ISI!G39+NFM!G55+CHI!G44+NMM!G43+PPA!G44+FBT!G24+TRE!G24+MAE!G24+TEL!G24+WWP!G24+OIS!G24</f>
        <v>4.2036973344797932</v>
      </c>
      <c r="H43" s="204">
        <f>ISI!H39+NFM!H55+CHI!H44+NMM!H43+PPA!H44+FBT!H24+TRE!H24+MAE!H24+TEL!H24+WWP!H24+OIS!H24</f>
        <v>3.2005159071367149</v>
      </c>
      <c r="I43" s="204">
        <f>ISI!I39+NFM!I55+CHI!I44+NMM!I43+PPA!I44+FBT!I24+TRE!I24+MAE!I24+TEL!I24+WWP!I24+OIS!I24</f>
        <v>10.05537403267412</v>
      </c>
      <c r="J43" s="204">
        <f>ISI!J39+NFM!J55+CHI!J44+NMM!J43+PPA!J44+FBT!J24+TRE!J24+MAE!J24+TEL!J24+WWP!J24+OIS!J24</f>
        <v>12.420034393809109</v>
      </c>
      <c r="K43" s="204">
        <f>ISI!K39+NFM!K55+CHI!K44+NMM!K43+PPA!K44+FBT!K24+TRE!K24+MAE!K24+TEL!K24+WWP!K24+OIS!K24</f>
        <v>13.8530524505589</v>
      </c>
      <c r="L43" s="204">
        <f>ISI!L39+NFM!L55+CHI!L44+NMM!L43+PPA!L44+FBT!L24+TRE!L24+MAE!L24+TEL!L24+WWP!L24+OIS!L24</f>
        <v>15.429492691315559</v>
      </c>
      <c r="M43" s="204">
        <f>ISI!M39+NFM!M55+CHI!M44+NMM!M43+PPA!M44+FBT!M24+TRE!M24+MAE!M24+TEL!M24+WWP!M24+OIS!M24</f>
        <v>7.4042132416165094</v>
      </c>
      <c r="N43" s="204">
        <f>ISI!N39+NFM!N55+CHI!N44+NMM!N43+PPA!N44+FBT!N24+TRE!N24+MAE!N24+TEL!N24+WWP!N24+OIS!N24</f>
        <v>3.3677558039552871</v>
      </c>
      <c r="O43" s="204">
        <f>ISI!O39+NFM!O55+CHI!O44+NMM!O43+PPA!O44+FBT!O24+TRE!O24+MAE!O24+TEL!O24+WWP!O24+OIS!O24</f>
        <v>5.3263112639724843</v>
      </c>
      <c r="P43" s="204">
        <f>ISI!P39+NFM!P55+CHI!P44+NMM!P43+PPA!P44+FBT!P24+TRE!P24+MAE!P24+TEL!P24+WWP!P24+OIS!P24</f>
        <v>16.217626827171109</v>
      </c>
      <c r="Q43" s="204">
        <f>ISI!Q39+NFM!Q55+CHI!Q44+NMM!Q43+PPA!Q44+FBT!Q24+TRE!Q24+MAE!Q24+TEL!Q24+WWP!Q24+OIS!Q24</f>
        <v>23.765090283748926</v>
      </c>
      <c r="R43" s="204">
        <f>ISI!R39+NFM!R55+CHI!R44+NMM!R43+PPA!R44+FBT!R24+TRE!R24+MAE!R24+TEL!R24+WWP!R24+OIS!R24</f>
        <v>28.70928632846088</v>
      </c>
      <c r="S43" s="204">
        <f>ISI!S39+NFM!S55+CHI!S44+NMM!S43+PPA!S44+FBT!S24+TRE!S24+MAE!S24+TEL!S24+WWP!S24+OIS!S24</f>
        <v>43.270679277730004</v>
      </c>
      <c r="T43" s="204">
        <f>ISI!T39+NFM!T55+CHI!T44+NMM!T43+PPA!T44+FBT!T24+TRE!T24+MAE!T24+TEL!T24+WWP!T24+OIS!T24</f>
        <v>54.503009458297505</v>
      </c>
      <c r="U43" s="204">
        <f>ISI!U39+NFM!U55+CHI!U44+NMM!U43+PPA!U44+FBT!U24+TRE!U24+MAE!U24+TEL!U24+WWP!U24+OIS!U24</f>
        <v>58.995872742906286</v>
      </c>
      <c r="V43" s="204">
        <f>ISI!V39+NFM!V55+CHI!V44+NMM!V43+PPA!V44+FBT!V24+TRE!V24+MAE!V24+TEL!V24+WWP!V24+OIS!V24</f>
        <v>74.597506448839212</v>
      </c>
      <c r="W43" s="204">
        <f>ISI!W39+NFM!W55+CHI!W44+NMM!W43+PPA!W44+FBT!W24+TRE!W24+MAE!W24+TEL!W24+WWP!W24+OIS!W24</f>
        <v>83.875494411006017</v>
      </c>
      <c r="X43" s="204">
        <f>ISI!X39+NFM!X55+CHI!X44+NMM!X43+PPA!X44+FBT!X24+TRE!X24+MAE!X24+TEL!X24+WWP!X24+OIS!X24</f>
        <v>85.349527085124677</v>
      </c>
      <c r="Y43" s="204">
        <f>ISI!Y39+NFM!Y55+CHI!Y44+NMM!Y43+PPA!Y44+FBT!Y24+TRE!Y24+MAE!Y24+TEL!Y24+WWP!Y24+OIS!Y24</f>
        <v>82.390197764402402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0.35829750644883918</v>
      </c>
      <c r="L44" s="204">
        <f>ISI!L40+NFM!L56+CHI!L45+NMM!L44+PPA!L45+FBT!L25+TRE!L25+MAE!L25+TEL!L25+WWP!L25+OIS!L25</f>
        <v>0.7165090283748925</v>
      </c>
      <c r="M44" s="204">
        <f>ISI!M40+NFM!M56+CHI!M45+NMM!M44+PPA!M45+FBT!M25+TRE!M25+MAE!M25+TEL!M25+WWP!M25+OIS!M25</f>
        <v>1.6002579535683581</v>
      </c>
      <c r="N44" s="204">
        <f>ISI!N40+NFM!N56+CHI!N45+NMM!N44+PPA!N45+FBT!N25+TRE!N25+MAE!N25+TEL!N25+WWP!N25+OIS!N25</f>
        <v>1.671883061049011</v>
      </c>
      <c r="O44" s="204">
        <f>ISI!O40+NFM!O56+CHI!O45+NMM!O44+PPA!O45+FBT!O25+TRE!O25+MAE!O25+TEL!O25+WWP!O25+OIS!O25</f>
        <v>1.6241616509028369</v>
      </c>
      <c r="P44" s="204">
        <f>ISI!P40+NFM!P56+CHI!P45+NMM!P44+PPA!P45+FBT!P25+TRE!P25+MAE!P25+TEL!P25+WWP!P25+OIS!P25</f>
        <v>1.6002579535683581</v>
      </c>
      <c r="Q44" s="204">
        <f>ISI!Q40+NFM!Q56+CHI!Q45+NMM!Q44+PPA!Q45+FBT!Q25+TRE!Q25+MAE!Q25+TEL!Q25+WWP!Q25+OIS!Q25</f>
        <v>1.6480653482373171</v>
      </c>
      <c r="R44" s="204">
        <f>ISI!R40+NFM!R56+CHI!R45+NMM!R44+PPA!R45+FBT!R25+TRE!R25+MAE!R25+TEL!R25+WWP!R25+OIS!R25</f>
        <v>1.6241616509028369</v>
      </c>
      <c r="S44" s="204">
        <f>ISI!S40+NFM!S56+CHI!S45+NMM!S44+PPA!S45+FBT!S25+TRE!S25+MAE!S25+TEL!S25+WWP!S25+OIS!S25</f>
        <v>1.6307824591573521</v>
      </c>
      <c r="T44" s="204">
        <f>ISI!T40+NFM!T56+CHI!T45+NMM!T44+PPA!T45+FBT!T25+TRE!T25+MAE!T25+TEL!T25+WWP!T25+OIS!T25</f>
        <v>1.5807394668959589</v>
      </c>
      <c r="U44" s="204">
        <f>ISI!U40+NFM!U56+CHI!U45+NMM!U44+PPA!U45+FBT!U25+TRE!U25+MAE!U25+TEL!U25+WWP!U25+OIS!U25</f>
        <v>1.5488392089423899</v>
      </c>
      <c r="V44" s="204">
        <f>ISI!V40+NFM!V56+CHI!V45+NMM!V44+PPA!V45+FBT!V25+TRE!V25+MAE!V25+TEL!V25+WWP!V25+OIS!V25</f>
        <v>1.572055030094583</v>
      </c>
      <c r="W44" s="204">
        <f>ISI!W40+NFM!W56+CHI!W45+NMM!W44+PPA!W45+FBT!W25+TRE!W25+MAE!W25+TEL!W25+WWP!W25+OIS!W25</f>
        <v>1.608856405846947</v>
      </c>
      <c r="X44" s="204">
        <f>ISI!X40+NFM!X56+CHI!X45+NMM!X44+PPA!X45+FBT!X25+TRE!X25+MAE!X25+TEL!X25+WWP!X25+OIS!X25</f>
        <v>1.54213241616509</v>
      </c>
      <c r="Y44" s="204">
        <f>ISI!Y40+NFM!Y56+CHI!Y45+NMM!Y44+PPA!Y45+FBT!Y25+TRE!Y25+MAE!Y25+TEL!Y25+WWP!Y25+OIS!Y25</f>
        <v>1.6107480653482369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0.39398108340498705</v>
      </c>
      <c r="W45" s="204">
        <f>ISI!W41+NFM!W57+CHI!W46+NMM!W45+PPA!W46+FBT!W26+TRE!W26+MAE!W26+TEL!W26+WWP!W26+OIS!W26</f>
        <v>0.45511607910576096</v>
      </c>
      <c r="X45" s="204">
        <f>ISI!X41+NFM!X57+CHI!X46+NMM!X45+PPA!X46+FBT!X26+TRE!X26+MAE!X26+TEL!X26+WWP!X26+OIS!X26</f>
        <v>0.45520206362854682</v>
      </c>
      <c r="Y45" s="204">
        <f>ISI!Y41+NFM!Y57+CHI!Y46+NMM!Y45+PPA!Y46+FBT!Y26+TRE!Y26+MAE!Y26+TEL!Y26+WWP!Y26+OIS!Y26</f>
        <v>0.41711092003439376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0.40128976784178838</v>
      </c>
      <c r="U46" s="204">
        <f>ISI!U42+NFM!U58+CHI!U47+NMM!U46+PPA!U47+FBT!U27+TRE!U27+MAE!U27+TEL!U27+WWP!U27+OIS!U27</f>
        <v>0.40128976784178838</v>
      </c>
      <c r="V46" s="204">
        <f>ISI!V42+NFM!V58+CHI!V47+NMM!V46+PPA!V47+FBT!V27+TRE!V27+MAE!V27+TEL!V27+WWP!V27+OIS!V27</f>
        <v>0.40128976784178838</v>
      </c>
      <c r="W46" s="204">
        <f>ISI!W42+NFM!W58+CHI!W47+NMM!W46+PPA!W47+FBT!W27+TRE!W27+MAE!W27+TEL!W27+WWP!W27+OIS!W27</f>
        <v>0.40128976784178838</v>
      </c>
      <c r="X46" s="204">
        <f>ISI!X42+NFM!X58+CHI!X47+NMM!X46+PPA!X47+FBT!X27+TRE!X27+MAE!X27+TEL!X27+WWP!X27+OIS!X27</f>
        <v>2.6703353396388652</v>
      </c>
      <c r="Y46" s="204">
        <f>ISI!Y42+NFM!Y58+CHI!Y47+NMM!Y46+PPA!Y47+FBT!Y27+TRE!Y27+MAE!Y27+TEL!Y27+WWP!Y27+OIS!Y27</f>
        <v>2.7236457437661215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0</v>
      </c>
      <c r="C49" s="206">
        <f>ISI!C45+NFM!C61+CHI!C50+NMM!C49+PPA!C50+FBT!C30+TRE!C30+MAE!C30+TEL!C30+WWP!C30+OIS!C30</f>
        <v>0</v>
      </c>
      <c r="D49" s="206">
        <f>ISI!D45+NFM!D61+CHI!D50+NMM!D49+PPA!D50+FBT!D30+TRE!D30+MAE!D30+TEL!D30+WWP!D30+OIS!D30</f>
        <v>0</v>
      </c>
      <c r="E49" s="206">
        <f>ISI!E45+NFM!E61+CHI!E50+NMM!E49+PPA!E50+FBT!E30+TRE!E30+MAE!E30+TEL!E30+WWP!E30+OIS!E30</f>
        <v>0</v>
      </c>
      <c r="F49" s="206">
        <f>ISI!F45+NFM!F61+CHI!F50+NMM!F49+PPA!F50+FBT!F30+TRE!F30+MAE!F30+TEL!F30+WWP!F30+OIS!F30</f>
        <v>0</v>
      </c>
      <c r="G49" s="206">
        <f>ISI!G45+NFM!G61+CHI!G50+NMM!G49+PPA!G50+FBT!G30+TRE!G30+MAE!G30+TEL!G30+WWP!G30+OIS!G30</f>
        <v>0</v>
      </c>
      <c r="H49" s="206">
        <f>ISI!H45+NFM!H61+CHI!H50+NMM!H49+PPA!H50+FBT!H30+TRE!H30+MAE!H30+TEL!H30+WWP!H30+OIS!H30</f>
        <v>0</v>
      </c>
      <c r="I49" s="206">
        <f>ISI!I45+NFM!I61+CHI!I50+NMM!I49+PPA!I50+FBT!I30+TRE!I30+MAE!I30+TEL!I30+WWP!I30+OIS!I30</f>
        <v>0</v>
      </c>
      <c r="J49" s="206">
        <f>ISI!J45+NFM!J61+CHI!J50+NMM!J49+PPA!J50+FBT!J30+TRE!J30+MAE!J30+TEL!J30+WWP!J30+OIS!J30</f>
        <v>0</v>
      </c>
      <c r="K49" s="206">
        <f>ISI!K45+NFM!K61+CHI!K50+NMM!K49+PPA!K50+FBT!K30+TRE!K30+MAE!K30+TEL!K30+WWP!K30+OIS!K30</f>
        <v>0</v>
      </c>
      <c r="L49" s="206">
        <f>ISI!L45+NFM!L61+CHI!L50+NMM!L49+PPA!L50+FBT!L30+TRE!L30+MAE!L30+TEL!L30+WWP!L30+OIS!L30</f>
        <v>0</v>
      </c>
      <c r="M49" s="206">
        <f>ISI!M45+NFM!M61+CHI!M50+NMM!M49+PPA!M50+FBT!M30+TRE!M30+MAE!M30+TEL!M30+WWP!M30+OIS!M30</f>
        <v>0</v>
      </c>
      <c r="N49" s="206">
        <f>ISI!N45+NFM!N61+CHI!N50+NMM!N49+PPA!N50+FBT!N30+TRE!N30+MAE!N30+TEL!N30+WWP!N30+OIS!N30</f>
        <v>0</v>
      </c>
      <c r="O49" s="206">
        <f>ISI!O45+NFM!O61+CHI!O50+NMM!O49+PPA!O50+FBT!O30+TRE!O30+MAE!O30+TEL!O30+WWP!O30+OIS!O30</f>
        <v>0</v>
      </c>
      <c r="P49" s="206">
        <f>ISI!P45+NFM!P61+CHI!P50+NMM!P49+PPA!P50+FBT!P30+TRE!P30+MAE!P30+TEL!P30+WWP!P30+OIS!P30</f>
        <v>0</v>
      </c>
      <c r="Q49" s="206">
        <f>ISI!Q45+NFM!Q61+CHI!Q50+NMM!Q49+PPA!Q50+FBT!Q30+TRE!Q30+MAE!Q30+TEL!Q30+WWP!Q30+OIS!Q30</f>
        <v>0</v>
      </c>
      <c r="R49" s="206">
        <f>ISI!R45+NFM!R61+CHI!R50+NMM!R49+PPA!R50+FBT!R30+TRE!R30+MAE!R30+TEL!R30+WWP!R30+OIS!R30</f>
        <v>0</v>
      </c>
      <c r="S49" s="206">
        <f>ISI!S45+NFM!S61+CHI!S50+NMM!S49+PPA!S50+FBT!S30+TRE!S30+MAE!S30+TEL!S30+WWP!S30+OIS!S30</f>
        <v>0</v>
      </c>
      <c r="T49" s="206">
        <f>ISI!T45+NFM!T61+CHI!T50+NMM!T49+PPA!T50+FBT!T30+TRE!T30+MAE!T30+TEL!T30+WWP!T30+OIS!T30</f>
        <v>0</v>
      </c>
      <c r="U49" s="206">
        <f>ISI!U45+NFM!U61+CHI!U50+NMM!U49+PPA!U50+FBT!U30+TRE!U30+MAE!U30+TEL!U30+WWP!U30+OIS!U30</f>
        <v>0</v>
      </c>
      <c r="V49" s="206">
        <f>ISI!V45+NFM!V61+CHI!V50+NMM!V49+PPA!V50+FBT!V30+TRE!V30+MAE!V30+TEL!V30+WWP!V30+OIS!V30</f>
        <v>0</v>
      </c>
      <c r="W49" s="206">
        <f>ISI!W45+NFM!W61+CHI!W50+NMM!W49+PPA!W50+FBT!W30+TRE!W30+MAE!W30+TEL!W30+WWP!W30+OIS!W30</f>
        <v>0</v>
      </c>
      <c r="X49" s="206">
        <f>ISI!X45+NFM!X61+CHI!X50+NMM!X49+PPA!X50+FBT!X30+TRE!X30+MAE!X30+TEL!X30+WWP!X30+OIS!X30</f>
        <v>0</v>
      </c>
      <c r="Y49" s="206">
        <f>ISI!Y45+NFM!Y61+CHI!Y50+NMM!Y49+PPA!Y50+FBT!Y30+TRE!Y30+MAE!Y30+TEL!Y30+WWP!Y30+OIS!Y30</f>
        <v>0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38.349097162510738</v>
      </c>
      <c r="C50" s="207">
        <f>ISI!C46+NFM!C62+CHI!C51+NMM!C50+PPA!C51+FBT!C31+TRE!C31+MAE!C31+TEL!C31+WWP!C31+OIS!C31</f>
        <v>38.779019776440251</v>
      </c>
      <c r="D50" s="207">
        <f>ISI!D46+NFM!D62+CHI!D51+NMM!D50+PPA!D51+FBT!D31+TRE!D31+MAE!D31+TEL!D31+WWP!D31+OIS!D31</f>
        <v>40.756663800515909</v>
      </c>
      <c r="E50" s="207">
        <f>ISI!E46+NFM!E62+CHI!E51+NMM!E50+PPA!E51+FBT!E31+TRE!E31+MAE!E31+TEL!E31+WWP!E31+OIS!E31</f>
        <v>44.282029234737749</v>
      </c>
      <c r="F50" s="207">
        <f>ISI!F46+NFM!F62+CHI!F51+NMM!F50+PPA!F51+FBT!F31+TRE!F31+MAE!F31+TEL!F31+WWP!F31+OIS!F31</f>
        <v>46.173688736027515</v>
      </c>
      <c r="G50" s="207">
        <f>ISI!G46+NFM!G62+CHI!G51+NMM!G50+PPA!G51+FBT!G31+TRE!G31+MAE!G31+TEL!G31+WWP!G31+OIS!G31</f>
        <v>46.947549441100605</v>
      </c>
      <c r="H50" s="207">
        <f>ISI!H46+NFM!H62+CHI!H51+NMM!H50+PPA!H51+FBT!H31+TRE!H31+MAE!H31+TEL!H31+WWP!H31+OIS!H31</f>
        <v>48.495270851246779</v>
      </c>
      <c r="I50" s="207">
        <f>ISI!I46+NFM!I62+CHI!I51+NMM!I50+PPA!I51+FBT!I31+TRE!I31+MAE!I31+TEL!I31+WWP!I31+OIS!I31</f>
        <v>51.762682717110906</v>
      </c>
      <c r="J50" s="207">
        <f>ISI!J46+NFM!J62+CHI!J51+NMM!J50+PPA!J51+FBT!J31+TRE!J31+MAE!J31+TEL!J31+WWP!J31+OIS!J31</f>
        <v>54.600171969045569</v>
      </c>
      <c r="K50" s="207">
        <f>ISI!K46+NFM!K62+CHI!K51+NMM!K50+PPA!K51+FBT!K31+TRE!K31+MAE!K31+TEL!K31+WWP!K31+OIS!K31</f>
        <v>50.816852966466037</v>
      </c>
      <c r="L50" s="207">
        <f>ISI!L46+NFM!L62+CHI!L51+NMM!L50+PPA!L51+FBT!L31+TRE!L31+MAE!L31+TEL!L31+WWP!L31+OIS!L31</f>
        <v>49.785038693035247</v>
      </c>
      <c r="M50" s="207">
        <f>ISI!M46+NFM!M62+CHI!M51+NMM!M50+PPA!M51+FBT!M31+TRE!M31+MAE!M31+TEL!M31+WWP!M31+OIS!M31</f>
        <v>45.485812553740331</v>
      </c>
      <c r="N50" s="207">
        <f>ISI!N46+NFM!N62+CHI!N51+NMM!N50+PPA!N51+FBT!N31+TRE!N31+MAE!N31+TEL!N31+WWP!N31+OIS!N31</f>
        <v>41.702493551160785</v>
      </c>
      <c r="O50" s="207">
        <f>ISI!O46+NFM!O62+CHI!O51+NMM!O50+PPA!O51+FBT!O31+TRE!O31+MAE!O31+TEL!O31+WWP!O31+OIS!O31</f>
        <v>39.724849527085127</v>
      </c>
      <c r="P50" s="207">
        <f>ISI!P46+NFM!P62+CHI!P51+NMM!P50+PPA!P51+FBT!P31+TRE!P31+MAE!P31+TEL!P31+WWP!P31+OIS!P31</f>
        <v>39.810834049871012</v>
      </c>
      <c r="Q50" s="207">
        <f>ISI!Q46+NFM!Q62+CHI!Q51+NMM!Q50+PPA!Q51+FBT!Q31+TRE!Q31+MAE!Q31+TEL!Q31+WWP!Q31+OIS!Q31</f>
        <v>39.46689595872742</v>
      </c>
      <c r="R50" s="207">
        <f>ISI!R46+NFM!R62+CHI!R51+NMM!R50+PPA!R51+FBT!R31+TRE!R31+MAE!R31+TEL!R31+WWP!R31+OIS!R31</f>
        <v>41.788478073946692</v>
      </c>
      <c r="S50" s="207">
        <f>ISI!S46+NFM!S62+CHI!S51+NMM!S50+PPA!S51+FBT!S31+TRE!S31+MAE!S31+TEL!S31+WWP!S31+OIS!S31</f>
        <v>44.561049011177985</v>
      </c>
      <c r="T50" s="207">
        <f>ISI!T46+NFM!T62+CHI!T51+NMM!T50+PPA!T51+FBT!T31+TRE!T31+MAE!T31+TEL!T31+WWP!T31+OIS!T31</f>
        <v>45.574806534823736</v>
      </c>
      <c r="U50" s="207">
        <f>ISI!U46+NFM!U62+CHI!U51+NMM!U50+PPA!U51+FBT!U31+TRE!U31+MAE!U31+TEL!U31+WWP!U31+OIS!U31</f>
        <v>45.741272570937234</v>
      </c>
      <c r="V50" s="207">
        <f>ISI!V46+NFM!V62+CHI!V51+NMM!V50+PPA!V51+FBT!V31+TRE!V31+MAE!V31+TEL!V31+WWP!V31+OIS!V31</f>
        <v>45.704127257093717</v>
      </c>
      <c r="W50" s="207">
        <f>ISI!W46+NFM!W62+CHI!W51+NMM!W50+PPA!W51+FBT!W31+TRE!W31+MAE!W31+TEL!W31+WWP!W31+OIS!W31</f>
        <v>47.717970765262251</v>
      </c>
      <c r="X50" s="207">
        <f>ISI!X46+NFM!X62+CHI!X51+NMM!X50+PPA!X51+FBT!X31+TRE!X31+MAE!X31+TEL!X31+WWP!X31+OIS!X31</f>
        <v>50.134565778159917</v>
      </c>
      <c r="Y50" s="207">
        <f>ISI!Y46+NFM!Y62+CHI!Y51+NMM!Y50+PPA!Y51+FBT!Y31+TRE!Y31+MAE!Y31+TEL!Y31+WWP!Y31+OIS!Y31</f>
        <v>54.200343938091137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277.53648730052078</v>
      </c>
      <c r="C51" s="210">
        <f t="shared" si="4"/>
        <v>259.3587684486987</v>
      </c>
      <c r="D51" s="210">
        <f t="shared" si="4"/>
        <v>265.2415269170362</v>
      </c>
      <c r="E51" s="210">
        <f t="shared" si="4"/>
        <v>279.11080901961481</v>
      </c>
      <c r="F51" s="210">
        <f t="shared" si="4"/>
        <v>300.53312096582414</v>
      </c>
      <c r="G51" s="210">
        <f t="shared" si="4"/>
        <v>295.93830056921229</v>
      </c>
      <c r="H51" s="210">
        <f t="shared" si="4"/>
        <v>282.80530944055408</v>
      </c>
      <c r="I51" s="210">
        <f t="shared" si="4"/>
        <v>291.88993206420105</v>
      </c>
      <c r="J51" s="210">
        <f t="shared" si="4"/>
        <v>297.2559759243336</v>
      </c>
      <c r="K51" s="210">
        <f t="shared" si="4"/>
        <v>261.25262252794499</v>
      </c>
      <c r="L51" s="210">
        <f t="shared" si="4"/>
        <v>236.446173688736</v>
      </c>
      <c r="M51" s="210">
        <f t="shared" si="4"/>
        <v>210.42742906276871</v>
      </c>
      <c r="N51" s="210">
        <f t="shared" si="4"/>
        <v>173.58744625967319</v>
      </c>
      <c r="O51" s="210">
        <f t="shared" si="4"/>
        <v>186.21263972484954</v>
      </c>
      <c r="P51" s="210">
        <f t="shared" si="4"/>
        <v>225.53946689595872</v>
      </c>
      <c r="Q51" s="210">
        <f t="shared" si="4"/>
        <v>211.59234737747201</v>
      </c>
      <c r="R51" s="210">
        <f t="shared" si="4"/>
        <v>215.36956147893369</v>
      </c>
      <c r="S51" s="210">
        <f t="shared" si="4"/>
        <v>234.19982803095439</v>
      </c>
      <c r="T51" s="210">
        <f t="shared" si="4"/>
        <v>227.68856405846955</v>
      </c>
      <c r="U51" s="210">
        <f t="shared" si="4"/>
        <v>228.64823731728288</v>
      </c>
      <c r="V51" s="210">
        <f t="shared" si="4"/>
        <v>244.58357695614797</v>
      </c>
      <c r="W51" s="210">
        <f t="shared" si="4"/>
        <v>246.34368013757523</v>
      </c>
      <c r="X51" s="210">
        <f t="shared" si="4"/>
        <v>250.72803095442816</v>
      </c>
      <c r="Y51" s="210">
        <f t="shared" si="4"/>
        <v>252.85546001719695</v>
      </c>
    </row>
    <row r="52" spans="1:25" ht="12" customHeight="1" x14ac:dyDescent="0.25">
      <c r="A52" s="17" t="s">
        <v>14</v>
      </c>
      <c r="B52" s="209">
        <f>ISI!B$47</f>
        <v>0</v>
      </c>
      <c r="C52" s="209">
        <f>ISI!C$47</f>
        <v>0</v>
      </c>
      <c r="D52" s="209">
        <f>ISI!D$47</f>
        <v>0</v>
      </c>
      <c r="E52" s="209">
        <f>ISI!E$47</f>
        <v>0</v>
      </c>
      <c r="F52" s="209">
        <f>ISI!F$47</f>
        <v>0</v>
      </c>
      <c r="G52" s="209">
        <f>ISI!G$47</f>
        <v>0</v>
      </c>
      <c r="H52" s="209">
        <f>ISI!H$47</f>
        <v>0</v>
      </c>
      <c r="I52" s="209">
        <f>ISI!I$47</f>
        <v>0</v>
      </c>
      <c r="J52" s="209">
        <f>ISI!J$47</f>
        <v>0</v>
      </c>
      <c r="K52" s="209">
        <f>ISI!K$47</f>
        <v>0</v>
      </c>
      <c r="L52" s="209">
        <f>ISI!L$47</f>
        <v>0</v>
      </c>
      <c r="M52" s="209">
        <f>ISI!M$47</f>
        <v>0</v>
      </c>
      <c r="N52" s="209">
        <f>ISI!N$47</f>
        <v>0</v>
      </c>
      <c r="O52" s="209">
        <f>ISI!O$47</f>
        <v>0</v>
      </c>
      <c r="P52" s="209">
        <f>ISI!P$47</f>
        <v>0</v>
      </c>
      <c r="Q52" s="209">
        <f>ISI!Q$47</f>
        <v>0</v>
      </c>
      <c r="R52" s="209">
        <f>ISI!R$47</f>
        <v>0</v>
      </c>
      <c r="S52" s="209">
        <f>ISI!S$47</f>
        <v>0</v>
      </c>
      <c r="T52" s="209">
        <f>ISI!T$47</f>
        <v>0</v>
      </c>
      <c r="U52" s="209">
        <f>ISI!U$47</f>
        <v>0</v>
      </c>
      <c r="V52" s="209">
        <f>ISI!V$47</f>
        <v>0</v>
      </c>
      <c r="W52" s="209">
        <f>ISI!W$47</f>
        <v>0</v>
      </c>
      <c r="X52" s="209">
        <f>ISI!X$47</f>
        <v>0</v>
      </c>
      <c r="Y52" s="209">
        <f>ISI!Y$47</f>
        <v>0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0</v>
      </c>
      <c r="C54" s="204">
        <f>ISI!C$49</f>
        <v>0</v>
      </c>
      <c r="D54" s="204">
        <f>ISI!D$49</f>
        <v>0</v>
      </c>
      <c r="E54" s="204">
        <f>ISI!E$49</f>
        <v>0</v>
      </c>
      <c r="F54" s="204">
        <f>ISI!F$49</f>
        <v>0</v>
      </c>
      <c r="G54" s="204">
        <f>ISI!G$49</f>
        <v>0</v>
      </c>
      <c r="H54" s="204">
        <f>ISI!H$49</f>
        <v>0</v>
      </c>
      <c r="I54" s="204">
        <f>ISI!I$49</f>
        <v>0</v>
      </c>
      <c r="J54" s="204">
        <f>ISI!J$49</f>
        <v>0</v>
      </c>
      <c r="K54" s="204">
        <f>ISI!K$49</f>
        <v>0</v>
      </c>
      <c r="L54" s="204">
        <f>ISI!L$49</f>
        <v>0</v>
      </c>
      <c r="M54" s="204">
        <f>ISI!M$49</f>
        <v>0</v>
      </c>
      <c r="N54" s="204">
        <f>ISI!N$49</f>
        <v>0</v>
      </c>
      <c r="O54" s="204">
        <f>ISI!O$49</f>
        <v>0</v>
      </c>
      <c r="P54" s="204">
        <f>ISI!P$49</f>
        <v>0</v>
      </c>
      <c r="Q54" s="204">
        <f>ISI!Q$49</f>
        <v>0</v>
      </c>
      <c r="R54" s="204">
        <f>ISI!R$49</f>
        <v>0</v>
      </c>
      <c r="S54" s="204">
        <f>ISI!S$49</f>
        <v>0</v>
      </c>
      <c r="T54" s="204">
        <f>ISI!T$49</f>
        <v>0</v>
      </c>
      <c r="U54" s="204">
        <f>ISI!U$49</f>
        <v>0</v>
      </c>
      <c r="V54" s="204">
        <f>ISI!V$49</f>
        <v>0</v>
      </c>
      <c r="W54" s="204">
        <f>ISI!W$49</f>
        <v>0</v>
      </c>
      <c r="X54" s="204">
        <f>ISI!X$49</f>
        <v>0</v>
      </c>
      <c r="Y54" s="204">
        <f>ISI!Y$49</f>
        <v>0</v>
      </c>
    </row>
    <row r="55" spans="1:25" ht="12" customHeight="1" x14ac:dyDescent="0.25">
      <c r="A55" s="19" t="s">
        <v>18</v>
      </c>
      <c r="B55" s="205">
        <f>NFM!B$63</f>
        <v>0</v>
      </c>
      <c r="C55" s="205">
        <f>NFM!C$63</f>
        <v>0</v>
      </c>
      <c r="D55" s="205">
        <f>NFM!D$63</f>
        <v>0</v>
      </c>
      <c r="E55" s="205">
        <f>NFM!E$63</f>
        <v>0</v>
      </c>
      <c r="F55" s="205">
        <f>NFM!F$63</f>
        <v>0</v>
      </c>
      <c r="G55" s="205">
        <f>NFM!G$63</f>
        <v>0</v>
      </c>
      <c r="H55" s="205">
        <f>NFM!H$63</f>
        <v>0</v>
      </c>
      <c r="I55" s="205">
        <f>NFM!I$63</f>
        <v>0</v>
      </c>
      <c r="J55" s="205">
        <f>NFM!J$63</f>
        <v>0</v>
      </c>
      <c r="K55" s="205">
        <f>NFM!K$63</f>
        <v>0</v>
      </c>
      <c r="L55" s="205">
        <f>NFM!L$63</f>
        <v>0</v>
      </c>
      <c r="M55" s="205">
        <f>NFM!M$63</f>
        <v>0</v>
      </c>
      <c r="N55" s="205">
        <f>NFM!N$63</f>
        <v>0</v>
      </c>
      <c r="O55" s="205">
        <f>NFM!O$63</f>
        <v>0</v>
      </c>
      <c r="P55" s="205">
        <f>NFM!P$63</f>
        <v>0</v>
      </c>
      <c r="Q55" s="205">
        <f>NFM!Q$63</f>
        <v>0</v>
      </c>
      <c r="R55" s="205">
        <f>NFM!R$63</f>
        <v>0</v>
      </c>
      <c r="S55" s="205">
        <f>NFM!S$63</f>
        <v>0</v>
      </c>
      <c r="T55" s="205">
        <f>NFM!T$63</f>
        <v>0</v>
      </c>
      <c r="U55" s="205">
        <f>NFM!U$63</f>
        <v>0</v>
      </c>
      <c r="V55" s="205">
        <f>NFM!V$63</f>
        <v>0</v>
      </c>
      <c r="W55" s="205">
        <f>NFM!W$63</f>
        <v>0</v>
      </c>
      <c r="X55" s="205">
        <f>NFM!X$63</f>
        <v>0</v>
      </c>
      <c r="Y55" s="205">
        <f>NFM!Y$63</f>
        <v>0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0</v>
      </c>
      <c r="C60" s="204">
        <f>NFM!C$68</f>
        <v>0</v>
      </c>
      <c r="D60" s="204">
        <f>NFM!D$68</f>
        <v>0</v>
      </c>
      <c r="E60" s="204">
        <f>NFM!E$68</f>
        <v>0</v>
      </c>
      <c r="F60" s="204">
        <f>NFM!F$68</f>
        <v>0</v>
      </c>
      <c r="G60" s="204">
        <f>NFM!G$68</f>
        <v>0</v>
      </c>
      <c r="H60" s="204">
        <f>NFM!H$68</f>
        <v>0</v>
      </c>
      <c r="I60" s="204">
        <f>NFM!I$68</f>
        <v>0</v>
      </c>
      <c r="J60" s="204">
        <f>NFM!J$68</f>
        <v>0</v>
      </c>
      <c r="K60" s="204">
        <f>NFM!K$68</f>
        <v>0</v>
      </c>
      <c r="L60" s="204">
        <f>NFM!L$68</f>
        <v>0</v>
      </c>
      <c r="M60" s="204">
        <f>NFM!M$68</f>
        <v>0</v>
      </c>
      <c r="N60" s="204">
        <f>NFM!N$68</f>
        <v>0</v>
      </c>
      <c r="O60" s="204">
        <f>NFM!O$68</f>
        <v>0</v>
      </c>
      <c r="P60" s="204">
        <f>NFM!P$68</f>
        <v>0</v>
      </c>
      <c r="Q60" s="204">
        <f>NFM!Q$68</f>
        <v>0</v>
      </c>
      <c r="R60" s="204">
        <f>NFM!R$68</f>
        <v>0</v>
      </c>
      <c r="S60" s="204">
        <f>NFM!S$68</f>
        <v>0</v>
      </c>
      <c r="T60" s="204">
        <f>NFM!T$68</f>
        <v>0</v>
      </c>
      <c r="U60" s="204">
        <f>NFM!U$68</f>
        <v>0</v>
      </c>
      <c r="V60" s="204">
        <f>NFM!V$68</f>
        <v>0</v>
      </c>
      <c r="W60" s="204">
        <f>NFM!W$68</f>
        <v>0</v>
      </c>
      <c r="X60" s="204">
        <f>NFM!X$68</f>
        <v>0</v>
      </c>
      <c r="Y60" s="204">
        <f>NFM!Y$68</f>
        <v>0</v>
      </c>
    </row>
    <row r="61" spans="1:25" ht="12" customHeight="1" x14ac:dyDescent="0.25">
      <c r="A61" s="19" t="s">
        <v>19</v>
      </c>
      <c r="B61" s="205">
        <f>CHI!B$52</f>
        <v>1.3757523645743768</v>
      </c>
      <c r="C61" s="205">
        <f>CHI!C$52</f>
        <v>1.633705932932072</v>
      </c>
      <c r="D61" s="205">
        <f>CHI!D$52</f>
        <v>1.633705932932072</v>
      </c>
      <c r="E61" s="205">
        <f>CHI!E$52</f>
        <v>1.7196904557179709</v>
      </c>
      <c r="F61" s="205">
        <f>CHI!F$52</f>
        <v>1.8056749785038688</v>
      </c>
      <c r="G61" s="205">
        <f>CHI!G$52</f>
        <v>2.0636285468615645</v>
      </c>
      <c r="H61" s="205">
        <f>CHI!H$52</f>
        <v>2.1496130696474642</v>
      </c>
      <c r="I61" s="205">
        <f>CHI!I$52</f>
        <v>2.3215821152192602</v>
      </c>
      <c r="J61" s="205">
        <f>CHI!J$52</f>
        <v>2.407566638005159</v>
      </c>
      <c r="K61" s="205">
        <f>CHI!K$52</f>
        <v>2.407566638005159</v>
      </c>
      <c r="L61" s="205">
        <f>CHI!L$52</f>
        <v>2.5795356835769558</v>
      </c>
      <c r="M61" s="205">
        <f>CHI!M$52</f>
        <v>2.493551160791057</v>
      </c>
      <c r="N61" s="205">
        <f>CHI!N$52</f>
        <v>3.7751504729148748</v>
      </c>
      <c r="O61" s="205">
        <f>CHI!O$52</f>
        <v>3.0094582975064479</v>
      </c>
      <c r="P61" s="205">
        <f>CHI!P$52</f>
        <v>5.2929492691315563</v>
      </c>
      <c r="Q61" s="205">
        <f>CHI!Q$52</f>
        <v>6.6832330180567485</v>
      </c>
      <c r="R61" s="205">
        <f>CHI!R$52</f>
        <v>6.19475494411006</v>
      </c>
      <c r="S61" s="205">
        <f>CHI!S$52</f>
        <v>6.4418744625967319</v>
      </c>
      <c r="T61" s="205">
        <f>CHI!T$52</f>
        <v>7.1711951848667255</v>
      </c>
      <c r="U61" s="205">
        <f>CHI!U$52</f>
        <v>7.5190025795356812</v>
      </c>
      <c r="V61" s="205">
        <f>CHI!V$52</f>
        <v>7.5525365434221845</v>
      </c>
      <c r="W61" s="205">
        <f>CHI!W$52</f>
        <v>7.1345657781599305</v>
      </c>
      <c r="X61" s="205">
        <f>CHI!X$52</f>
        <v>8.0229578675838358</v>
      </c>
      <c r="Y61" s="205">
        <f>CHI!Y$52</f>
        <v>7.4773860705073076</v>
      </c>
    </row>
    <row r="62" spans="1:25" ht="12" customHeight="1" x14ac:dyDescent="0.25">
      <c r="A62" s="18" t="s">
        <v>59</v>
      </c>
      <c r="B62" s="204">
        <f>CHI!B$53</f>
        <v>0</v>
      </c>
      <c r="C62" s="204">
        <f>CHI!C$53</f>
        <v>0</v>
      </c>
      <c r="D62" s="204">
        <f>CHI!D$53</f>
        <v>0</v>
      </c>
      <c r="E62" s="204">
        <f>CHI!E$53</f>
        <v>0</v>
      </c>
      <c r="F62" s="204">
        <f>CHI!F$53</f>
        <v>0</v>
      </c>
      <c r="G62" s="204">
        <f>CHI!G$53</f>
        <v>0</v>
      </c>
      <c r="H62" s="204">
        <f>CHI!H$53</f>
        <v>0</v>
      </c>
      <c r="I62" s="204">
        <f>CHI!I$53</f>
        <v>0</v>
      </c>
      <c r="J62" s="204">
        <f>CHI!J$53</f>
        <v>0</v>
      </c>
      <c r="K62" s="204">
        <f>CHI!K$53</f>
        <v>0</v>
      </c>
      <c r="L62" s="204">
        <f>CHI!L$53</f>
        <v>0</v>
      </c>
      <c r="M62" s="204">
        <f>CHI!M$53</f>
        <v>0</v>
      </c>
      <c r="N62" s="204">
        <f>CHI!N$53</f>
        <v>0</v>
      </c>
      <c r="O62" s="204">
        <f>CHI!O$53</f>
        <v>0</v>
      </c>
      <c r="P62" s="204">
        <f>CHI!P$53</f>
        <v>0</v>
      </c>
      <c r="Q62" s="204">
        <f>CHI!Q$53</f>
        <v>0</v>
      </c>
      <c r="R62" s="204">
        <f>CHI!R$53</f>
        <v>0</v>
      </c>
      <c r="S62" s="204">
        <f>CHI!S$53</f>
        <v>0</v>
      </c>
      <c r="T62" s="204">
        <f>CHI!T$53</f>
        <v>0</v>
      </c>
      <c r="U62" s="204">
        <f>CHI!U$53</f>
        <v>0</v>
      </c>
      <c r="V62" s="204">
        <f>CHI!V$53</f>
        <v>0</v>
      </c>
      <c r="W62" s="204">
        <f>CHI!W$53</f>
        <v>0</v>
      </c>
      <c r="X62" s="204">
        <f>CHI!X$53</f>
        <v>0</v>
      </c>
      <c r="Y62" s="204">
        <f>CHI!Y$53</f>
        <v>0</v>
      </c>
    </row>
    <row r="63" spans="1:25" ht="12" customHeight="1" x14ac:dyDescent="0.25">
      <c r="A63" s="18" t="s">
        <v>49</v>
      </c>
      <c r="B63" s="204">
        <f>CHI!B$54</f>
        <v>0.58297504275996115</v>
      </c>
      <c r="C63" s="204">
        <f>CHI!C$54</f>
        <v>0.69228286327745381</v>
      </c>
      <c r="D63" s="204">
        <f>CHI!D$54</f>
        <v>0.69228286327745381</v>
      </c>
      <c r="E63" s="204">
        <f>CHI!E$54</f>
        <v>0.72871880344995155</v>
      </c>
      <c r="F63" s="204">
        <f>CHI!F$54</f>
        <v>0.76515474362244873</v>
      </c>
      <c r="G63" s="204">
        <f>CHI!G$54</f>
        <v>0.87446256413994139</v>
      </c>
      <c r="H63" s="204">
        <f>CHI!H$54</f>
        <v>0.91089850431243891</v>
      </c>
      <c r="I63" s="204">
        <f>CHI!I$54</f>
        <v>0.98377038465743405</v>
      </c>
      <c r="J63" s="204">
        <f>CHI!J$54</f>
        <v>1.020206324829932</v>
      </c>
      <c r="K63" s="204">
        <f>CHI!K$54</f>
        <v>1.020206324829932</v>
      </c>
      <c r="L63" s="204">
        <f>CHI!L$54</f>
        <v>1.093078205174927</v>
      </c>
      <c r="M63" s="204">
        <f>CHI!M$54</f>
        <v>1.056642265002429</v>
      </c>
      <c r="N63" s="204">
        <f>CHI!N$54</f>
        <v>1.5997199532735049</v>
      </c>
      <c r="O63" s="204">
        <f>CHI!O$54</f>
        <v>1.275257906037415</v>
      </c>
      <c r="P63" s="204">
        <f>CHI!P$54</f>
        <v>2.2428871691984331</v>
      </c>
      <c r="Q63" s="204">
        <f>CHI!Q$54</f>
        <v>2.4723798605139948</v>
      </c>
      <c r="R63" s="204">
        <f>CHI!R$54</f>
        <v>1.7593866437374599</v>
      </c>
      <c r="S63" s="204">
        <f>CHI!S$54</f>
        <v>1.8608101652813609</v>
      </c>
      <c r="T63" s="204">
        <f>CHI!T$54</f>
        <v>1.6968472341645171</v>
      </c>
      <c r="U63" s="204">
        <f>CHI!U$54</f>
        <v>1.784312601509505</v>
      </c>
      <c r="V63" s="204">
        <f>CHI!V$54</f>
        <v>1.7342505015763841</v>
      </c>
      <c r="W63" s="204">
        <f>CHI!W$54</f>
        <v>1.058326167956434</v>
      </c>
      <c r="X63" s="204">
        <f>CHI!X$54</f>
        <v>1.6792108531575429</v>
      </c>
      <c r="Y63" s="204">
        <f>CHI!Y$54</f>
        <v>1.860640472908927</v>
      </c>
    </row>
    <row r="64" spans="1:25" ht="12" customHeight="1" x14ac:dyDescent="0.25">
      <c r="A64" s="18" t="s">
        <v>50</v>
      </c>
      <c r="B64" s="204">
        <f>CHI!B$55</f>
        <v>0.79277732181441574</v>
      </c>
      <c r="C64" s="204">
        <f>CHI!C$55</f>
        <v>0.94142306965461831</v>
      </c>
      <c r="D64" s="204">
        <f>CHI!D$55</f>
        <v>0.94142306965461831</v>
      </c>
      <c r="E64" s="204">
        <f>CHI!E$55</f>
        <v>0.99097165226801942</v>
      </c>
      <c r="F64" s="204">
        <f>CHI!F$55</f>
        <v>1.04052023488142</v>
      </c>
      <c r="G64" s="204">
        <f>CHI!G$55</f>
        <v>1.189165982721623</v>
      </c>
      <c r="H64" s="204">
        <f>CHI!H$55</f>
        <v>1.2387145653350251</v>
      </c>
      <c r="I64" s="204">
        <f>CHI!I$55</f>
        <v>1.337811730561826</v>
      </c>
      <c r="J64" s="204">
        <f>CHI!J$55</f>
        <v>1.387360313175227</v>
      </c>
      <c r="K64" s="204">
        <f>CHI!K$55</f>
        <v>1.387360313175227</v>
      </c>
      <c r="L64" s="204">
        <f>CHI!L$55</f>
        <v>1.486457478402029</v>
      </c>
      <c r="M64" s="204">
        <f>CHI!M$55</f>
        <v>1.436908895788628</v>
      </c>
      <c r="N64" s="204">
        <f>CHI!N$55</f>
        <v>2.1754305196413699</v>
      </c>
      <c r="O64" s="204">
        <f>CHI!O$55</f>
        <v>1.7342003914690329</v>
      </c>
      <c r="P64" s="204">
        <f>CHI!P$55</f>
        <v>3.0500620999331232</v>
      </c>
      <c r="Q64" s="204">
        <f>CHI!Q$55</f>
        <v>4.2108531575427541</v>
      </c>
      <c r="R64" s="204">
        <f>CHI!R$55</f>
        <v>4.4353683003726001</v>
      </c>
      <c r="S64" s="204">
        <f>CHI!S$55</f>
        <v>4.581064297315371</v>
      </c>
      <c r="T64" s="204">
        <f>CHI!T$55</f>
        <v>5.4743479507022084</v>
      </c>
      <c r="U64" s="204">
        <f>CHI!U$55</f>
        <v>5.734689978026176</v>
      </c>
      <c r="V64" s="204">
        <f>CHI!V$55</f>
        <v>5.8182860418458002</v>
      </c>
      <c r="W64" s="204">
        <f>CHI!W$55</f>
        <v>6.0762396102034968</v>
      </c>
      <c r="X64" s="204">
        <f>CHI!X$55</f>
        <v>6.3437470144262926</v>
      </c>
      <c r="Y64" s="204">
        <f>CHI!Y$55</f>
        <v>5.6167455975983804</v>
      </c>
    </row>
    <row r="65" spans="1:25" ht="12" customHeight="1" x14ac:dyDescent="0.25">
      <c r="A65" s="19" t="s">
        <v>20</v>
      </c>
      <c r="B65" s="205">
        <f>NMM!B$51</f>
        <v>226.2465176268272</v>
      </c>
      <c r="C65" s="205">
        <f>NMM!C$51</f>
        <v>207.16483233018056</v>
      </c>
      <c r="D65" s="205">
        <f>NMM!D$51</f>
        <v>212.53619948409283</v>
      </c>
      <c r="E65" s="205">
        <f>NMM!E$51</f>
        <v>224.01659501289754</v>
      </c>
      <c r="F65" s="205">
        <f>NMM!F$51</f>
        <v>241.34385210662086</v>
      </c>
      <c r="G65" s="205">
        <f>NMM!G$51</f>
        <v>214.12321582115231</v>
      </c>
      <c r="H65" s="205">
        <f>NMM!H$51</f>
        <v>208.46345657781598</v>
      </c>
      <c r="I65" s="205">
        <f>NMM!I$51</f>
        <v>210.41324161650903</v>
      </c>
      <c r="J65" s="205">
        <f>NMM!J$51</f>
        <v>215.24282029234737</v>
      </c>
      <c r="K65" s="205">
        <f>NMM!K$51</f>
        <v>186.60644883920895</v>
      </c>
      <c r="L65" s="205">
        <f>NMM!L$51</f>
        <v>163.46500429922611</v>
      </c>
      <c r="M65" s="205">
        <f>NMM!M$51</f>
        <v>121.53723129836629</v>
      </c>
      <c r="N65" s="205">
        <f>NMM!N$51</f>
        <v>104.24144453998275</v>
      </c>
      <c r="O65" s="205">
        <f>NMM!O$51</f>
        <v>131.42717110920034</v>
      </c>
      <c r="P65" s="205">
        <f>NMM!P$51</f>
        <v>163.50146173688734</v>
      </c>
      <c r="Q65" s="205">
        <f>NMM!Q$51</f>
        <v>146.98968185726568</v>
      </c>
      <c r="R65" s="205">
        <f>NMM!R$51</f>
        <v>148.30550300945828</v>
      </c>
      <c r="S65" s="205">
        <f>NMM!S$51</f>
        <v>157.38865004299225</v>
      </c>
      <c r="T65" s="205">
        <f>NMM!T$51</f>
        <v>152.54419604471204</v>
      </c>
      <c r="U65" s="205">
        <f>NMM!U$51</f>
        <v>147.15898538263113</v>
      </c>
      <c r="V65" s="205">
        <f>NMM!V$51</f>
        <v>168.65460017196909</v>
      </c>
      <c r="W65" s="205">
        <f>NMM!W$51</f>
        <v>166.40851246775586</v>
      </c>
      <c r="X65" s="205">
        <f>NMM!X$51</f>
        <v>157.67962166809974</v>
      </c>
      <c r="Y65" s="205">
        <f>NMM!Y$51</f>
        <v>162.63542562338782</v>
      </c>
    </row>
    <row r="66" spans="1:25" ht="12" customHeight="1" x14ac:dyDescent="0.25">
      <c r="A66" s="18" t="s">
        <v>51</v>
      </c>
      <c r="B66" s="204">
        <f>NMM!B$52</f>
        <v>132.11099999999999</v>
      </c>
      <c r="C66" s="204">
        <f>NMM!C$52</f>
        <v>124.6082296410584</v>
      </c>
      <c r="D66" s="204">
        <f>NMM!D$52</f>
        <v>133.82027996210391</v>
      </c>
      <c r="E66" s="204">
        <f>NMM!E$52</f>
        <v>149.47194381823559</v>
      </c>
      <c r="F66" s="204">
        <f>NMM!F$52</f>
        <v>152.97063099506161</v>
      </c>
      <c r="G66" s="204">
        <f>NMM!G$52</f>
        <v>135.44046918538541</v>
      </c>
      <c r="H66" s="204">
        <f>NMM!H$52</f>
        <v>132.51012418360699</v>
      </c>
      <c r="I66" s="204">
        <f>NMM!I$52</f>
        <v>160.42914163399431</v>
      </c>
      <c r="J66" s="204">
        <f>NMM!J$52</f>
        <v>169.65176009780001</v>
      </c>
      <c r="K66" s="204">
        <f>NMM!K$52</f>
        <v>133.6173502384822</v>
      </c>
      <c r="L66" s="204">
        <f>NMM!L$52</f>
        <v>120.0532325232229</v>
      </c>
      <c r="M66" s="204">
        <f>NMM!M$52</f>
        <v>103.5185286449039</v>
      </c>
      <c r="N66" s="204">
        <f>NMM!N$52</f>
        <v>87.389367101212827</v>
      </c>
      <c r="O66" s="204">
        <f>NMM!O$52</f>
        <v>75.381523442051972</v>
      </c>
      <c r="P66" s="204">
        <f>NMM!P$52</f>
        <v>66.832670830384885</v>
      </c>
      <c r="Q66" s="204">
        <f>NMM!Q$52</f>
        <v>68.894061825434378</v>
      </c>
      <c r="R66" s="204">
        <f>NMM!R$52</f>
        <v>87.490649050882482</v>
      </c>
      <c r="S66" s="204">
        <f>NMM!S$52</f>
        <v>115.139670505531</v>
      </c>
      <c r="T66" s="204">
        <f>NMM!T$52</f>
        <v>115.8270158763023</v>
      </c>
      <c r="U66" s="204">
        <f>NMM!U$52</f>
        <v>128.7580589086551</v>
      </c>
      <c r="V66" s="204">
        <f>NMM!V$52</f>
        <v>135.76642238102519</v>
      </c>
      <c r="W66" s="204">
        <f>NMM!W$52</f>
        <v>129.80299328181951</v>
      </c>
      <c r="X66" s="204">
        <f>NMM!X$52</f>
        <v>124.3173832068903</v>
      </c>
      <c r="Y66" s="204">
        <f>NMM!Y$52</f>
        <v>133.86903391958549</v>
      </c>
    </row>
    <row r="67" spans="1:25" ht="12" customHeight="1" x14ac:dyDescent="0.25">
      <c r="A67" s="18" t="s">
        <v>52</v>
      </c>
      <c r="B67" s="204">
        <f>NMM!B$53</f>
        <v>94.135517626827195</v>
      </c>
      <c r="C67" s="204">
        <f>NMM!C$53</f>
        <v>82.556602689122158</v>
      </c>
      <c r="D67" s="204">
        <f>NMM!D$53</f>
        <v>78.715919521988937</v>
      </c>
      <c r="E67" s="204">
        <f>NMM!E$53</f>
        <v>74.544651194661952</v>
      </c>
      <c r="F67" s="204">
        <f>NMM!F$53</f>
        <v>88.373221111559246</v>
      </c>
      <c r="G67" s="204">
        <f>NMM!G$53</f>
        <v>78.682746635766904</v>
      </c>
      <c r="H67" s="204">
        <f>NMM!H$53</f>
        <v>75.953332394208985</v>
      </c>
      <c r="I67" s="204">
        <f>NMM!I$53</f>
        <v>49.984099982514707</v>
      </c>
      <c r="J67" s="204">
        <f>NMM!J$53</f>
        <v>45.59106019454736</v>
      </c>
      <c r="K67" s="204">
        <f>NMM!K$53</f>
        <v>52.989098600726741</v>
      </c>
      <c r="L67" s="204">
        <f>NMM!L$53</f>
        <v>43.411771776003221</v>
      </c>
      <c r="M67" s="204">
        <f>NMM!M$53</f>
        <v>18.018702653462402</v>
      </c>
      <c r="N67" s="204">
        <f>NMM!N$53</f>
        <v>16.852077438769921</v>
      </c>
      <c r="O67" s="204">
        <f>NMM!O$53</f>
        <v>56.045647667148387</v>
      </c>
      <c r="P67" s="204">
        <f>NMM!P$53</f>
        <v>96.668790906502437</v>
      </c>
      <c r="Q67" s="204">
        <f>NMM!Q$53</f>
        <v>78.095620031831317</v>
      </c>
      <c r="R67" s="204">
        <f>NMM!R$53</f>
        <v>60.81485395857581</v>
      </c>
      <c r="S67" s="204">
        <f>NMM!S$53</f>
        <v>42.248979537461253</v>
      </c>
      <c r="T67" s="204">
        <f>NMM!T$53</f>
        <v>36.717180168409747</v>
      </c>
      <c r="U67" s="204">
        <f>NMM!U$53</f>
        <v>18.400926473976039</v>
      </c>
      <c r="V67" s="204">
        <f>NMM!V$53</f>
        <v>32.888177790943892</v>
      </c>
      <c r="W67" s="204">
        <f>NMM!W$53</f>
        <v>36.605519185936338</v>
      </c>
      <c r="X67" s="204">
        <f>NMM!X$53</f>
        <v>33.362238461209451</v>
      </c>
      <c r="Y67" s="204">
        <f>NMM!Y$53</f>
        <v>28.76639170380232</v>
      </c>
    </row>
    <row r="68" spans="1:25" ht="12" customHeight="1" x14ac:dyDescent="0.25">
      <c r="A68" s="18" t="s">
        <v>60</v>
      </c>
      <c r="B68" s="204">
        <f>NMM!B$54</f>
        <v>0</v>
      </c>
      <c r="C68" s="204">
        <f>NMM!C$54</f>
        <v>0</v>
      </c>
      <c r="D68" s="204">
        <f>NMM!D$54</f>
        <v>0</v>
      </c>
      <c r="E68" s="204">
        <f>NMM!E$54</f>
        <v>0</v>
      </c>
      <c r="F68" s="204">
        <f>NMM!F$54</f>
        <v>0</v>
      </c>
      <c r="G68" s="204">
        <f>NMM!G$54</f>
        <v>0</v>
      </c>
      <c r="H68" s="204">
        <f>NMM!H$54</f>
        <v>0</v>
      </c>
      <c r="I68" s="204">
        <f>NMM!I$54</f>
        <v>0</v>
      </c>
      <c r="J68" s="204">
        <f>NMM!J$54</f>
        <v>0</v>
      </c>
      <c r="K68" s="204">
        <f>NMM!K$54</f>
        <v>0</v>
      </c>
      <c r="L68" s="204">
        <f>NMM!L$54</f>
        <v>0</v>
      </c>
      <c r="M68" s="204">
        <f>NMM!M$54</f>
        <v>0</v>
      </c>
      <c r="N68" s="204">
        <f>NMM!N$54</f>
        <v>0</v>
      </c>
      <c r="O68" s="204">
        <f>NMM!O$54</f>
        <v>0</v>
      </c>
      <c r="P68" s="204">
        <f>NMM!P$54</f>
        <v>0</v>
      </c>
      <c r="Q68" s="204">
        <f>NMM!Q$54</f>
        <v>0</v>
      </c>
      <c r="R68" s="204">
        <f>NMM!R$54</f>
        <v>0</v>
      </c>
      <c r="S68" s="204">
        <f>NMM!S$54</f>
        <v>0</v>
      </c>
      <c r="T68" s="204">
        <f>NMM!T$54</f>
        <v>0</v>
      </c>
      <c r="U68" s="204">
        <f>NMM!U$54</f>
        <v>0</v>
      </c>
      <c r="V68" s="204">
        <f>NMM!V$54</f>
        <v>0</v>
      </c>
      <c r="W68" s="204">
        <f>NMM!W$54</f>
        <v>0</v>
      </c>
      <c r="X68" s="204">
        <f>NMM!X$54</f>
        <v>0</v>
      </c>
      <c r="Y68" s="204">
        <f>NMM!Y$54</f>
        <v>0</v>
      </c>
    </row>
    <row r="69" spans="1:25" ht="12" customHeight="1" x14ac:dyDescent="0.25">
      <c r="A69" s="19" t="s">
        <v>21</v>
      </c>
      <c r="B69" s="205">
        <f>PPA!B$52</f>
        <v>1.2897678417884779</v>
      </c>
      <c r="C69" s="205">
        <f>PPA!C$52</f>
        <v>1.375752364574377</v>
      </c>
      <c r="D69" s="205">
        <f>PPA!D$52</f>
        <v>1.375752364574377</v>
      </c>
      <c r="E69" s="205">
        <f>PPA!E$52</f>
        <v>1.461736887360275</v>
      </c>
      <c r="F69" s="205">
        <f>PPA!F$52</f>
        <v>1.547721410146174</v>
      </c>
      <c r="G69" s="205">
        <f>PPA!G$52</f>
        <v>1.547721410146174</v>
      </c>
      <c r="H69" s="205">
        <f>PPA!H$52</f>
        <v>1.7196904557179711</v>
      </c>
      <c r="I69" s="205">
        <f>PPA!I$52</f>
        <v>1.7196904557179711</v>
      </c>
      <c r="J69" s="205">
        <f>PPA!J$52</f>
        <v>1.891659501289767</v>
      </c>
      <c r="K69" s="205">
        <f>PPA!K$52</f>
        <v>1.891659501289767</v>
      </c>
      <c r="L69" s="205">
        <f>PPA!L$52</f>
        <v>1.805674978503869</v>
      </c>
      <c r="M69" s="205">
        <f>PPA!M$52</f>
        <v>1.633705932932072</v>
      </c>
      <c r="N69" s="205">
        <f>PPA!N$52</f>
        <v>1.7196904557179711</v>
      </c>
      <c r="O69" s="205">
        <f>PPA!O$52</f>
        <v>1.375752364574377</v>
      </c>
      <c r="P69" s="205">
        <f>PPA!P$52</f>
        <v>1.375752364574377</v>
      </c>
      <c r="Q69" s="205">
        <f>PPA!Q$52</f>
        <v>1.375752364574377</v>
      </c>
      <c r="R69" s="205">
        <f>PPA!R$52</f>
        <v>1.375752364574377</v>
      </c>
      <c r="S69" s="205">
        <f>PPA!S$52</f>
        <v>1.403181427343078</v>
      </c>
      <c r="T69" s="205">
        <f>PPA!T$52</f>
        <v>1.3813413585554599</v>
      </c>
      <c r="U69" s="205">
        <f>PPA!U$52</f>
        <v>1.3578675838349099</v>
      </c>
      <c r="V69" s="205">
        <f>PPA!V$52</f>
        <v>1.2045571797076531</v>
      </c>
      <c r="W69" s="205">
        <f>PPA!W$52</f>
        <v>1.0830610490111781</v>
      </c>
      <c r="X69" s="205">
        <f>PPA!X$52</f>
        <v>1.080567497850387</v>
      </c>
      <c r="Y69" s="205">
        <f>PPA!Y$52</f>
        <v>0.92725709372312992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0</v>
      </c>
      <c r="K70" s="204">
        <f>PPA!K$53</f>
        <v>0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0</v>
      </c>
      <c r="W70" s="204">
        <f>PPA!W$53</f>
        <v>0</v>
      </c>
      <c r="X70" s="204">
        <f>PPA!X$53</f>
        <v>0</v>
      </c>
      <c r="Y70" s="204">
        <f>PPA!Y$53</f>
        <v>0</v>
      </c>
    </row>
    <row r="71" spans="1:25" ht="12" customHeight="1" x14ac:dyDescent="0.25">
      <c r="A71" s="18" t="s">
        <v>61</v>
      </c>
      <c r="B71" s="204">
        <f>PPA!B$54</f>
        <v>0</v>
      </c>
      <c r="C71" s="204">
        <f>PPA!C$54</f>
        <v>0</v>
      </c>
      <c r="D71" s="204">
        <f>PPA!D$54</f>
        <v>0</v>
      </c>
      <c r="E71" s="204">
        <f>PPA!E$54</f>
        <v>0</v>
      </c>
      <c r="F71" s="204">
        <f>PPA!F$54</f>
        <v>0</v>
      </c>
      <c r="G71" s="204">
        <f>PPA!G$54</f>
        <v>0</v>
      </c>
      <c r="H71" s="204">
        <f>PPA!H$54</f>
        <v>0</v>
      </c>
      <c r="I71" s="204">
        <f>PPA!I$54</f>
        <v>0</v>
      </c>
      <c r="J71" s="204">
        <f>PPA!J$54</f>
        <v>0</v>
      </c>
      <c r="K71" s="204">
        <f>PPA!K$54</f>
        <v>0</v>
      </c>
      <c r="L71" s="204">
        <f>PPA!L$54</f>
        <v>0</v>
      </c>
      <c r="M71" s="204">
        <f>PPA!M$54</f>
        <v>0</v>
      </c>
      <c r="N71" s="204">
        <f>PPA!N$54</f>
        <v>0</v>
      </c>
      <c r="O71" s="204">
        <f>PPA!O$54</f>
        <v>0</v>
      </c>
      <c r="P71" s="204">
        <f>PPA!P$54</f>
        <v>0</v>
      </c>
      <c r="Q71" s="204">
        <f>PPA!Q$54</f>
        <v>0</v>
      </c>
      <c r="R71" s="204">
        <f>PPA!R$54</f>
        <v>0</v>
      </c>
      <c r="S71" s="204">
        <f>PPA!S$54</f>
        <v>0</v>
      </c>
      <c r="T71" s="204">
        <f>PPA!T$54</f>
        <v>0</v>
      </c>
      <c r="U71" s="204">
        <f>PPA!U$54</f>
        <v>0</v>
      </c>
      <c r="V71" s="204">
        <f>PPA!V$54</f>
        <v>0</v>
      </c>
      <c r="W71" s="204">
        <f>PPA!W$54</f>
        <v>0</v>
      </c>
      <c r="X71" s="204">
        <f>PPA!X$54</f>
        <v>0</v>
      </c>
      <c r="Y71" s="204">
        <f>PPA!Y$54</f>
        <v>0</v>
      </c>
    </row>
    <row r="72" spans="1:25" ht="12" customHeight="1" x14ac:dyDescent="0.25">
      <c r="A72" s="18" t="s">
        <v>62</v>
      </c>
      <c r="B72" s="204">
        <f>PPA!B$55</f>
        <v>1.2897678417884779</v>
      </c>
      <c r="C72" s="204">
        <f>PPA!C$55</f>
        <v>1.375752364574377</v>
      </c>
      <c r="D72" s="204">
        <f>PPA!D$55</f>
        <v>1.375752364574377</v>
      </c>
      <c r="E72" s="204">
        <f>PPA!E$55</f>
        <v>1.461736887360275</v>
      </c>
      <c r="F72" s="204">
        <f>PPA!F$55</f>
        <v>1.547721410146174</v>
      </c>
      <c r="G72" s="204">
        <f>PPA!G$55</f>
        <v>1.547721410146174</v>
      </c>
      <c r="H72" s="204">
        <f>PPA!H$55</f>
        <v>1.7196904557179711</v>
      </c>
      <c r="I72" s="204">
        <f>PPA!I$55</f>
        <v>1.7196904557179711</v>
      </c>
      <c r="J72" s="204">
        <f>PPA!J$55</f>
        <v>1.891659501289767</v>
      </c>
      <c r="K72" s="204">
        <f>PPA!K$55</f>
        <v>1.891659501289767</v>
      </c>
      <c r="L72" s="204">
        <f>PPA!L$55</f>
        <v>1.805674978503869</v>
      </c>
      <c r="M72" s="204">
        <f>PPA!M$55</f>
        <v>1.633705932932072</v>
      </c>
      <c r="N72" s="204">
        <f>PPA!N$55</f>
        <v>1.7196904557179711</v>
      </c>
      <c r="O72" s="204">
        <f>PPA!O$55</f>
        <v>1.375752364574377</v>
      </c>
      <c r="P72" s="204">
        <f>PPA!P$55</f>
        <v>1.375752364574377</v>
      </c>
      <c r="Q72" s="204">
        <f>PPA!Q$55</f>
        <v>1.375752364574377</v>
      </c>
      <c r="R72" s="204">
        <f>PPA!R$55</f>
        <v>1.375752364574377</v>
      </c>
      <c r="S72" s="204">
        <f>PPA!S$55</f>
        <v>1.403181427343078</v>
      </c>
      <c r="T72" s="204">
        <f>PPA!T$55</f>
        <v>1.3813413585554599</v>
      </c>
      <c r="U72" s="204">
        <f>PPA!U$55</f>
        <v>1.3578675838349099</v>
      </c>
      <c r="V72" s="204">
        <f>PPA!V$55</f>
        <v>1.2045571797076531</v>
      </c>
      <c r="W72" s="204">
        <f>PPA!W$55</f>
        <v>1.0830610490111781</v>
      </c>
      <c r="X72" s="204">
        <f>PPA!X$55</f>
        <v>1.080567497850387</v>
      </c>
      <c r="Y72" s="204">
        <f>PPA!Y$55</f>
        <v>0.92725709372312992</v>
      </c>
    </row>
    <row r="73" spans="1:25" ht="12" customHeight="1" x14ac:dyDescent="0.25">
      <c r="A73" s="20" t="s">
        <v>63</v>
      </c>
      <c r="B73" s="206">
        <f>FBT!B$12</f>
        <v>15.064324423475441</v>
      </c>
      <c r="C73" s="206">
        <f>FBT!C$12</f>
        <v>15.537642944248841</v>
      </c>
      <c r="D73" s="206">
        <f>FBT!D$12</f>
        <v>16.653827158661709</v>
      </c>
      <c r="E73" s="206">
        <f>FBT!E$12</f>
        <v>17.794130290920052</v>
      </c>
      <c r="F73" s="206">
        <f>FBT!F$12</f>
        <v>17.639825469107279</v>
      </c>
      <c r="G73" s="206">
        <f>FBT!G$12</f>
        <v>17.67999402890797</v>
      </c>
      <c r="H73" s="206">
        <f>FBT!H$12</f>
        <v>21.846334015676032</v>
      </c>
      <c r="I73" s="206">
        <f>FBT!I$12</f>
        <v>22.617774664607811</v>
      </c>
      <c r="J73" s="206">
        <f>FBT!J$12</f>
        <v>23.517993380100389</v>
      </c>
      <c r="K73" s="206">
        <f>FBT!K$12</f>
        <v>23.571332978147879</v>
      </c>
      <c r="L73" s="206">
        <f>FBT!L$12</f>
        <v>23.97283210094167</v>
      </c>
      <c r="M73" s="206">
        <f>FBT!M$12</f>
        <v>25.21182829451649</v>
      </c>
      <c r="N73" s="206">
        <f>FBT!N$12</f>
        <v>34.978503869303523</v>
      </c>
      <c r="O73" s="206">
        <f>FBT!O$12</f>
        <v>30.559587274290632</v>
      </c>
      <c r="P73" s="206">
        <f>FBT!P$12</f>
        <v>30.832072226999131</v>
      </c>
      <c r="Q73" s="206">
        <f>FBT!Q$12</f>
        <v>34.281513327601033</v>
      </c>
      <c r="R73" s="206">
        <f>FBT!R$12</f>
        <v>33.431728288907991</v>
      </c>
      <c r="S73" s="206">
        <f>FBT!S$12</f>
        <v>41.30042992261393</v>
      </c>
      <c r="T73" s="206">
        <f>FBT!T$12</f>
        <v>40.426999140154763</v>
      </c>
      <c r="U73" s="206">
        <f>FBT!U$12</f>
        <v>41.723817712811687</v>
      </c>
      <c r="V73" s="206">
        <f>FBT!V$12</f>
        <v>39.236371453138418</v>
      </c>
      <c r="W73" s="206">
        <f>FBT!W$12</f>
        <v>40.38065348237317</v>
      </c>
      <c r="X73" s="206">
        <f>FBT!X$12</f>
        <v>45.279191745485797</v>
      </c>
      <c r="Y73" s="206">
        <f>FBT!Y$12</f>
        <v>42.279363714531392</v>
      </c>
    </row>
    <row r="74" spans="1:25" ht="12" customHeight="1" x14ac:dyDescent="0.25">
      <c r="A74" s="14" t="s">
        <v>64</v>
      </c>
      <c r="B74" s="204">
        <f>TRE!B$12</f>
        <v>8.5984522785898534E-2</v>
      </c>
      <c r="C74" s="204">
        <f>TRE!C$12</f>
        <v>8.5984522785898534E-2</v>
      </c>
      <c r="D74" s="204">
        <f>TRE!D$12</f>
        <v>8.5984522785898534E-2</v>
      </c>
      <c r="E74" s="204">
        <f>TRE!E$12</f>
        <v>8.5984522785898534E-2</v>
      </c>
      <c r="F74" s="204">
        <f>TRE!F$12</f>
        <v>8.5984522785898534E-2</v>
      </c>
      <c r="G74" s="204">
        <f>TRE!G$12</f>
        <v>8.5984522785898534E-2</v>
      </c>
      <c r="H74" s="204">
        <f>TRE!H$12</f>
        <v>8.5984522785898534E-2</v>
      </c>
      <c r="I74" s="204">
        <f>TRE!I$12</f>
        <v>8.5984522785898534E-2</v>
      </c>
      <c r="J74" s="204">
        <f>TRE!J$12</f>
        <v>8.5984522785898534E-2</v>
      </c>
      <c r="K74" s="204">
        <f>TRE!K$12</f>
        <v>8.5984522785898534E-2</v>
      </c>
      <c r="L74" s="204">
        <f>TRE!L$12</f>
        <v>8.5984522785898534E-2</v>
      </c>
      <c r="M74" s="204">
        <f>TRE!M$12</f>
        <v>8.5984522785898534E-2</v>
      </c>
      <c r="N74" s="204">
        <f>TRE!N$12</f>
        <v>0.1719690455717971</v>
      </c>
      <c r="O74" s="204">
        <f>TRE!O$12</f>
        <v>0.1719690455717971</v>
      </c>
      <c r="P74" s="204">
        <f>TRE!P$12</f>
        <v>0.1719690455717971</v>
      </c>
      <c r="Q74" s="204">
        <f>TRE!Q$12</f>
        <v>0.1719690455717971</v>
      </c>
      <c r="R74" s="204">
        <f>TRE!R$12</f>
        <v>0.1719690455717971</v>
      </c>
      <c r="S74" s="204">
        <f>TRE!S$12</f>
        <v>0.16620808254514191</v>
      </c>
      <c r="T74" s="204">
        <f>TRE!T$12</f>
        <v>0.1717110920034394</v>
      </c>
      <c r="U74" s="204">
        <f>TRE!U$12</f>
        <v>0.168615649183147</v>
      </c>
      <c r="V74" s="204">
        <f>TRE!V$12</f>
        <v>0.1629406706792777</v>
      </c>
      <c r="W74" s="204">
        <f>TRE!W$12</f>
        <v>0.14935511607910579</v>
      </c>
      <c r="X74" s="204">
        <f>TRE!X$12</f>
        <v>0.19251934651762681</v>
      </c>
      <c r="Y74" s="204">
        <f>TRE!Y$12</f>
        <v>0.21702493551160781</v>
      </c>
    </row>
    <row r="75" spans="1:25" ht="12" customHeight="1" x14ac:dyDescent="0.25">
      <c r="A75" s="14" t="s">
        <v>65</v>
      </c>
      <c r="B75" s="204">
        <f>MAE!B$12</f>
        <v>1.9776440240756661</v>
      </c>
      <c r="C75" s="204">
        <f>MAE!C$12</f>
        <v>1.9776440240756661</v>
      </c>
      <c r="D75" s="204">
        <f>MAE!D$12</f>
        <v>2.0636285468615649</v>
      </c>
      <c r="E75" s="204">
        <f>MAE!E$12</f>
        <v>1.9776440240756661</v>
      </c>
      <c r="F75" s="204">
        <f>MAE!F$12</f>
        <v>2.3215821152192602</v>
      </c>
      <c r="G75" s="204">
        <f>MAE!G$12</f>
        <v>2.493551160791057</v>
      </c>
      <c r="H75" s="204">
        <f>MAE!H$12</f>
        <v>2.6655202063628551</v>
      </c>
      <c r="I75" s="204">
        <f>MAE!I$12</f>
        <v>2.837489251934652</v>
      </c>
      <c r="J75" s="204">
        <f>MAE!J$12</f>
        <v>2.9234737747205499</v>
      </c>
      <c r="K75" s="204">
        <f>MAE!K$12</f>
        <v>2.5795356835769558</v>
      </c>
      <c r="L75" s="204">
        <f>MAE!L$12</f>
        <v>2.493551160791057</v>
      </c>
      <c r="M75" s="204">
        <f>MAE!M$12</f>
        <v>2.2355975924333622</v>
      </c>
      <c r="N75" s="204">
        <f>MAE!N$12</f>
        <v>2.0636285468615649</v>
      </c>
      <c r="O75" s="204">
        <f>MAE!O$12</f>
        <v>1.7196904557179711</v>
      </c>
      <c r="P75" s="204">
        <f>MAE!P$12</f>
        <v>1.461736887360275</v>
      </c>
      <c r="Q75" s="204">
        <f>MAE!Q$12</f>
        <v>1.461736887360275</v>
      </c>
      <c r="R75" s="204">
        <f>MAE!R$12</f>
        <v>1.7196904557179711</v>
      </c>
      <c r="S75" s="204">
        <f>MAE!S$12</f>
        <v>1.778331900257953</v>
      </c>
      <c r="T75" s="204">
        <f>MAE!T$12</f>
        <v>2.0891659501289772</v>
      </c>
      <c r="U75" s="204">
        <f>MAE!U$12</f>
        <v>1.9664660361135</v>
      </c>
      <c r="V75" s="204">
        <f>MAE!V$12</f>
        <v>1.708340498710232</v>
      </c>
      <c r="W75" s="204">
        <f>MAE!W$12</f>
        <v>1.8039552880481511</v>
      </c>
      <c r="X75" s="204">
        <f>MAE!X$12</f>
        <v>2.2587274290627679</v>
      </c>
      <c r="Y75" s="204">
        <f>MAE!Y$12</f>
        <v>2.3258813413585551</v>
      </c>
    </row>
    <row r="76" spans="1:25" ht="12" customHeight="1" x14ac:dyDescent="0.25">
      <c r="A76" s="14" t="s">
        <v>66</v>
      </c>
      <c r="B76" s="204">
        <f>TEL!B$12</f>
        <v>1.2897678417884779</v>
      </c>
      <c r="C76" s="204">
        <f>TEL!C$12</f>
        <v>1.20378331900258</v>
      </c>
      <c r="D76" s="204">
        <f>TEL!D$12</f>
        <v>1.1177987962166811</v>
      </c>
      <c r="E76" s="204">
        <f>TEL!E$12</f>
        <v>1.1177987962166811</v>
      </c>
      <c r="F76" s="204">
        <f>TEL!F$12</f>
        <v>0.94582975064488384</v>
      </c>
      <c r="G76" s="204">
        <f>TEL!G$12</f>
        <v>0.94582975064488384</v>
      </c>
      <c r="H76" s="204">
        <f>TEL!H$12</f>
        <v>0.85984522785898532</v>
      </c>
      <c r="I76" s="204">
        <f>TEL!I$12</f>
        <v>0.7738607050730868</v>
      </c>
      <c r="J76" s="204">
        <f>TEL!J$12</f>
        <v>0.7738607050730868</v>
      </c>
      <c r="K76" s="204">
        <f>TEL!K$12</f>
        <v>0.7738607050730868</v>
      </c>
      <c r="L76" s="204">
        <f>TEL!L$12</f>
        <v>0.68787618228718828</v>
      </c>
      <c r="M76" s="204">
        <f>TEL!M$12</f>
        <v>0.60189165950128976</v>
      </c>
      <c r="N76" s="204">
        <f>TEL!N$12</f>
        <v>0.51590713671539123</v>
      </c>
      <c r="O76" s="204">
        <f>TEL!O$12</f>
        <v>0.51590713671539123</v>
      </c>
      <c r="P76" s="204">
        <f>TEL!P$12</f>
        <v>0.42992261392949271</v>
      </c>
      <c r="Q76" s="204">
        <f>TEL!Q$12</f>
        <v>0.42992261392949271</v>
      </c>
      <c r="R76" s="204">
        <f>TEL!R$12</f>
        <v>0.42992261392949271</v>
      </c>
      <c r="S76" s="204">
        <f>TEL!S$12</f>
        <v>0.44703353396388651</v>
      </c>
      <c r="T76" s="204">
        <f>TEL!T$12</f>
        <v>0.45055889939810828</v>
      </c>
      <c r="U76" s="204">
        <f>TEL!U$12</f>
        <v>0.44496990541702491</v>
      </c>
      <c r="V76" s="204">
        <f>TEL!V$12</f>
        <v>0.40326741186586412</v>
      </c>
      <c r="W76" s="204">
        <f>TEL!W$12</f>
        <v>0.40343938091143589</v>
      </c>
      <c r="X76" s="204">
        <f>TEL!X$12</f>
        <v>0.49079965606190878</v>
      </c>
      <c r="Y76" s="204">
        <f>TEL!Y$12</f>
        <v>0.47532244196044698</v>
      </c>
    </row>
    <row r="77" spans="1:25" ht="12" customHeight="1" x14ac:dyDescent="0.25">
      <c r="A77" s="14" t="s">
        <v>67</v>
      </c>
      <c r="B77" s="204">
        <f>WWP!B$12</f>
        <v>0.7738607050730868</v>
      </c>
      <c r="C77" s="204">
        <f>WWP!C$12</f>
        <v>0.60189165950128976</v>
      </c>
      <c r="D77" s="204">
        <f>WWP!D$12</f>
        <v>0.60189165950128976</v>
      </c>
      <c r="E77" s="204">
        <f>WWP!E$12</f>
        <v>0.68787618228718828</v>
      </c>
      <c r="F77" s="204">
        <f>WWP!F$12</f>
        <v>0.68787618228718828</v>
      </c>
      <c r="G77" s="204">
        <f>WWP!G$12</f>
        <v>0.68787618228718828</v>
      </c>
      <c r="H77" s="204">
        <f>WWP!H$12</f>
        <v>0.68787618228718828</v>
      </c>
      <c r="I77" s="204">
        <f>WWP!I$12</f>
        <v>0.7738607050730868</v>
      </c>
      <c r="J77" s="204">
        <f>WWP!J$12</f>
        <v>0.7738607050730868</v>
      </c>
      <c r="K77" s="204">
        <f>WWP!K$12</f>
        <v>0.7738607050730868</v>
      </c>
      <c r="L77" s="204">
        <f>WWP!L$12</f>
        <v>0.7738607050730868</v>
      </c>
      <c r="M77" s="204">
        <f>WWP!M$12</f>
        <v>0.68787618228718828</v>
      </c>
      <c r="N77" s="204">
        <f>WWP!N$12</f>
        <v>0.60189165950128976</v>
      </c>
      <c r="O77" s="204">
        <f>WWP!O$12</f>
        <v>0.42992261392949271</v>
      </c>
      <c r="P77" s="204">
        <f>WWP!P$12</f>
        <v>0.42992261392949271</v>
      </c>
      <c r="Q77" s="204">
        <f>WWP!Q$12</f>
        <v>0.42992261392949271</v>
      </c>
      <c r="R77" s="204">
        <f>WWP!R$12</f>
        <v>0.51590713671539123</v>
      </c>
      <c r="S77" s="204">
        <f>WWP!S$12</f>
        <v>0.54496990541702495</v>
      </c>
      <c r="T77" s="204">
        <f>WWP!T$12</f>
        <v>0.55932932072227004</v>
      </c>
      <c r="U77" s="204">
        <f>WWP!U$12</f>
        <v>0.58323301805674976</v>
      </c>
      <c r="V77" s="204">
        <f>WWP!V$12</f>
        <v>0.55442820292347372</v>
      </c>
      <c r="W77" s="204">
        <f>WWP!W$12</f>
        <v>0.59673258813413577</v>
      </c>
      <c r="X77" s="204">
        <f>WWP!X$12</f>
        <v>0.70799656061908856</v>
      </c>
      <c r="Y77" s="204">
        <f>WWP!Y$12</f>
        <v>0.70980223559759237</v>
      </c>
    </row>
    <row r="78" spans="1:25" ht="12" customHeight="1" x14ac:dyDescent="0.25">
      <c r="A78" s="21" t="s">
        <v>68</v>
      </c>
      <c r="B78" s="207">
        <f>OIS!B$12</f>
        <v>29.43286795013217</v>
      </c>
      <c r="C78" s="207">
        <f>OIS!C$12</f>
        <v>29.777531351397439</v>
      </c>
      <c r="D78" s="207">
        <f>OIS!D$12</f>
        <v>29.17273845140982</v>
      </c>
      <c r="E78" s="207">
        <f>OIS!E$12</f>
        <v>30.24935284735356</v>
      </c>
      <c r="F78" s="207">
        <f>OIS!F$12</f>
        <v>34.154774430508702</v>
      </c>
      <c r="G78" s="207">
        <f>OIS!G$12</f>
        <v>56.310499145635177</v>
      </c>
      <c r="H78" s="207">
        <f>OIS!H$12</f>
        <v>44.326989182401711</v>
      </c>
      <c r="I78" s="207">
        <f>OIS!I$12</f>
        <v>50.34644802728026</v>
      </c>
      <c r="J78" s="207">
        <f>OIS!J$12</f>
        <v>49.638756404938299</v>
      </c>
      <c r="K78" s="207">
        <f>OIS!K$12</f>
        <v>42.56237295478418</v>
      </c>
      <c r="L78" s="207">
        <f>OIS!L$12</f>
        <v>40.581854055550167</v>
      </c>
      <c r="M78" s="207">
        <f>OIS!M$12</f>
        <v>55.939762419155038</v>
      </c>
      <c r="N78" s="207">
        <f>OIS!N$12</f>
        <v>25.519260533104049</v>
      </c>
      <c r="O78" s="207">
        <f>OIS!O$12</f>
        <v>17.00318142734309</v>
      </c>
      <c r="P78" s="207">
        <f>OIS!P$12</f>
        <v>22.04368013757524</v>
      </c>
      <c r="Q78" s="207">
        <f>OIS!Q$12</f>
        <v>19.768615649183129</v>
      </c>
      <c r="R78" s="207">
        <f>OIS!R$12</f>
        <v>23.224333619948361</v>
      </c>
      <c r="S78" s="207">
        <f>OIS!S$12</f>
        <v>24.729148753224429</v>
      </c>
      <c r="T78" s="207">
        <f>OIS!T$12</f>
        <v>22.894067067927779</v>
      </c>
      <c r="U78" s="207">
        <f>OIS!U$12</f>
        <v>27.72527944969902</v>
      </c>
      <c r="V78" s="207">
        <f>OIS!V$12</f>
        <v>25.106534823731739</v>
      </c>
      <c r="W78" s="207">
        <f>OIS!W$12</f>
        <v>28.38340498710231</v>
      </c>
      <c r="X78" s="207">
        <f>OIS!X$12</f>
        <v>35.015649183147033</v>
      </c>
      <c r="Y78" s="207">
        <f>OIS!Y$12</f>
        <v>35.80799656061906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81.613585554600164</v>
      </c>
      <c r="C81" s="210">
        <v>80.653482373172821</v>
      </c>
      <c r="D81" s="210">
        <v>82.57377472055029</v>
      </c>
      <c r="E81" s="210">
        <v>69.131556319862426</v>
      </c>
      <c r="F81" s="210">
        <v>65.29088564058469</v>
      </c>
      <c r="G81" s="210">
        <v>71.051934651762679</v>
      </c>
      <c r="H81" s="210">
        <v>71.051934651762679</v>
      </c>
      <c r="I81" s="210">
        <v>59.53000859845227</v>
      </c>
      <c r="J81" s="210">
        <v>67.211263972484957</v>
      </c>
      <c r="K81" s="210">
        <v>74.892519346517631</v>
      </c>
      <c r="L81" s="210">
        <v>83.53396388650043</v>
      </c>
      <c r="M81" s="210">
        <v>65.290971625107488</v>
      </c>
      <c r="N81" s="210">
        <v>38.406448839208942</v>
      </c>
      <c r="O81" s="210">
        <v>25.924333619948413</v>
      </c>
      <c r="P81" s="210">
        <v>23.043852106620811</v>
      </c>
      <c r="Q81" s="210">
        <v>23.043852106620811</v>
      </c>
      <c r="R81" s="210">
        <v>38.406448839208942</v>
      </c>
      <c r="S81" s="210">
        <v>37.70937231298366</v>
      </c>
      <c r="T81" s="210">
        <v>37.551848667239895</v>
      </c>
      <c r="U81" s="210">
        <v>37.469303525365433</v>
      </c>
      <c r="V81" s="210">
        <v>34.463972484952706</v>
      </c>
      <c r="W81" s="210">
        <v>45.472226999140162</v>
      </c>
      <c r="X81" s="210">
        <v>35.645055889939812</v>
      </c>
      <c r="Y81" s="210">
        <v>40.854858125537405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81.613585554600164</v>
      </c>
      <c r="C83" s="204">
        <v>80.653482373172821</v>
      </c>
      <c r="D83" s="204">
        <v>82.57377472055029</v>
      </c>
      <c r="E83" s="204">
        <v>69.131556319862426</v>
      </c>
      <c r="F83" s="204">
        <v>65.29088564058469</v>
      </c>
      <c r="G83" s="204">
        <v>71.051934651762679</v>
      </c>
      <c r="H83" s="204">
        <v>71.051934651762679</v>
      </c>
      <c r="I83" s="204">
        <v>59.53000859845227</v>
      </c>
      <c r="J83" s="204">
        <v>67.211263972484957</v>
      </c>
      <c r="K83" s="204">
        <v>74.892519346517631</v>
      </c>
      <c r="L83" s="204">
        <v>83.53396388650043</v>
      </c>
      <c r="M83" s="204">
        <v>65.290971625107488</v>
      </c>
      <c r="N83" s="204">
        <v>38.406448839208942</v>
      </c>
      <c r="O83" s="204">
        <v>25.924333619948413</v>
      </c>
      <c r="P83" s="204">
        <v>23.043852106620811</v>
      </c>
      <c r="Q83" s="204">
        <v>23.043852106620811</v>
      </c>
      <c r="R83" s="204">
        <v>38.406448839208942</v>
      </c>
      <c r="S83" s="204">
        <v>37.70937231298366</v>
      </c>
      <c r="T83" s="204">
        <v>37.551848667239895</v>
      </c>
      <c r="U83" s="204">
        <v>37.469303525365433</v>
      </c>
      <c r="V83" s="204">
        <v>34.463972484952706</v>
      </c>
      <c r="W83" s="204">
        <v>45.472226999140162</v>
      </c>
      <c r="X83" s="204">
        <v>35.645055889939812</v>
      </c>
      <c r="Y83" s="204">
        <v>40.854858125537405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81.613585554600164</v>
      </c>
      <c r="C88" s="204">
        <f t="shared" si="5"/>
        <v>80.653482373172821</v>
      </c>
      <c r="D88" s="204">
        <f t="shared" si="5"/>
        <v>82.57377472055029</v>
      </c>
      <c r="E88" s="204">
        <f t="shared" si="5"/>
        <v>69.131556319862426</v>
      </c>
      <c r="F88" s="204">
        <f t="shared" si="5"/>
        <v>65.29088564058469</v>
      </c>
      <c r="G88" s="204">
        <f t="shared" si="5"/>
        <v>71.051934651762679</v>
      </c>
      <c r="H88" s="204">
        <f t="shared" si="5"/>
        <v>71.051934651762679</v>
      </c>
      <c r="I88" s="204">
        <f t="shared" si="5"/>
        <v>59.53000859845227</v>
      </c>
      <c r="J88" s="204">
        <f t="shared" si="5"/>
        <v>67.211263972484957</v>
      </c>
      <c r="K88" s="204">
        <f t="shared" si="5"/>
        <v>74.892519346517631</v>
      </c>
      <c r="L88" s="204">
        <f t="shared" si="5"/>
        <v>83.53396388650043</v>
      </c>
      <c r="M88" s="204">
        <f t="shared" si="5"/>
        <v>65.290971625107488</v>
      </c>
      <c r="N88" s="204">
        <f t="shared" si="5"/>
        <v>38.406448839208942</v>
      </c>
      <c r="O88" s="204">
        <f t="shared" si="5"/>
        <v>25.924333619948413</v>
      </c>
      <c r="P88" s="204">
        <f t="shared" si="5"/>
        <v>23.043852106620811</v>
      </c>
      <c r="Q88" s="204">
        <f t="shared" si="5"/>
        <v>23.043852106620811</v>
      </c>
      <c r="R88" s="204">
        <f t="shared" si="5"/>
        <v>38.406448839208942</v>
      </c>
      <c r="S88" s="204">
        <f t="shared" si="5"/>
        <v>37.70937231298366</v>
      </c>
      <c r="T88" s="204">
        <f t="shared" si="5"/>
        <v>37.551848667239895</v>
      </c>
      <c r="U88" s="204">
        <f t="shared" si="5"/>
        <v>37.469303525365433</v>
      </c>
      <c r="V88" s="204">
        <f t="shared" si="5"/>
        <v>34.463972484952706</v>
      </c>
      <c r="W88" s="204">
        <f t="shared" si="5"/>
        <v>45.472226999140162</v>
      </c>
      <c r="X88" s="204">
        <f t="shared" si="5"/>
        <v>35.645055889939812</v>
      </c>
      <c r="Y88" s="204">
        <f t="shared" si="5"/>
        <v>40.854858125537405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0</v>
      </c>
      <c r="C90" s="204">
        <v>0</v>
      </c>
      <c r="D90" s="204">
        <v>0</v>
      </c>
      <c r="E90" s="204">
        <v>0</v>
      </c>
      <c r="F90" s="204">
        <v>0</v>
      </c>
      <c r="G90" s="204">
        <v>0</v>
      </c>
      <c r="H90" s="204">
        <v>0</v>
      </c>
      <c r="I90" s="204">
        <v>0</v>
      </c>
      <c r="J90" s="204">
        <v>0</v>
      </c>
      <c r="K90" s="204">
        <v>0</v>
      </c>
      <c r="L90" s="204">
        <v>0</v>
      </c>
      <c r="M90" s="204">
        <v>0</v>
      </c>
      <c r="N90" s="204">
        <v>0</v>
      </c>
      <c r="O90" s="204">
        <v>0</v>
      </c>
      <c r="P90" s="204">
        <v>0</v>
      </c>
      <c r="Q90" s="204">
        <v>0</v>
      </c>
      <c r="R90" s="204">
        <v>0</v>
      </c>
      <c r="S90" s="204">
        <v>0</v>
      </c>
      <c r="T90" s="204">
        <v>0</v>
      </c>
      <c r="U90" s="204">
        <v>0</v>
      </c>
      <c r="V90" s="204">
        <v>0</v>
      </c>
      <c r="W90" s="204">
        <v>0</v>
      </c>
      <c r="X90" s="204">
        <v>0</v>
      </c>
      <c r="Y90" s="204">
        <v>0</v>
      </c>
    </row>
    <row r="91" spans="1:25" ht="12" customHeight="1" x14ac:dyDescent="0.25">
      <c r="A91" s="18" t="s">
        <v>73</v>
      </c>
      <c r="B91" s="204">
        <v>0</v>
      </c>
      <c r="C91" s="204">
        <v>0</v>
      </c>
      <c r="D91" s="204">
        <v>0</v>
      </c>
      <c r="E91" s="204">
        <v>0</v>
      </c>
      <c r="F91" s="204">
        <v>0</v>
      </c>
      <c r="G91" s="204">
        <v>0</v>
      </c>
      <c r="H91" s="204">
        <v>0</v>
      </c>
      <c r="I91" s="204">
        <v>0</v>
      </c>
      <c r="J91" s="204">
        <v>0</v>
      </c>
      <c r="K91" s="204">
        <v>0</v>
      </c>
      <c r="L91" s="204">
        <v>0</v>
      </c>
      <c r="M91" s="204">
        <v>0</v>
      </c>
      <c r="N91" s="204">
        <v>0</v>
      </c>
      <c r="O91" s="204">
        <v>0</v>
      </c>
      <c r="P91" s="204">
        <v>0</v>
      </c>
      <c r="Q91" s="204">
        <v>0</v>
      </c>
      <c r="R91" s="204">
        <v>0</v>
      </c>
      <c r="S91" s="204">
        <v>0</v>
      </c>
      <c r="T91" s="204">
        <v>0</v>
      </c>
      <c r="U91" s="204">
        <v>0</v>
      </c>
      <c r="V91" s="204">
        <v>0</v>
      </c>
      <c r="W91" s="204">
        <v>0</v>
      </c>
      <c r="X91" s="204">
        <v>0</v>
      </c>
      <c r="Y91" s="204">
        <v>0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81.613585554600164</v>
      </c>
      <c r="C94" s="210">
        <f t="shared" si="6"/>
        <v>80.653482373172821</v>
      </c>
      <c r="D94" s="210">
        <f t="shared" si="6"/>
        <v>82.57377472055029</v>
      </c>
      <c r="E94" s="210">
        <f t="shared" si="6"/>
        <v>69.131556319862426</v>
      </c>
      <c r="F94" s="210">
        <f t="shared" si="6"/>
        <v>65.29088564058469</v>
      </c>
      <c r="G94" s="210">
        <f t="shared" si="6"/>
        <v>71.051934651762679</v>
      </c>
      <c r="H94" s="210">
        <f t="shared" si="6"/>
        <v>71.051934651762679</v>
      </c>
      <c r="I94" s="210">
        <f t="shared" si="6"/>
        <v>59.53000859845227</v>
      </c>
      <c r="J94" s="210">
        <f t="shared" si="6"/>
        <v>67.211263972484957</v>
      </c>
      <c r="K94" s="210">
        <f t="shared" si="6"/>
        <v>74.892519346517631</v>
      </c>
      <c r="L94" s="210">
        <f t="shared" si="6"/>
        <v>83.53396388650043</v>
      </c>
      <c r="M94" s="210">
        <f t="shared" si="6"/>
        <v>65.290971625107488</v>
      </c>
      <c r="N94" s="210">
        <f t="shared" si="6"/>
        <v>38.406448839208942</v>
      </c>
      <c r="O94" s="210">
        <f t="shared" si="6"/>
        <v>25.924333619948413</v>
      </c>
      <c r="P94" s="210">
        <f t="shared" si="6"/>
        <v>23.043852106620811</v>
      </c>
      <c r="Q94" s="210">
        <f t="shared" si="6"/>
        <v>23.043852106620811</v>
      </c>
      <c r="R94" s="210">
        <f t="shared" si="6"/>
        <v>38.406448839208942</v>
      </c>
      <c r="S94" s="210">
        <f t="shared" si="6"/>
        <v>37.70937231298366</v>
      </c>
      <c r="T94" s="210">
        <f t="shared" si="6"/>
        <v>37.551848667239895</v>
      </c>
      <c r="U94" s="210">
        <f t="shared" si="6"/>
        <v>37.469303525365433</v>
      </c>
      <c r="V94" s="210">
        <f t="shared" si="6"/>
        <v>34.463972484952706</v>
      </c>
      <c r="W94" s="210">
        <f t="shared" si="6"/>
        <v>45.472226999140162</v>
      </c>
      <c r="X94" s="210">
        <f t="shared" si="6"/>
        <v>35.645055889939812</v>
      </c>
      <c r="Y94" s="210">
        <f t="shared" si="6"/>
        <v>40.854858125537405</v>
      </c>
    </row>
    <row r="95" spans="1:25" ht="12" customHeight="1" x14ac:dyDescent="0.25">
      <c r="A95" s="24" t="s">
        <v>48</v>
      </c>
      <c r="B95" s="213">
        <f>CHI!B58</f>
        <v>0</v>
      </c>
      <c r="C95" s="213">
        <f>CHI!C58</f>
        <v>0</v>
      </c>
      <c r="D95" s="213">
        <f>CHI!D58</f>
        <v>0</v>
      </c>
      <c r="E95" s="213">
        <f>CHI!E58</f>
        <v>0</v>
      </c>
      <c r="F95" s="213">
        <f>CHI!F58</f>
        <v>0</v>
      </c>
      <c r="G95" s="213">
        <f>CHI!G58</f>
        <v>0</v>
      </c>
      <c r="H95" s="213">
        <f>CHI!H58</f>
        <v>0</v>
      </c>
      <c r="I95" s="213">
        <f>CHI!I58</f>
        <v>0</v>
      </c>
      <c r="J95" s="213">
        <f>CHI!J58</f>
        <v>0</v>
      </c>
      <c r="K95" s="213">
        <f>CHI!K58</f>
        <v>0</v>
      </c>
      <c r="L95" s="213">
        <f>CHI!L58</f>
        <v>0</v>
      </c>
      <c r="M95" s="213">
        <f>CHI!M58</f>
        <v>0</v>
      </c>
      <c r="N95" s="213">
        <f>CHI!N58</f>
        <v>0</v>
      </c>
      <c r="O95" s="213">
        <f>CHI!O58</f>
        <v>0</v>
      </c>
      <c r="P95" s="213">
        <f>CHI!P58</f>
        <v>0</v>
      </c>
      <c r="Q95" s="213">
        <f>CHI!Q58</f>
        <v>0</v>
      </c>
      <c r="R95" s="213">
        <f>CHI!R58</f>
        <v>0</v>
      </c>
      <c r="S95" s="213">
        <f>CHI!S58</f>
        <v>0</v>
      </c>
      <c r="T95" s="213">
        <f>CHI!T58</f>
        <v>0</v>
      </c>
      <c r="U95" s="213">
        <f>CHI!U58</f>
        <v>0</v>
      </c>
      <c r="V95" s="213">
        <f>CHI!V58</f>
        <v>0</v>
      </c>
      <c r="W95" s="213">
        <f>CHI!W58</f>
        <v>0</v>
      </c>
      <c r="X95" s="213">
        <f>CHI!X58</f>
        <v>0</v>
      </c>
      <c r="Y95" s="213">
        <f>CHI!Y58</f>
        <v>0</v>
      </c>
    </row>
    <row r="96" spans="1:25" ht="12" customHeight="1" x14ac:dyDescent="0.25">
      <c r="A96" s="21" t="s">
        <v>27</v>
      </c>
      <c r="B96" s="207">
        <v>81.613585554600164</v>
      </c>
      <c r="C96" s="207">
        <v>80.653482373172821</v>
      </c>
      <c r="D96" s="207">
        <v>82.57377472055029</v>
      </c>
      <c r="E96" s="207">
        <v>69.131556319862426</v>
      </c>
      <c r="F96" s="207">
        <v>65.29088564058469</v>
      </c>
      <c r="G96" s="207">
        <v>71.051934651762679</v>
      </c>
      <c r="H96" s="207">
        <v>71.051934651762679</v>
      </c>
      <c r="I96" s="207">
        <v>59.53000859845227</v>
      </c>
      <c r="J96" s="207">
        <v>67.211263972484957</v>
      </c>
      <c r="K96" s="207">
        <v>74.892519346517631</v>
      </c>
      <c r="L96" s="207">
        <v>83.53396388650043</v>
      </c>
      <c r="M96" s="207">
        <v>65.290971625107488</v>
      </c>
      <c r="N96" s="207">
        <v>38.406448839208942</v>
      </c>
      <c r="O96" s="207">
        <v>25.924333619948413</v>
      </c>
      <c r="P96" s="207">
        <v>23.043852106620811</v>
      </c>
      <c r="Q96" s="207">
        <v>23.043852106620811</v>
      </c>
      <c r="R96" s="207">
        <v>38.406448839208942</v>
      </c>
      <c r="S96" s="207">
        <v>37.70937231298366</v>
      </c>
      <c r="T96" s="207">
        <v>37.551848667239895</v>
      </c>
      <c r="U96" s="207">
        <v>37.469303525365433</v>
      </c>
      <c r="V96" s="207">
        <v>34.463972484952706</v>
      </c>
      <c r="W96" s="207">
        <v>45.472226999140162</v>
      </c>
      <c r="X96" s="207">
        <v>35.645055889939812</v>
      </c>
      <c r="Y96" s="207">
        <v>40.854858125537405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1687.4922762503581</v>
      </c>
      <c r="C98" s="203">
        <f t="shared" si="7"/>
        <v>1605.8613755689103</v>
      </c>
      <c r="D98" s="203">
        <f t="shared" si="7"/>
        <v>1652.4252616737174</v>
      </c>
      <c r="E98" s="203">
        <f t="shared" si="7"/>
        <v>1679.3628546666412</v>
      </c>
      <c r="F98" s="203">
        <f t="shared" si="7"/>
        <v>1825.6835526178108</v>
      </c>
      <c r="G98" s="203">
        <f t="shared" si="7"/>
        <v>1796.2698424388452</v>
      </c>
      <c r="H98" s="203">
        <f t="shared" si="7"/>
        <v>1778.4375273056644</v>
      </c>
      <c r="I98" s="203">
        <f t="shared" si="7"/>
        <v>1785.0367976095131</v>
      </c>
      <c r="J98" s="203">
        <f t="shared" si="7"/>
        <v>1799.0119084245473</v>
      </c>
      <c r="K98" s="203">
        <f t="shared" si="7"/>
        <v>1503.9765979205763</v>
      </c>
      <c r="L98" s="203">
        <f t="shared" si="7"/>
        <v>1271.3519302047177</v>
      </c>
      <c r="M98" s="203">
        <f t="shared" si="7"/>
        <v>1145.4572972037784</v>
      </c>
      <c r="N98" s="203">
        <f t="shared" si="7"/>
        <v>997.67554996421632</v>
      </c>
      <c r="O98" s="203">
        <f t="shared" si="7"/>
        <v>1306.6684960770756</v>
      </c>
      <c r="P98" s="203">
        <f t="shared" si="7"/>
        <v>1678.5576547459505</v>
      </c>
      <c r="Q98" s="203">
        <f t="shared" si="7"/>
        <v>1508.6840838993085</v>
      </c>
      <c r="R98" s="203">
        <f t="shared" si="7"/>
        <v>1506.4921264517639</v>
      </c>
      <c r="S98" s="203">
        <f t="shared" si="7"/>
        <v>1569.9287763827135</v>
      </c>
      <c r="T98" s="203">
        <f t="shared" si="7"/>
        <v>1429.7268081036179</v>
      </c>
      <c r="U98" s="203">
        <f t="shared" si="7"/>
        <v>1386.4253181320553</v>
      </c>
      <c r="V98" s="203">
        <f t="shared" si="7"/>
        <v>1505.4770521372357</v>
      </c>
      <c r="W98" s="203">
        <f t="shared" si="7"/>
        <v>1474.9176621391503</v>
      </c>
      <c r="X98" s="203">
        <f t="shared" si="7"/>
        <v>1485.9004143514137</v>
      </c>
      <c r="Y98" s="203">
        <f t="shared" si="7"/>
        <v>1554.5784911716685</v>
      </c>
    </row>
    <row r="99" spans="1:25" ht="12" customHeight="1" x14ac:dyDescent="0.25">
      <c r="A99" s="25" t="s">
        <v>14</v>
      </c>
      <c r="B99" s="209">
        <f>ISI!B$54</f>
        <v>0</v>
      </c>
      <c r="C99" s="209">
        <f>ISI!C$54</f>
        <v>0</v>
      </c>
      <c r="D99" s="209">
        <f>ISI!D$54</f>
        <v>0</v>
      </c>
      <c r="E99" s="209">
        <f>ISI!E$54</f>
        <v>0</v>
      </c>
      <c r="F99" s="209">
        <f>ISI!F$54</f>
        <v>0</v>
      </c>
      <c r="G99" s="209">
        <f>ISI!G$54</f>
        <v>0</v>
      </c>
      <c r="H99" s="209">
        <f>ISI!H$54</f>
        <v>0</v>
      </c>
      <c r="I99" s="209">
        <f>ISI!I$54</f>
        <v>0</v>
      </c>
      <c r="J99" s="209">
        <f>ISI!J$54</f>
        <v>0</v>
      </c>
      <c r="K99" s="209">
        <f>ISI!K$54</f>
        <v>0</v>
      </c>
      <c r="L99" s="209">
        <f>ISI!L$54</f>
        <v>0</v>
      </c>
      <c r="M99" s="209">
        <f>ISI!M$54</f>
        <v>0</v>
      </c>
      <c r="N99" s="209">
        <f>ISI!N$54</f>
        <v>0</v>
      </c>
      <c r="O99" s="209">
        <f>ISI!O$54</f>
        <v>0</v>
      </c>
      <c r="P99" s="209">
        <f>ISI!P$54</f>
        <v>0</v>
      </c>
      <c r="Q99" s="209">
        <f>ISI!Q$54</f>
        <v>0</v>
      </c>
      <c r="R99" s="209">
        <f>ISI!R$54</f>
        <v>0</v>
      </c>
      <c r="S99" s="209">
        <f>ISI!S$54</f>
        <v>0</v>
      </c>
      <c r="T99" s="209">
        <f>ISI!T$54</f>
        <v>0</v>
      </c>
      <c r="U99" s="209">
        <f>ISI!U$54</f>
        <v>0</v>
      </c>
      <c r="V99" s="209">
        <f>ISI!V$54</f>
        <v>0</v>
      </c>
      <c r="W99" s="209">
        <f>ISI!W$54</f>
        <v>0</v>
      </c>
      <c r="X99" s="209">
        <f>ISI!X$54</f>
        <v>0</v>
      </c>
      <c r="Y99" s="209">
        <f>ISI!Y$54</f>
        <v>0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0</v>
      </c>
      <c r="C101" s="204">
        <f>ISI!C$56</f>
        <v>0</v>
      </c>
      <c r="D101" s="204">
        <f>ISI!D$56</f>
        <v>0</v>
      </c>
      <c r="E101" s="204">
        <f>ISI!E$56</f>
        <v>0</v>
      </c>
      <c r="F101" s="204">
        <f>ISI!F$56</f>
        <v>0</v>
      </c>
      <c r="G101" s="204">
        <f>ISI!G$56</f>
        <v>0</v>
      </c>
      <c r="H101" s="204">
        <f>ISI!H$56</f>
        <v>0</v>
      </c>
      <c r="I101" s="204">
        <f>ISI!I$56</f>
        <v>0</v>
      </c>
      <c r="J101" s="204">
        <f>ISI!J$56</f>
        <v>0</v>
      </c>
      <c r="K101" s="204">
        <f>ISI!K$56</f>
        <v>0</v>
      </c>
      <c r="L101" s="204">
        <f>ISI!L$56</f>
        <v>0</v>
      </c>
      <c r="M101" s="204">
        <f>ISI!M$56</f>
        <v>0</v>
      </c>
      <c r="N101" s="204">
        <f>ISI!N$56</f>
        <v>0</v>
      </c>
      <c r="O101" s="204">
        <f>ISI!O$56</f>
        <v>0</v>
      </c>
      <c r="P101" s="204">
        <f>ISI!P$56</f>
        <v>0</v>
      </c>
      <c r="Q101" s="204">
        <f>ISI!Q$56</f>
        <v>0</v>
      </c>
      <c r="R101" s="204">
        <f>ISI!R$56</f>
        <v>0</v>
      </c>
      <c r="S101" s="204">
        <f>ISI!S$56</f>
        <v>0</v>
      </c>
      <c r="T101" s="204">
        <f>ISI!T$56</f>
        <v>0</v>
      </c>
      <c r="U101" s="204">
        <f>ISI!U$56</f>
        <v>0</v>
      </c>
      <c r="V101" s="204">
        <f>ISI!V$56</f>
        <v>0</v>
      </c>
      <c r="W101" s="204">
        <f>ISI!W$56</f>
        <v>0</v>
      </c>
      <c r="X101" s="204">
        <f>ISI!X$56</f>
        <v>0</v>
      </c>
      <c r="Y101" s="204">
        <f>ISI!Y$56</f>
        <v>0</v>
      </c>
    </row>
    <row r="102" spans="1:25" ht="12" customHeight="1" x14ac:dyDescent="0.25">
      <c r="A102" s="13" t="s">
        <v>18</v>
      </c>
      <c r="B102" s="205">
        <f>NFM!B$73</f>
        <v>0</v>
      </c>
      <c r="C102" s="205">
        <f>NFM!C$73</f>
        <v>0</v>
      </c>
      <c r="D102" s="205">
        <f>NFM!D$73</f>
        <v>0</v>
      </c>
      <c r="E102" s="205">
        <f>NFM!E$73</f>
        <v>0</v>
      </c>
      <c r="F102" s="205">
        <f>NFM!F$73</f>
        <v>0</v>
      </c>
      <c r="G102" s="205">
        <f>NFM!G$73</f>
        <v>0</v>
      </c>
      <c r="H102" s="205">
        <f>NFM!H$73</f>
        <v>0</v>
      </c>
      <c r="I102" s="205">
        <f>NFM!I$73</f>
        <v>0</v>
      </c>
      <c r="J102" s="205">
        <f>NFM!J$73</f>
        <v>0</v>
      </c>
      <c r="K102" s="205">
        <f>NFM!K$73</f>
        <v>0</v>
      </c>
      <c r="L102" s="205">
        <f>NFM!L$73</f>
        <v>0</v>
      </c>
      <c r="M102" s="205">
        <f>NFM!M$73</f>
        <v>0</v>
      </c>
      <c r="N102" s="205">
        <f>NFM!N$73</f>
        <v>0</v>
      </c>
      <c r="O102" s="205">
        <f>NFM!O$73</f>
        <v>0</v>
      </c>
      <c r="P102" s="205">
        <f>NFM!P$73</f>
        <v>0</v>
      </c>
      <c r="Q102" s="205">
        <f>NFM!Q$73</f>
        <v>0</v>
      </c>
      <c r="R102" s="205">
        <f>NFM!R$73</f>
        <v>0</v>
      </c>
      <c r="S102" s="205">
        <f>NFM!S$73</f>
        <v>0</v>
      </c>
      <c r="T102" s="205">
        <f>NFM!T$73</f>
        <v>0</v>
      </c>
      <c r="U102" s="205">
        <f>NFM!U$73</f>
        <v>0</v>
      </c>
      <c r="V102" s="205">
        <f>NFM!V$73</f>
        <v>0</v>
      </c>
      <c r="W102" s="205">
        <f>NFM!W$73</f>
        <v>0</v>
      </c>
      <c r="X102" s="205">
        <f>NFM!X$73</f>
        <v>0</v>
      </c>
      <c r="Y102" s="205">
        <f>NFM!Y$73</f>
        <v>0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0</v>
      </c>
      <c r="C107" s="204">
        <f>NFM!C$78</f>
        <v>0</v>
      </c>
      <c r="D107" s="204">
        <f>NFM!D$78</f>
        <v>0</v>
      </c>
      <c r="E107" s="204">
        <f>NFM!E$78</f>
        <v>0</v>
      </c>
      <c r="F107" s="204">
        <f>NFM!F$78</f>
        <v>0</v>
      </c>
      <c r="G107" s="204">
        <f>NFM!G$78</f>
        <v>0</v>
      </c>
      <c r="H107" s="204">
        <f>NFM!H$78</f>
        <v>0</v>
      </c>
      <c r="I107" s="204">
        <f>NFM!I$78</f>
        <v>0</v>
      </c>
      <c r="J107" s="204">
        <f>NFM!J$78</f>
        <v>0</v>
      </c>
      <c r="K107" s="204">
        <f>NFM!K$78</f>
        <v>0</v>
      </c>
      <c r="L107" s="204">
        <f>NFM!L$78</f>
        <v>0</v>
      </c>
      <c r="M107" s="204">
        <f>NFM!M$78</f>
        <v>0</v>
      </c>
      <c r="N107" s="204">
        <f>NFM!N$78</f>
        <v>0</v>
      </c>
      <c r="O107" s="204">
        <f>NFM!O$78</f>
        <v>0</v>
      </c>
      <c r="P107" s="204">
        <f>NFM!P$78</f>
        <v>0</v>
      </c>
      <c r="Q107" s="204">
        <f>NFM!Q$78</f>
        <v>0</v>
      </c>
      <c r="R107" s="204">
        <f>NFM!R$78</f>
        <v>0</v>
      </c>
      <c r="S107" s="204">
        <f>NFM!S$78</f>
        <v>0</v>
      </c>
      <c r="T107" s="204">
        <f>NFM!T$78</f>
        <v>0</v>
      </c>
      <c r="U107" s="204">
        <f>NFM!U$78</f>
        <v>0</v>
      </c>
      <c r="V107" s="204">
        <f>NFM!V$78</f>
        <v>0</v>
      </c>
      <c r="W107" s="204">
        <f>NFM!W$78</f>
        <v>0</v>
      </c>
      <c r="X107" s="204">
        <f>NFM!X$78</f>
        <v>0</v>
      </c>
      <c r="Y107" s="204">
        <f>NFM!Y$78</f>
        <v>0</v>
      </c>
    </row>
    <row r="108" spans="1:25" ht="12" customHeight="1" x14ac:dyDescent="0.25">
      <c r="A108" s="13" t="s">
        <v>19</v>
      </c>
      <c r="B108" s="205">
        <f>CHI!B$79</f>
        <v>0</v>
      </c>
      <c r="C108" s="205">
        <f>CHI!C$79</f>
        <v>0</v>
      </c>
      <c r="D108" s="205">
        <f>CHI!D$79</f>
        <v>0</v>
      </c>
      <c r="E108" s="205">
        <f>CHI!E$79</f>
        <v>0</v>
      </c>
      <c r="F108" s="205">
        <f>CHI!F$79</f>
        <v>0</v>
      </c>
      <c r="G108" s="205">
        <f>CHI!G$79</f>
        <v>0</v>
      </c>
      <c r="H108" s="205">
        <f>CHI!H$79</f>
        <v>0</v>
      </c>
      <c r="I108" s="205">
        <f>CHI!I$79</f>
        <v>0</v>
      </c>
      <c r="J108" s="205">
        <f>CHI!J$79</f>
        <v>0</v>
      </c>
      <c r="K108" s="205">
        <f>CHI!K$79</f>
        <v>0</v>
      </c>
      <c r="L108" s="205">
        <f>CHI!L$79</f>
        <v>0</v>
      </c>
      <c r="M108" s="205">
        <f>CHI!M$79</f>
        <v>0</v>
      </c>
      <c r="N108" s="205">
        <f>CHI!N$79</f>
        <v>3.1757778017842808</v>
      </c>
      <c r="O108" s="205">
        <f>CHI!O$79</f>
        <v>0</v>
      </c>
      <c r="P108" s="205">
        <f>CHI!P$79</f>
        <v>3.1717763990367431</v>
      </c>
      <c r="Q108" s="205">
        <f>CHI!Q$79</f>
        <v>6.3455799588855166</v>
      </c>
      <c r="R108" s="205">
        <f>CHI!R$79</f>
        <v>6.326146438193466</v>
      </c>
      <c r="S108" s="205">
        <f>CHI!S$79</f>
        <v>6.695123757952806</v>
      </c>
      <c r="T108" s="205">
        <f>CHI!T$79</f>
        <v>7.8081677983896673</v>
      </c>
      <c r="U108" s="205">
        <f>CHI!U$79</f>
        <v>8.1584024382297624</v>
      </c>
      <c r="V108" s="205">
        <f>CHI!V$79</f>
        <v>7.7787842387157458</v>
      </c>
      <c r="W108" s="205">
        <f>CHI!W$79</f>
        <v>6.7200865173428053</v>
      </c>
      <c r="X108" s="205">
        <f>CHI!X$79</f>
        <v>10.105759437090704</v>
      </c>
      <c r="Y108" s="205">
        <f>CHI!Y$79</f>
        <v>11.79534311769762</v>
      </c>
    </row>
    <row r="109" spans="1:25" ht="12" customHeight="1" x14ac:dyDescent="0.25">
      <c r="A109" s="14" t="s">
        <v>59</v>
      </c>
      <c r="B109" s="204">
        <f>CHI!B$80</f>
        <v>0</v>
      </c>
      <c r="C109" s="204">
        <f>CHI!C$80</f>
        <v>0</v>
      </c>
      <c r="D109" s="204">
        <f>CHI!D$80</f>
        <v>0</v>
      </c>
      <c r="E109" s="204">
        <f>CHI!E$80</f>
        <v>0</v>
      </c>
      <c r="F109" s="204">
        <f>CHI!F$80</f>
        <v>0</v>
      </c>
      <c r="G109" s="204">
        <f>CHI!G$80</f>
        <v>0</v>
      </c>
      <c r="H109" s="204">
        <f>CHI!H$80</f>
        <v>0</v>
      </c>
      <c r="I109" s="204">
        <f>CHI!I$80</f>
        <v>0</v>
      </c>
      <c r="J109" s="204">
        <f>CHI!J$80</f>
        <v>0</v>
      </c>
      <c r="K109" s="204">
        <f>CHI!K$80</f>
        <v>0</v>
      </c>
      <c r="L109" s="204">
        <f>CHI!L$80</f>
        <v>0</v>
      </c>
      <c r="M109" s="204">
        <f>CHI!M$80</f>
        <v>0</v>
      </c>
      <c r="N109" s="204">
        <f>CHI!N$80</f>
        <v>0</v>
      </c>
      <c r="O109" s="204">
        <f>CHI!O$80</f>
        <v>0</v>
      </c>
      <c r="P109" s="204">
        <f>CHI!P$80</f>
        <v>0</v>
      </c>
      <c r="Q109" s="204">
        <f>CHI!Q$80</f>
        <v>0</v>
      </c>
      <c r="R109" s="204">
        <f>CHI!R$80</f>
        <v>0</v>
      </c>
      <c r="S109" s="204">
        <f>CHI!S$80</f>
        <v>0</v>
      </c>
      <c r="T109" s="204">
        <f>CHI!T$80</f>
        <v>0</v>
      </c>
      <c r="U109" s="204">
        <f>CHI!U$80</f>
        <v>0</v>
      </c>
      <c r="V109" s="204">
        <f>CHI!V$80</f>
        <v>0</v>
      </c>
      <c r="W109" s="204">
        <f>CHI!W$80</f>
        <v>0</v>
      </c>
      <c r="X109" s="204">
        <f>CHI!X$80</f>
        <v>0</v>
      </c>
      <c r="Y109" s="204">
        <f>CHI!Y$80</f>
        <v>0</v>
      </c>
    </row>
    <row r="110" spans="1:25" ht="12" customHeight="1" x14ac:dyDescent="0.25">
      <c r="A110" s="14" t="s">
        <v>49</v>
      </c>
      <c r="B110" s="204">
        <f>CHI!B$81</f>
        <v>0</v>
      </c>
      <c r="C110" s="204">
        <f>CHI!C$81</f>
        <v>0</v>
      </c>
      <c r="D110" s="204">
        <f>CHI!D$81</f>
        <v>0</v>
      </c>
      <c r="E110" s="204">
        <f>CHI!E$81</f>
        <v>0</v>
      </c>
      <c r="F110" s="204">
        <f>CHI!F$81</f>
        <v>0</v>
      </c>
      <c r="G110" s="204">
        <f>CHI!G$81</f>
        <v>0</v>
      </c>
      <c r="H110" s="204">
        <f>CHI!H$81</f>
        <v>0</v>
      </c>
      <c r="I110" s="204">
        <f>CHI!I$81</f>
        <v>0</v>
      </c>
      <c r="J110" s="204">
        <f>CHI!J$81</f>
        <v>0</v>
      </c>
      <c r="K110" s="204">
        <f>CHI!K$81</f>
        <v>0</v>
      </c>
      <c r="L110" s="204">
        <f>CHI!L$81</f>
        <v>0</v>
      </c>
      <c r="M110" s="204">
        <f>CHI!M$81</f>
        <v>0</v>
      </c>
      <c r="N110" s="204">
        <f>CHI!N$81</f>
        <v>1.9672321052559989</v>
      </c>
      <c r="O110" s="204">
        <f>CHI!O$81</f>
        <v>0</v>
      </c>
      <c r="P110" s="204">
        <f>CHI!P$81</f>
        <v>1.9259461115533432</v>
      </c>
      <c r="Q110" s="204">
        <f>CHI!Q$81</f>
        <v>3.0716827137314726</v>
      </c>
      <c r="R110" s="204">
        <f>CHI!R$81</f>
        <v>2.5973940626524938</v>
      </c>
      <c r="S110" s="204">
        <f>CHI!S$81</f>
        <v>2.7468386196058598</v>
      </c>
      <c r="T110" s="204">
        <f>CHI!T$81</f>
        <v>2.4628739120331158</v>
      </c>
      <c r="U110" s="204">
        <f>CHI!U$81</f>
        <v>2.5908092504196483</v>
      </c>
      <c r="V110" s="204">
        <f>CHI!V$81</f>
        <v>2.4860968297107506</v>
      </c>
      <c r="W110" s="204">
        <f>CHI!W$81</f>
        <v>1.5867379237716275</v>
      </c>
      <c r="X110" s="204">
        <f>CHI!X$81</f>
        <v>2.9730462585684849</v>
      </c>
      <c r="Y110" s="204">
        <f>CHI!Y$81</f>
        <v>3.700091040750451</v>
      </c>
    </row>
    <row r="111" spans="1:25" ht="12" customHeight="1" x14ac:dyDescent="0.25">
      <c r="A111" s="14" t="s">
        <v>50</v>
      </c>
      <c r="B111" s="204">
        <f>CHI!B$82</f>
        <v>0</v>
      </c>
      <c r="C111" s="204">
        <f>CHI!C$82</f>
        <v>0</v>
      </c>
      <c r="D111" s="204">
        <f>CHI!D$82</f>
        <v>0</v>
      </c>
      <c r="E111" s="204">
        <f>CHI!E$82</f>
        <v>0</v>
      </c>
      <c r="F111" s="204">
        <f>CHI!F$82</f>
        <v>0</v>
      </c>
      <c r="G111" s="204">
        <f>CHI!G$82</f>
        <v>0</v>
      </c>
      <c r="H111" s="204">
        <f>CHI!H$82</f>
        <v>0</v>
      </c>
      <c r="I111" s="204">
        <f>CHI!I$82</f>
        <v>0</v>
      </c>
      <c r="J111" s="204">
        <f>CHI!J$82</f>
        <v>0</v>
      </c>
      <c r="K111" s="204">
        <f>CHI!K$82</f>
        <v>0</v>
      </c>
      <c r="L111" s="204">
        <f>CHI!L$82</f>
        <v>0</v>
      </c>
      <c r="M111" s="204">
        <f>CHI!M$82</f>
        <v>0</v>
      </c>
      <c r="N111" s="204">
        <f>CHI!N$82</f>
        <v>1.2085456965282819</v>
      </c>
      <c r="O111" s="204">
        <f>CHI!O$82</f>
        <v>0</v>
      </c>
      <c r="P111" s="204">
        <f>CHI!P$82</f>
        <v>1.2458302874834</v>
      </c>
      <c r="Q111" s="204">
        <f>CHI!Q$82</f>
        <v>3.273897245154044</v>
      </c>
      <c r="R111" s="204">
        <f>CHI!R$82</f>
        <v>3.7287523755409722</v>
      </c>
      <c r="S111" s="204">
        <f>CHI!S$82</f>
        <v>3.9482851383469462</v>
      </c>
      <c r="T111" s="204">
        <f>CHI!T$82</f>
        <v>5.3452938863565516</v>
      </c>
      <c r="U111" s="204">
        <f>CHI!U$82</f>
        <v>5.5675931878101146</v>
      </c>
      <c r="V111" s="204">
        <f>CHI!V$82</f>
        <v>5.2926874090049951</v>
      </c>
      <c r="W111" s="204">
        <f>CHI!W$82</f>
        <v>5.1333485935711778</v>
      </c>
      <c r="X111" s="204">
        <f>CHI!X$82</f>
        <v>7.1327131785222182</v>
      </c>
      <c r="Y111" s="204">
        <f>CHI!Y$82</f>
        <v>8.095252076947169</v>
      </c>
    </row>
    <row r="112" spans="1:25" ht="12" customHeight="1" x14ac:dyDescent="0.25">
      <c r="A112" s="13" t="s">
        <v>20</v>
      </c>
      <c r="B112" s="205">
        <f>NMM!B$59</f>
        <v>1593.8982900865171</v>
      </c>
      <c r="C112" s="205">
        <f>NMM!C$59</f>
        <v>1511.2903969119518</v>
      </c>
      <c r="D112" s="205">
        <f>NMM!D$59</f>
        <v>1561.0167829891934</v>
      </c>
      <c r="E112" s="205">
        <f>NMM!E$59</f>
        <v>1585.5937593637482</v>
      </c>
      <c r="F112" s="205">
        <f>NMM!F$59</f>
        <v>1721.9780021533606</v>
      </c>
      <c r="G112" s="205">
        <f>NMM!G$59</f>
        <v>1622.2351829917043</v>
      </c>
      <c r="H112" s="205">
        <f>NMM!H$59</f>
        <v>1634.8217487160894</v>
      </c>
      <c r="I112" s="205">
        <f>NMM!I$59</f>
        <v>1628.3152586009242</v>
      </c>
      <c r="J112" s="205">
        <f>NMM!J$59</f>
        <v>1647.568427783792</v>
      </c>
      <c r="K112" s="205">
        <f>NMM!K$59</f>
        <v>1374.5765365982704</v>
      </c>
      <c r="L112" s="205">
        <f>NMM!L$59</f>
        <v>1148.3944695632349</v>
      </c>
      <c r="M112" s="205">
        <f>NMM!M$59</f>
        <v>968.92001388338815</v>
      </c>
      <c r="N112" s="205">
        <f>NMM!N$59</f>
        <v>881.77373847675779</v>
      </c>
      <c r="O112" s="205">
        <f>NMM!O$59</f>
        <v>1226.1428563970794</v>
      </c>
      <c r="P112" s="205">
        <f>NMM!P$59</f>
        <v>1579.1331169069254</v>
      </c>
      <c r="Q112" s="205">
        <f>NMM!Q$59</f>
        <v>1399.4698912621375</v>
      </c>
      <c r="R112" s="205">
        <f>NMM!R$59</f>
        <v>1394.0533296531689</v>
      </c>
      <c r="S112" s="205">
        <f>NMM!S$59</f>
        <v>1432.529396421605</v>
      </c>
      <c r="T112" s="205">
        <f>NMM!T$59</f>
        <v>1303.6874769021458</v>
      </c>
      <c r="U112" s="205">
        <f>NMM!U$59</f>
        <v>1241.3854468918232</v>
      </c>
      <c r="V112" s="205">
        <f>NMM!V$59</f>
        <v>1372.8318625344257</v>
      </c>
      <c r="W112" s="205">
        <f>NMM!W$59</f>
        <v>1333.2103202185494</v>
      </c>
      <c r="X112" s="205">
        <f>NMM!X$59</f>
        <v>1319.9054363889943</v>
      </c>
      <c r="Y112" s="205">
        <f>NMM!Y$59</f>
        <v>1402.4842451700986</v>
      </c>
    </row>
    <row r="113" spans="1:25" ht="12" customHeight="1" x14ac:dyDescent="0.25">
      <c r="A113" s="14" t="s">
        <v>51</v>
      </c>
      <c r="B113" s="204">
        <f>NMM!B$60</f>
        <v>1244.0705554863539</v>
      </c>
      <c r="C113" s="204">
        <f>NMM!C$60</f>
        <v>1200.8189784807748</v>
      </c>
      <c r="D113" s="204">
        <f>NMM!D$60</f>
        <v>1256.3821170994265</v>
      </c>
      <c r="E113" s="204">
        <f>NMM!E$60</f>
        <v>1283.5291943962122</v>
      </c>
      <c r="F113" s="204">
        <f>NMM!F$60</f>
        <v>1363.2168709106945</v>
      </c>
      <c r="G113" s="204">
        <f>NMM!G$60</f>
        <v>1297.6079383508236</v>
      </c>
      <c r="H113" s="204">
        <f>NMM!H$60</f>
        <v>1310.7020590383445</v>
      </c>
      <c r="I113" s="204">
        <f>NMM!I$60</f>
        <v>1392.1755229887638</v>
      </c>
      <c r="J113" s="204">
        <f>NMM!J$60</f>
        <v>1428.3885044224858</v>
      </c>
      <c r="K113" s="204">
        <f>NMM!K$60</f>
        <v>1157.8579017212362</v>
      </c>
      <c r="L113" s="204">
        <f>NMM!L$60</f>
        <v>982.47806315732714</v>
      </c>
      <c r="M113" s="204">
        <f>NMM!M$60</f>
        <v>896.68784781805005</v>
      </c>
      <c r="N113" s="204">
        <f>NMM!N$60</f>
        <v>810.66687350600466</v>
      </c>
      <c r="O113" s="204">
        <f>NMM!O$60</f>
        <v>1030.7555931850823</v>
      </c>
      <c r="P113" s="204">
        <f>NMM!P$60</f>
        <v>1230.0271294364848</v>
      </c>
      <c r="Q113" s="204">
        <f>NMM!Q$60</f>
        <v>1129.9036727191165</v>
      </c>
      <c r="R113" s="204">
        <f>NMM!R$60</f>
        <v>1190.6500648449021</v>
      </c>
      <c r="S113" s="204">
        <f>NMM!S$60</f>
        <v>1295.5722713485179</v>
      </c>
      <c r="T113" s="204">
        <f>NMM!T$60</f>
        <v>1188.2174154919876</v>
      </c>
      <c r="U113" s="204">
        <f>NMM!U$60</f>
        <v>1169.5999446026326</v>
      </c>
      <c r="V113" s="204">
        <f>NMM!V$60</f>
        <v>1267.611635035697</v>
      </c>
      <c r="W113" s="204">
        <f>NMM!W$60</f>
        <v>1224.052366353405</v>
      </c>
      <c r="X113" s="204">
        <f>NMM!X$60</f>
        <v>1217.0988781175993</v>
      </c>
      <c r="Y113" s="204">
        <f>NMM!Y$60</f>
        <v>1311.4230208118147</v>
      </c>
    </row>
    <row r="114" spans="1:25" ht="12" customHeight="1" x14ac:dyDescent="0.25">
      <c r="A114" s="14" t="s">
        <v>52</v>
      </c>
      <c r="B114" s="204">
        <f>NMM!B$61</f>
        <v>349.82773460016313</v>
      </c>
      <c r="C114" s="204">
        <f>NMM!C$61</f>
        <v>310.47141843117691</v>
      </c>
      <c r="D114" s="204">
        <f>NMM!D$61</f>
        <v>304.63466588976695</v>
      </c>
      <c r="E114" s="204">
        <f>NMM!E$61</f>
        <v>302.06456496753606</v>
      </c>
      <c r="F114" s="204">
        <f>NMM!F$61</f>
        <v>358.76113124266618</v>
      </c>
      <c r="G114" s="204">
        <f>NMM!G$61</f>
        <v>324.62724464088058</v>
      </c>
      <c r="H114" s="204">
        <f>NMM!H$61</f>
        <v>324.11968967774493</v>
      </c>
      <c r="I114" s="204">
        <f>NMM!I$61</f>
        <v>236.13973561216045</v>
      </c>
      <c r="J114" s="204">
        <f>NMM!J$61</f>
        <v>219.17992336130615</v>
      </c>
      <c r="K114" s="204">
        <f>NMM!K$61</f>
        <v>216.7186348770343</v>
      </c>
      <c r="L114" s="204">
        <f>NMM!L$61</f>
        <v>165.91640640590771</v>
      </c>
      <c r="M114" s="204">
        <f>NMM!M$61</f>
        <v>72.232166065338077</v>
      </c>
      <c r="N114" s="204">
        <f>NMM!N$61</f>
        <v>71.106864970753151</v>
      </c>
      <c r="O114" s="204">
        <f>NMM!O$61</f>
        <v>195.38726321199709</v>
      </c>
      <c r="P114" s="204">
        <f>NMM!P$61</f>
        <v>349.10598747044054</v>
      </c>
      <c r="Q114" s="204">
        <f>NMM!Q$61</f>
        <v>269.56621854302102</v>
      </c>
      <c r="R114" s="204">
        <f>NMM!R$61</f>
        <v>203.40326480826693</v>
      </c>
      <c r="S114" s="204">
        <f>NMM!S$61</f>
        <v>136.95712507308707</v>
      </c>
      <c r="T114" s="204">
        <f>NMM!T$61</f>
        <v>115.47006141015817</v>
      </c>
      <c r="U114" s="204">
        <f>NMM!U$61</f>
        <v>71.785502289190703</v>
      </c>
      <c r="V114" s="204">
        <f>NMM!V$61</f>
        <v>105.22022749872872</v>
      </c>
      <c r="W114" s="204">
        <f>NMM!W$61</f>
        <v>109.15795386514458</v>
      </c>
      <c r="X114" s="204">
        <f>NMM!X$61</f>
        <v>102.80655827139502</v>
      </c>
      <c r="Y114" s="204">
        <f>NMM!Y$61</f>
        <v>91.061224358283894</v>
      </c>
    </row>
    <row r="115" spans="1:25" ht="12" customHeight="1" x14ac:dyDescent="0.25">
      <c r="A115" s="14" t="s">
        <v>60</v>
      </c>
      <c r="B115" s="204">
        <f>NMM!B$62</f>
        <v>0</v>
      </c>
      <c r="C115" s="204">
        <f>NMM!C$62</f>
        <v>0</v>
      </c>
      <c r="D115" s="204">
        <f>NMM!D$62</f>
        <v>0</v>
      </c>
      <c r="E115" s="204">
        <f>NMM!E$62</f>
        <v>0</v>
      </c>
      <c r="F115" s="204">
        <f>NMM!F$62</f>
        <v>0</v>
      </c>
      <c r="G115" s="204">
        <f>NMM!G$62</f>
        <v>0</v>
      </c>
      <c r="H115" s="204">
        <f>NMM!H$62</f>
        <v>0</v>
      </c>
      <c r="I115" s="204">
        <f>NMM!I$62</f>
        <v>0</v>
      </c>
      <c r="J115" s="204">
        <f>NMM!J$62</f>
        <v>0</v>
      </c>
      <c r="K115" s="204">
        <f>NMM!K$62</f>
        <v>0</v>
      </c>
      <c r="L115" s="204">
        <f>NMM!L$62</f>
        <v>0</v>
      </c>
      <c r="M115" s="204">
        <f>NMM!M$62</f>
        <v>0</v>
      </c>
      <c r="N115" s="204">
        <f>NMM!N$62</f>
        <v>0</v>
      </c>
      <c r="O115" s="204">
        <f>NMM!O$62</f>
        <v>0</v>
      </c>
      <c r="P115" s="204">
        <f>NMM!P$62</f>
        <v>0</v>
      </c>
      <c r="Q115" s="204">
        <f>NMM!Q$62</f>
        <v>0</v>
      </c>
      <c r="R115" s="204">
        <f>NMM!R$62</f>
        <v>0</v>
      </c>
      <c r="S115" s="204">
        <f>NMM!S$62</f>
        <v>0</v>
      </c>
      <c r="T115" s="204">
        <f>NMM!T$62</f>
        <v>0</v>
      </c>
      <c r="U115" s="204">
        <f>NMM!U$62</f>
        <v>0</v>
      </c>
      <c r="V115" s="204">
        <f>NMM!V$62</f>
        <v>0</v>
      </c>
      <c r="W115" s="204">
        <f>NMM!W$62</f>
        <v>0</v>
      </c>
      <c r="X115" s="204">
        <f>NMM!X$62</f>
        <v>0</v>
      </c>
      <c r="Y115" s="204">
        <f>NMM!Y$62</f>
        <v>0</v>
      </c>
    </row>
    <row r="116" spans="1:25" ht="12" customHeight="1" x14ac:dyDescent="0.25">
      <c r="A116" s="13" t="s">
        <v>21</v>
      </c>
      <c r="B116" s="205">
        <f>PPA!B$57</f>
        <v>0</v>
      </c>
      <c r="C116" s="205">
        <f>PPA!C$57</f>
        <v>0</v>
      </c>
      <c r="D116" s="205">
        <f>PPA!D$57</f>
        <v>0</v>
      </c>
      <c r="E116" s="205">
        <f>PPA!E$57</f>
        <v>0</v>
      </c>
      <c r="F116" s="205">
        <f>PPA!F$57</f>
        <v>0</v>
      </c>
      <c r="G116" s="205">
        <f>PPA!G$57</f>
        <v>0</v>
      </c>
      <c r="H116" s="205">
        <f>PPA!H$57</f>
        <v>0</v>
      </c>
      <c r="I116" s="205">
        <f>PPA!I$57</f>
        <v>0</v>
      </c>
      <c r="J116" s="205">
        <f>PPA!J$57</f>
        <v>0</v>
      </c>
      <c r="K116" s="205">
        <f>PPA!K$57</f>
        <v>0</v>
      </c>
      <c r="L116" s="205">
        <f>PPA!L$57</f>
        <v>0</v>
      </c>
      <c r="M116" s="205">
        <f>PPA!M$57</f>
        <v>0</v>
      </c>
      <c r="N116" s="205">
        <f>PPA!N$57</f>
        <v>0</v>
      </c>
      <c r="O116" s="205">
        <f>PPA!O$57</f>
        <v>0</v>
      </c>
      <c r="P116" s="205">
        <f>PPA!P$57</f>
        <v>0</v>
      </c>
      <c r="Q116" s="205">
        <f>PPA!Q$57</f>
        <v>0</v>
      </c>
      <c r="R116" s="205">
        <f>PPA!R$57</f>
        <v>0</v>
      </c>
      <c r="S116" s="205">
        <f>PPA!S$57</f>
        <v>0</v>
      </c>
      <c r="T116" s="205">
        <f>PPA!T$57</f>
        <v>0</v>
      </c>
      <c r="U116" s="205">
        <f>PPA!U$57</f>
        <v>0</v>
      </c>
      <c r="V116" s="205">
        <f>PPA!V$57</f>
        <v>0</v>
      </c>
      <c r="W116" s="205">
        <f>PPA!W$57</f>
        <v>0</v>
      </c>
      <c r="X116" s="205">
        <f>PPA!X$57</f>
        <v>0</v>
      </c>
      <c r="Y116" s="205">
        <f>PPA!Y$57</f>
        <v>0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0</v>
      </c>
      <c r="K117" s="204">
        <f>PPA!K$58</f>
        <v>0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0</v>
      </c>
      <c r="W117" s="204">
        <f>PPA!W$58</f>
        <v>0</v>
      </c>
      <c r="X117" s="204">
        <f>PPA!X$58</f>
        <v>0</v>
      </c>
      <c r="Y117" s="204">
        <f>PPA!Y$58</f>
        <v>0</v>
      </c>
    </row>
    <row r="118" spans="1:25" ht="12" customHeight="1" x14ac:dyDescent="0.25">
      <c r="A118" s="14" t="s">
        <v>61</v>
      </c>
      <c r="B118" s="204">
        <f>PPA!B$59</f>
        <v>0</v>
      </c>
      <c r="C118" s="204">
        <f>PPA!C$59</f>
        <v>0</v>
      </c>
      <c r="D118" s="204">
        <f>PPA!D$59</f>
        <v>0</v>
      </c>
      <c r="E118" s="204">
        <f>PPA!E$59</f>
        <v>0</v>
      </c>
      <c r="F118" s="204">
        <f>PPA!F$59</f>
        <v>0</v>
      </c>
      <c r="G118" s="204">
        <f>PPA!G$59</f>
        <v>0</v>
      </c>
      <c r="H118" s="204">
        <f>PPA!H$59</f>
        <v>0</v>
      </c>
      <c r="I118" s="204">
        <f>PPA!I$59</f>
        <v>0</v>
      </c>
      <c r="J118" s="204">
        <f>PPA!J$59</f>
        <v>0</v>
      </c>
      <c r="K118" s="204">
        <f>PPA!K$59</f>
        <v>0</v>
      </c>
      <c r="L118" s="204">
        <f>PPA!L$59</f>
        <v>0</v>
      </c>
      <c r="M118" s="204">
        <f>PPA!M$59</f>
        <v>0</v>
      </c>
      <c r="N118" s="204">
        <f>PPA!N$59</f>
        <v>0</v>
      </c>
      <c r="O118" s="204">
        <f>PPA!O$59</f>
        <v>0</v>
      </c>
      <c r="P118" s="204">
        <f>PPA!P$59</f>
        <v>0</v>
      </c>
      <c r="Q118" s="204">
        <f>PPA!Q$59</f>
        <v>0</v>
      </c>
      <c r="R118" s="204">
        <f>PPA!R$59</f>
        <v>0</v>
      </c>
      <c r="S118" s="204">
        <f>PPA!S$59</f>
        <v>0</v>
      </c>
      <c r="T118" s="204">
        <f>PPA!T$59</f>
        <v>0</v>
      </c>
      <c r="U118" s="204">
        <f>PPA!U$59</f>
        <v>0</v>
      </c>
      <c r="V118" s="204">
        <f>PPA!V$59</f>
        <v>0</v>
      </c>
      <c r="W118" s="204">
        <f>PPA!W$59</f>
        <v>0</v>
      </c>
      <c r="X118" s="204">
        <f>PPA!X$59</f>
        <v>0</v>
      </c>
      <c r="Y118" s="204">
        <f>PPA!Y$59</f>
        <v>0</v>
      </c>
    </row>
    <row r="119" spans="1:25" ht="12" customHeight="1" x14ac:dyDescent="0.25">
      <c r="A119" s="14" t="s">
        <v>62</v>
      </c>
      <c r="B119" s="204">
        <f>PPA!B$60</f>
        <v>0</v>
      </c>
      <c r="C119" s="204">
        <f>PPA!C$60</f>
        <v>0</v>
      </c>
      <c r="D119" s="204">
        <f>PPA!D$60</f>
        <v>0</v>
      </c>
      <c r="E119" s="204">
        <f>PPA!E$60</f>
        <v>0</v>
      </c>
      <c r="F119" s="204">
        <f>PPA!F$60</f>
        <v>0</v>
      </c>
      <c r="G119" s="204">
        <f>PPA!G$60</f>
        <v>0</v>
      </c>
      <c r="H119" s="204">
        <f>PPA!H$60</f>
        <v>0</v>
      </c>
      <c r="I119" s="204">
        <f>PPA!I$60</f>
        <v>0</v>
      </c>
      <c r="J119" s="204">
        <f>PPA!J$60</f>
        <v>0</v>
      </c>
      <c r="K119" s="204">
        <f>PPA!K$60</f>
        <v>0</v>
      </c>
      <c r="L119" s="204">
        <f>PPA!L$60</f>
        <v>0</v>
      </c>
      <c r="M119" s="204">
        <f>PPA!M$60</f>
        <v>0</v>
      </c>
      <c r="N119" s="204">
        <f>PPA!N$60</f>
        <v>0</v>
      </c>
      <c r="O119" s="204">
        <f>PPA!O$60</f>
        <v>0</v>
      </c>
      <c r="P119" s="204">
        <f>PPA!P$60</f>
        <v>0</v>
      </c>
      <c r="Q119" s="204">
        <f>PPA!Q$60</f>
        <v>0</v>
      </c>
      <c r="R119" s="204">
        <f>PPA!R$60</f>
        <v>0</v>
      </c>
      <c r="S119" s="204">
        <f>PPA!S$60</f>
        <v>0</v>
      </c>
      <c r="T119" s="204">
        <f>PPA!T$60</f>
        <v>0</v>
      </c>
      <c r="U119" s="204">
        <f>PPA!U$60</f>
        <v>0</v>
      </c>
      <c r="V119" s="204">
        <f>PPA!V$60</f>
        <v>0</v>
      </c>
      <c r="W119" s="204">
        <f>PPA!W$60</f>
        <v>0</v>
      </c>
      <c r="X119" s="204">
        <f>PPA!X$60</f>
        <v>0</v>
      </c>
      <c r="Y119" s="204">
        <f>PPA!Y$60</f>
        <v>0</v>
      </c>
    </row>
    <row r="120" spans="1:25" ht="12" customHeight="1" x14ac:dyDescent="0.25">
      <c r="A120" s="15" t="s">
        <v>63</v>
      </c>
      <c r="B120" s="206">
        <f>FBT!B$33</f>
        <v>12.85732330298551</v>
      </c>
      <c r="C120" s="206">
        <f>FBT!C$33</f>
        <v>12.991955580402429</v>
      </c>
      <c r="D120" s="206">
        <f>FBT!D$33</f>
        <v>12.45342647057914</v>
      </c>
      <c r="E120" s="206">
        <f>FBT!E$33</f>
        <v>12.79000434600554</v>
      </c>
      <c r="F120" s="206">
        <f>FBT!F$33</f>
        <v>11.51100616607725</v>
      </c>
      <c r="G120" s="206">
        <f>FBT!G$33</f>
        <v>10.56858586132614</v>
      </c>
      <c r="H120" s="206">
        <f>FBT!H$33</f>
        <v>20.599604163286021</v>
      </c>
      <c r="I120" s="206">
        <f>FBT!I$33</f>
        <v>19.791816136230111</v>
      </c>
      <c r="J120" s="206">
        <f>FBT!J$33</f>
        <v>19.383551602235439</v>
      </c>
      <c r="K120" s="206">
        <f>FBT!K$33</f>
        <v>18.970964453883081</v>
      </c>
      <c r="L120" s="206">
        <f>FBT!L$33</f>
        <v>18.038220720602439</v>
      </c>
      <c r="M120" s="206">
        <f>FBT!M$33</f>
        <v>21.821162124479279</v>
      </c>
      <c r="N120" s="206">
        <f>FBT!N$33</f>
        <v>52.85690640232496</v>
      </c>
      <c r="O120" s="206">
        <f>FBT!O$33</f>
        <v>43.411394521447527</v>
      </c>
      <c r="P120" s="206">
        <f>FBT!P$33</f>
        <v>43.473447001917329</v>
      </c>
      <c r="Q120" s="206">
        <f>FBT!Q$33</f>
        <v>56.121277682268548</v>
      </c>
      <c r="R120" s="206">
        <f>FBT!R$33</f>
        <v>49.789359361666797</v>
      </c>
      <c r="S120" s="206">
        <f>FBT!S$33</f>
        <v>71.157198601279916</v>
      </c>
      <c r="T120" s="206">
        <f>FBT!T$33</f>
        <v>65.488770361864894</v>
      </c>
      <c r="U120" s="206">
        <f>FBT!U$33</f>
        <v>66.513868921516163</v>
      </c>
      <c r="V120" s="206">
        <f>FBT!V$33</f>
        <v>62.092682282025812</v>
      </c>
      <c r="W120" s="206">
        <f>FBT!W$33</f>
        <v>64.144603081175177</v>
      </c>
      <c r="X120" s="206">
        <f>FBT!X$33</f>
        <v>67.252830841908676</v>
      </c>
      <c r="Y120" s="206">
        <f>FBT!Y$33</f>
        <v>49.295775601245431</v>
      </c>
    </row>
    <row r="121" spans="1:25" ht="12" customHeight="1" x14ac:dyDescent="0.25">
      <c r="A121" s="12" t="s">
        <v>64</v>
      </c>
      <c r="B121" s="204">
        <f>TRE!B$33</f>
        <v>0</v>
      </c>
      <c r="C121" s="204">
        <f>TRE!C$33</f>
        <v>0</v>
      </c>
      <c r="D121" s="204">
        <f>TRE!D$33</f>
        <v>0</v>
      </c>
      <c r="E121" s="204">
        <f>TRE!E$33</f>
        <v>0</v>
      </c>
      <c r="F121" s="204">
        <f>TRE!F$33</f>
        <v>0</v>
      </c>
      <c r="G121" s="204">
        <f>TRE!G$33</f>
        <v>0</v>
      </c>
      <c r="H121" s="204">
        <f>TRE!H$33</f>
        <v>0</v>
      </c>
      <c r="I121" s="204">
        <f>TRE!I$33</f>
        <v>0</v>
      </c>
      <c r="J121" s="204">
        <f>TRE!J$33</f>
        <v>0</v>
      </c>
      <c r="K121" s="204">
        <f>TRE!K$33</f>
        <v>0</v>
      </c>
      <c r="L121" s="204">
        <f>TRE!L$33</f>
        <v>0</v>
      </c>
      <c r="M121" s="204">
        <f>TRE!M$33</f>
        <v>0</v>
      </c>
      <c r="N121" s="204">
        <f>TRE!N$33</f>
        <v>0</v>
      </c>
      <c r="O121" s="204">
        <f>TRE!O$33</f>
        <v>0</v>
      </c>
      <c r="P121" s="204">
        <f>TRE!P$33</f>
        <v>0</v>
      </c>
      <c r="Q121" s="204">
        <f>TRE!Q$33</f>
        <v>0</v>
      </c>
      <c r="R121" s="204">
        <f>TRE!R$33</f>
        <v>0</v>
      </c>
      <c r="S121" s="204">
        <f>TRE!S$33</f>
        <v>0</v>
      </c>
      <c r="T121" s="204">
        <f>TRE!T$33</f>
        <v>0</v>
      </c>
      <c r="U121" s="204">
        <f>TRE!U$33</f>
        <v>0</v>
      </c>
      <c r="V121" s="204">
        <f>TRE!V$33</f>
        <v>0</v>
      </c>
      <c r="W121" s="204">
        <f>TRE!W$33</f>
        <v>0</v>
      </c>
      <c r="X121" s="204">
        <f>TRE!X$33</f>
        <v>0</v>
      </c>
      <c r="Y121" s="204">
        <f>TRE!Y$33</f>
        <v>0</v>
      </c>
    </row>
    <row r="122" spans="1:25" ht="12" customHeight="1" x14ac:dyDescent="0.25">
      <c r="A122" s="12" t="s">
        <v>65</v>
      </c>
      <c r="B122" s="204">
        <f>MAE!B$33</f>
        <v>0</v>
      </c>
      <c r="C122" s="204">
        <f>MAE!C$33</f>
        <v>0</v>
      </c>
      <c r="D122" s="204">
        <f>MAE!D$33</f>
        <v>0</v>
      </c>
      <c r="E122" s="204">
        <f>MAE!E$33</f>
        <v>0</v>
      </c>
      <c r="F122" s="204">
        <f>MAE!F$33</f>
        <v>0</v>
      </c>
      <c r="G122" s="204">
        <f>MAE!G$33</f>
        <v>0</v>
      </c>
      <c r="H122" s="204">
        <f>MAE!H$33</f>
        <v>0</v>
      </c>
      <c r="I122" s="204">
        <f>MAE!I$33</f>
        <v>0</v>
      </c>
      <c r="J122" s="204">
        <f>MAE!J$33</f>
        <v>0</v>
      </c>
      <c r="K122" s="204">
        <f>MAE!K$33</f>
        <v>0</v>
      </c>
      <c r="L122" s="204">
        <f>MAE!L$33</f>
        <v>0</v>
      </c>
      <c r="M122" s="204">
        <f>MAE!M$33</f>
        <v>0</v>
      </c>
      <c r="N122" s="204">
        <f>MAE!N$33</f>
        <v>0</v>
      </c>
      <c r="O122" s="204">
        <f>MAE!O$33</f>
        <v>0</v>
      </c>
      <c r="P122" s="204">
        <f>MAE!P$33</f>
        <v>0</v>
      </c>
      <c r="Q122" s="204">
        <f>MAE!Q$33</f>
        <v>0</v>
      </c>
      <c r="R122" s="204">
        <f>MAE!R$33</f>
        <v>0</v>
      </c>
      <c r="S122" s="204">
        <f>MAE!S$33</f>
        <v>0</v>
      </c>
      <c r="T122" s="204">
        <f>MAE!T$33</f>
        <v>0</v>
      </c>
      <c r="U122" s="204">
        <f>MAE!U$33</f>
        <v>0</v>
      </c>
      <c r="V122" s="204">
        <f>MAE!V$33</f>
        <v>0</v>
      </c>
      <c r="W122" s="204">
        <f>MAE!W$33</f>
        <v>0</v>
      </c>
      <c r="X122" s="204">
        <f>MAE!X$33</f>
        <v>0</v>
      </c>
      <c r="Y122" s="204">
        <f>MAE!Y$33</f>
        <v>0</v>
      </c>
    </row>
    <row r="123" spans="1:25" ht="12" customHeight="1" x14ac:dyDescent="0.25">
      <c r="A123" s="12" t="s">
        <v>66</v>
      </c>
      <c r="B123" s="204">
        <f>TEL!B$33</f>
        <v>0</v>
      </c>
      <c r="C123" s="204">
        <f>TEL!C$33</f>
        <v>0</v>
      </c>
      <c r="D123" s="204">
        <f>TEL!D$33</f>
        <v>0</v>
      </c>
      <c r="E123" s="204">
        <f>TEL!E$33</f>
        <v>0</v>
      </c>
      <c r="F123" s="204">
        <f>TEL!F$33</f>
        <v>0</v>
      </c>
      <c r="G123" s="204">
        <f>TEL!G$33</f>
        <v>0</v>
      </c>
      <c r="H123" s="204">
        <f>TEL!H$33</f>
        <v>0</v>
      </c>
      <c r="I123" s="204">
        <f>TEL!I$33</f>
        <v>0</v>
      </c>
      <c r="J123" s="204">
        <f>TEL!J$33</f>
        <v>0</v>
      </c>
      <c r="K123" s="204">
        <f>TEL!K$33</f>
        <v>0</v>
      </c>
      <c r="L123" s="204">
        <f>TEL!L$33</f>
        <v>0</v>
      </c>
      <c r="M123" s="204">
        <f>TEL!M$33</f>
        <v>0</v>
      </c>
      <c r="N123" s="204">
        <f>TEL!N$33</f>
        <v>0</v>
      </c>
      <c r="O123" s="204">
        <f>TEL!O$33</f>
        <v>0</v>
      </c>
      <c r="P123" s="204">
        <f>TEL!P$33</f>
        <v>0</v>
      </c>
      <c r="Q123" s="204">
        <f>TEL!Q$33</f>
        <v>0</v>
      </c>
      <c r="R123" s="204">
        <f>TEL!R$33</f>
        <v>0</v>
      </c>
      <c r="S123" s="204">
        <f>TEL!S$33</f>
        <v>8.5896722140139159E-2</v>
      </c>
      <c r="T123" s="204">
        <f>TEL!T$33</f>
        <v>7.3092242033841376E-2</v>
      </c>
      <c r="U123" s="204">
        <f>TEL!U$33</f>
        <v>5.7086641814079908E-2</v>
      </c>
      <c r="V123" s="204">
        <f>TEL!V$33</f>
        <v>5.3885521632149207E-2</v>
      </c>
      <c r="W123" s="204">
        <f>TEL!W$33</f>
        <v>3.4697522646411183E-2</v>
      </c>
      <c r="X123" s="204">
        <f>TEL!X$33</f>
        <v>2.4846122294831088E-2</v>
      </c>
      <c r="Y123" s="204">
        <f>TEL!Y$33</f>
        <v>2.484612226989066E-2</v>
      </c>
    </row>
    <row r="124" spans="1:25" ht="12" customHeight="1" x14ac:dyDescent="0.25">
      <c r="A124" s="12" t="s">
        <v>67</v>
      </c>
      <c r="B124" s="204">
        <f>WWP!B$33</f>
        <v>0</v>
      </c>
      <c r="C124" s="204">
        <f>WWP!C$33</f>
        <v>0</v>
      </c>
      <c r="D124" s="204">
        <f>WWP!D$33</f>
        <v>0</v>
      </c>
      <c r="E124" s="204">
        <f>WWP!E$33</f>
        <v>0</v>
      </c>
      <c r="F124" s="204">
        <f>WWP!F$33</f>
        <v>0</v>
      </c>
      <c r="G124" s="204">
        <f>WWP!G$33</f>
        <v>0</v>
      </c>
      <c r="H124" s="204">
        <f>WWP!H$33</f>
        <v>0</v>
      </c>
      <c r="I124" s="204">
        <f>WWP!I$33</f>
        <v>0</v>
      </c>
      <c r="J124" s="204">
        <f>WWP!J$33</f>
        <v>0</v>
      </c>
      <c r="K124" s="204">
        <f>WWP!K$33</f>
        <v>0</v>
      </c>
      <c r="L124" s="204">
        <f>WWP!L$33</f>
        <v>0</v>
      </c>
      <c r="M124" s="204">
        <f>WWP!M$33</f>
        <v>0</v>
      </c>
      <c r="N124" s="204">
        <f>WWP!N$33</f>
        <v>0</v>
      </c>
      <c r="O124" s="204">
        <f>WWP!O$33</f>
        <v>0</v>
      </c>
      <c r="P124" s="204">
        <f>WWP!P$33</f>
        <v>0</v>
      </c>
      <c r="Q124" s="204">
        <f>WWP!Q$33</f>
        <v>0</v>
      </c>
      <c r="R124" s="204">
        <f>WWP!R$33</f>
        <v>0</v>
      </c>
      <c r="S124" s="204">
        <f>WWP!S$33</f>
        <v>8.8353721987022973E-2</v>
      </c>
      <c r="T124" s="204">
        <f>WWP!T$33</f>
        <v>8.195148191202288E-2</v>
      </c>
      <c r="U124" s="204">
        <f>WWP!U$33</f>
        <v>8.8353722037591675E-2</v>
      </c>
      <c r="V124" s="204">
        <f>WWP!V$33</f>
        <v>0.1099778422523761</v>
      </c>
      <c r="W124" s="204">
        <f>WWP!W$33</f>
        <v>0.17914356151579691</v>
      </c>
      <c r="X124" s="204">
        <f>WWP!X$33</f>
        <v>0.1230325226904368</v>
      </c>
      <c r="Y124" s="204">
        <f>WWP!Y$33</f>
        <v>0.12650040273789939</v>
      </c>
    </row>
    <row r="125" spans="1:25" ht="12" customHeight="1" x14ac:dyDescent="0.25">
      <c r="A125" s="12" t="s">
        <v>68</v>
      </c>
      <c r="B125" s="204">
        <f>OIS!B$33</f>
        <v>76.641282860855398</v>
      </c>
      <c r="C125" s="204">
        <f>OIS!C$33</f>
        <v>77.443813076556182</v>
      </c>
      <c r="D125" s="204">
        <f>OIS!D$33</f>
        <v>74.233692213944693</v>
      </c>
      <c r="E125" s="204">
        <f>OIS!E$33</f>
        <v>76.240000956887272</v>
      </c>
      <c r="F125" s="204">
        <f>OIS!F$33</f>
        <v>86.295974298372784</v>
      </c>
      <c r="G125" s="204">
        <f>OIS!G$33</f>
        <v>160.00304358581499</v>
      </c>
      <c r="H125" s="204">
        <f>OIS!H$33</f>
        <v>119.5399444262889</v>
      </c>
      <c r="I125" s="204">
        <f>OIS!I$33</f>
        <v>133.41509287235891</v>
      </c>
      <c r="J125" s="204">
        <f>OIS!J$33</f>
        <v>128.55762903851971</v>
      </c>
      <c r="K125" s="204">
        <f>OIS!K$33</f>
        <v>106.88398686842299</v>
      </c>
      <c r="L125" s="204">
        <f>OIS!L$33</f>
        <v>101.3871799208805</v>
      </c>
      <c r="M125" s="204">
        <f>OIS!M$33</f>
        <v>151.18837119591089</v>
      </c>
      <c r="N125" s="204">
        <f>OIS!N$33</f>
        <v>56.913767283349188</v>
      </c>
      <c r="O125" s="204">
        <f>OIS!O$33</f>
        <v>34.746545158548599</v>
      </c>
      <c r="P125" s="204">
        <f>OIS!P$33</f>
        <v>50.401774438071023</v>
      </c>
      <c r="Q125" s="204">
        <f>OIS!Q$33</f>
        <v>44.277074996016879</v>
      </c>
      <c r="R125" s="204">
        <f>OIS!R$33</f>
        <v>53.662760998734377</v>
      </c>
      <c r="S125" s="204">
        <f>OIS!S$33</f>
        <v>56.941337157748492</v>
      </c>
      <c r="T125" s="204">
        <f>OIS!T$33</f>
        <v>50.15065931727159</v>
      </c>
      <c r="U125" s="204">
        <f>OIS!U$33</f>
        <v>65.245259516634547</v>
      </c>
      <c r="V125" s="204">
        <f>OIS!V$33</f>
        <v>57.830589718183823</v>
      </c>
      <c r="W125" s="204">
        <f>OIS!W$33</f>
        <v>65.678241237920815</v>
      </c>
      <c r="X125" s="204">
        <f>OIS!X$33</f>
        <v>83.316659038434977</v>
      </c>
      <c r="Y125" s="204">
        <f>OIS!Y$33</f>
        <v>85.473410757618893</v>
      </c>
    </row>
    <row r="126" spans="1:25" ht="12" customHeight="1" x14ac:dyDescent="0.25">
      <c r="A126" s="28" t="s">
        <v>85</v>
      </c>
      <c r="B126" s="214">
        <f>Ind_Summary_emi!B43</f>
        <v>4.0953799999999996</v>
      </c>
      <c r="C126" s="214">
        <f>Ind_Summary_emi!C43</f>
        <v>4.1352099999999998</v>
      </c>
      <c r="D126" s="214">
        <f>Ind_Summary_emi!D43</f>
        <v>4.7213599999999998</v>
      </c>
      <c r="E126" s="214">
        <f>Ind_Summary_emi!E43</f>
        <v>4.73909</v>
      </c>
      <c r="F126" s="214">
        <f>Ind_Summary_emi!F43</f>
        <v>5.8985700000000003</v>
      </c>
      <c r="G126" s="214">
        <f>Ind_Summary_emi!G43</f>
        <v>3.4630299999999998</v>
      </c>
      <c r="H126" s="214">
        <f>Ind_Summary_emi!H43</f>
        <v>3.4762300000000002</v>
      </c>
      <c r="I126" s="214">
        <f>Ind_Summary_emi!I43</f>
        <v>3.5146299999999999</v>
      </c>
      <c r="J126" s="214">
        <f>Ind_Summary_emi!J43</f>
        <v>3.5023</v>
      </c>
      <c r="K126" s="214">
        <f>Ind_Summary_emi!K43</f>
        <v>3.5451100000000002</v>
      </c>
      <c r="L126" s="214">
        <f>Ind_Summary_emi!L43</f>
        <v>3.53206</v>
      </c>
      <c r="M126" s="214">
        <f>Ind_Summary_emi!M43</f>
        <v>3.5277500000000002</v>
      </c>
      <c r="N126" s="214">
        <f>Ind_Summary_emi!N43</f>
        <v>2.9553600000000002</v>
      </c>
      <c r="O126" s="214">
        <f>Ind_Summary_emi!O43</f>
        <v>2.3677000000000001</v>
      </c>
      <c r="P126" s="214">
        <f>Ind_Summary_emi!P43</f>
        <v>2.3775400000000002</v>
      </c>
      <c r="Q126" s="214">
        <f>Ind_Summary_emi!Q43</f>
        <v>2.4702600000000001</v>
      </c>
      <c r="R126" s="214">
        <f>Ind_Summary_emi!R43</f>
        <v>2.6605300000000001</v>
      </c>
      <c r="S126" s="214">
        <f>Ind_Summary_emi!S43</f>
        <v>2.43147</v>
      </c>
      <c r="T126" s="214">
        <f>Ind_Summary_emi!T43</f>
        <v>2.43669</v>
      </c>
      <c r="U126" s="214">
        <f>Ind_Summary_emi!U43</f>
        <v>4.9768999999999997</v>
      </c>
      <c r="V126" s="214">
        <f>Ind_Summary_emi!V43</f>
        <v>4.7792700000000004</v>
      </c>
      <c r="W126" s="214">
        <f>Ind_Summary_emi!W43</f>
        <v>4.9505699999999999</v>
      </c>
      <c r="X126" s="214">
        <f>Ind_Summary_emi!X43</f>
        <v>5.1718500000000001</v>
      </c>
      <c r="Y126" s="214">
        <f>Ind_Summary_emi!Y43</f>
        <v>5.3783700000000003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112.29338796542737</v>
      </c>
      <c r="C128" s="203">
        <f t="shared" si="8"/>
        <v>103.31997167293119</v>
      </c>
      <c r="D128" s="203">
        <f t="shared" si="8"/>
        <v>97.973700423213074</v>
      </c>
      <c r="E128" s="203">
        <f t="shared" si="8"/>
        <v>98.751156503637233</v>
      </c>
      <c r="F128" s="203">
        <f t="shared" si="8"/>
        <v>99.094073338189531</v>
      </c>
      <c r="G128" s="203">
        <f t="shared" si="8"/>
        <v>92.274626066905071</v>
      </c>
      <c r="H128" s="203">
        <f t="shared" si="8"/>
        <v>84.241411589182476</v>
      </c>
      <c r="I128" s="203">
        <f t="shared" si="8"/>
        <v>80.531608863420814</v>
      </c>
      <c r="J128" s="203">
        <f t="shared" si="8"/>
        <v>79.022673443794204</v>
      </c>
      <c r="K128" s="203">
        <f t="shared" si="8"/>
        <v>84.040429208843179</v>
      </c>
      <c r="L128" s="203">
        <f t="shared" si="8"/>
        <v>83.550556920856678</v>
      </c>
      <c r="M128" s="203">
        <f t="shared" si="8"/>
        <v>85.74535760096694</v>
      </c>
      <c r="N128" s="203">
        <f t="shared" si="8"/>
        <v>84.532464897564552</v>
      </c>
      <c r="O128" s="203">
        <f t="shared" si="8"/>
        <v>112.31866943221179</v>
      </c>
      <c r="P128" s="203">
        <f t="shared" si="8"/>
        <v>144.3381505709342</v>
      </c>
      <c r="Q128" s="203">
        <f t="shared" si="8"/>
        <v>132.14357001910733</v>
      </c>
      <c r="R128" s="203">
        <f t="shared" si="8"/>
        <v>116.00642131884287</v>
      </c>
      <c r="S128" s="203">
        <f t="shared" si="8"/>
        <v>109.22614910281705</v>
      </c>
      <c r="T128" s="203">
        <f t="shared" si="8"/>
        <v>91.132274376028121</v>
      </c>
      <c r="U128" s="203">
        <f t="shared" si="8"/>
        <v>81.64105758238928</v>
      </c>
      <c r="V128" s="203">
        <f t="shared" si="8"/>
        <v>89.604031094683407</v>
      </c>
      <c r="W128" s="203">
        <f t="shared" si="8"/>
        <v>90.828174341312334</v>
      </c>
      <c r="X128" s="203">
        <f t="shared" si="8"/>
        <v>98.897173140882671</v>
      </c>
      <c r="Y128" s="203">
        <f t="shared" si="8"/>
        <v>95.346711123115327</v>
      </c>
    </row>
    <row r="129" spans="1:25" ht="12" customHeight="1" x14ac:dyDescent="0.25">
      <c r="A129" s="12" t="s">
        <v>14</v>
      </c>
      <c r="B129" s="204" t="str">
        <f t="shared" ref="B129:Y129" si="9">IF(B52=0,"",B52/B4*1000)</f>
        <v/>
      </c>
      <c r="C129" s="204" t="str">
        <f t="shared" si="9"/>
        <v/>
      </c>
      <c r="D129" s="204" t="str">
        <f t="shared" si="9"/>
        <v/>
      </c>
      <c r="E129" s="204" t="str">
        <f t="shared" si="9"/>
        <v/>
      </c>
      <c r="F129" s="204" t="str">
        <f t="shared" si="9"/>
        <v/>
      </c>
      <c r="G129" s="204" t="str">
        <f t="shared" si="9"/>
        <v/>
      </c>
      <c r="H129" s="204" t="str">
        <f t="shared" si="9"/>
        <v/>
      </c>
      <c r="I129" s="204" t="str">
        <f t="shared" si="9"/>
        <v/>
      </c>
      <c r="J129" s="204" t="str">
        <f t="shared" si="9"/>
        <v/>
      </c>
      <c r="K129" s="204" t="str">
        <f t="shared" si="9"/>
        <v/>
      </c>
      <c r="L129" s="204" t="str">
        <f t="shared" si="9"/>
        <v/>
      </c>
      <c r="M129" s="204" t="str">
        <f t="shared" si="9"/>
        <v/>
      </c>
      <c r="N129" s="204" t="str">
        <f t="shared" si="9"/>
        <v/>
      </c>
      <c r="O129" s="204" t="str">
        <f t="shared" si="9"/>
        <v/>
      </c>
      <c r="P129" s="204" t="str">
        <f t="shared" si="9"/>
        <v/>
      </c>
      <c r="Q129" s="204" t="str">
        <f t="shared" si="9"/>
        <v/>
      </c>
      <c r="R129" s="204" t="str">
        <f t="shared" si="9"/>
        <v/>
      </c>
      <c r="S129" s="204" t="str">
        <f t="shared" si="9"/>
        <v/>
      </c>
      <c r="T129" s="204" t="str">
        <f t="shared" si="9"/>
        <v/>
      </c>
      <c r="U129" s="204" t="str">
        <f t="shared" si="9"/>
        <v/>
      </c>
      <c r="V129" s="204" t="str">
        <f t="shared" si="9"/>
        <v/>
      </c>
      <c r="W129" s="204" t="str">
        <f t="shared" si="9"/>
        <v/>
      </c>
      <c r="X129" s="204" t="str">
        <f t="shared" si="9"/>
        <v/>
      </c>
      <c r="Y129" s="204" t="str">
        <f t="shared" si="9"/>
        <v/>
      </c>
    </row>
    <row r="130" spans="1:25" ht="12" customHeight="1" x14ac:dyDescent="0.25">
      <c r="A130" s="13" t="s">
        <v>18</v>
      </c>
      <c r="B130" s="205" t="str">
        <f t="shared" ref="B130:Y130" si="10">IF(B55=0,"",B55/B5*1000)</f>
        <v/>
      </c>
      <c r="C130" s="205" t="str">
        <f t="shared" si="10"/>
        <v/>
      </c>
      <c r="D130" s="205" t="str">
        <f t="shared" si="10"/>
        <v/>
      </c>
      <c r="E130" s="205" t="str">
        <f t="shared" si="10"/>
        <v/>
      </c>
      <c r="F130" s="205" t="str">
        <f t="shared" si="10"/>
        <v/>
      </c>
      <c r="G130" s="205" t="str">
        <f t="shared" si="10"/>
        <v/>
      </c>
      <c r="H130" s="205" t="str">
        <f t="shared" si="10"/>
        <v/>
      </c>
      <c r="I130" s="205" t="str">
        <f t="shared" si="10"/>
        <v/>
      </c>
      <c r="J130" s="205" t="str">
        <f t="shared" si="10"/>
        <v/>
      </c>
      <c r="K130" s="205" t="str">
        <f t="shared" si="10"/>
        <v/>
      </c>
      <c r="L130" s="205" t="str">
        <f t="shared" si="10"/>
        <v/>
      </c>
      <c r="M130" s="205" t="str">
        <f t="shared" si="10"/>
        <v/>
      </c>
      <c r="N130" s="205" t="str">
        <f t="shared" si="10"/>
        <v/>
      </c>
      <c r="O130" s="205" t="str">
        <f t="shared" si="10"/>
        <v/>
      </c>
      <c r="P130" s="205" t="str">
        <f t="shared" si="10"/>
        <v/>
      </c>
      <c r="Q130" s="205" t="str">
        <f t="shared" si="10"/>
        <v/>
      </c>
      <c r="R130" s="205" t="str">
        <f t="shared" si="10"/>
        <v/>
      </c>
      <c r="S130" s="205" t="str">
        <f t="shared" si="10"/>
        <v/>
      </c>
      <c r="T130" s="205" t="str">
        <f t="shared" si="10"/>
        <v/>
      </c>
      <c r="U130" s="205" t="str">
        <f t="shared" si="10"/>
        <v/>
      </c>
      <c r="V130" s="205" t="str">
        <f t="shared" si="10"/>
        <v/>
      </c>
      <c r="W130" s="205" t="str">
        <f t="shared" si="10"/>
        <v/>
      </c>
      <c r="X130" s="205" t="str">
        <f t="shared" si="10"/>
        <v/>
      </c>
      <c r="Y130" s="205" t="str">
        <f t="shared" si="10"/>
        <v/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 t="str">
        <f t="shared" ref="B133:Y133" si="13">IF(B60=0,"",B60/B8*1000)</f>
        <v/>
      </c>
      <c r="C133" s="204" t="str">
        <f t="shared" si="13"/>
        <v/>
      </c>
      <c r="D133" s="204" t="str">
        <f t="shared" si="13"/>
        <v/>
      </c>
      <c r="E133" s="204" t="str">
        <f t="shared" si="13"/>
        <v/>
      </c>
      <c r="F133" s="204" t="str">
        <f t="shared" si="13"/>
        <v/>
      </c>
      <c r="G133" s="204" t="str">
        <f t="shared" si="13"/>
        <v/>
      </c>
      <c r="H133" s="204" t="str">
        <f t="shared" si="13"/>
        <v/>
      </c>
      <c r="I133" s="204" t="str">
        <f t="shared" si="13"/>
        <v/>
      </c>
      <c r="J133" s="204" t="str">
        <f t="shared" si="13"/>
        <v/>
      </c>
      <c r="K133" s="204" t="str">
        <f t="shared" si="13"/>
        <v/>
      </c>
      <c r="L133" s="204" t="str">
        <f t="shared" si="13"/>
        <v/>
      </c>
      <c r="M133" s="204" t="str">
        <f t="shared" si="13"/>
        <v/>
      </c>
      <c r="N133" s="204" t="str">
        <f t="shared" si="13"/>
        <v/>
      </c>
      <c r="O133" s="204" t="str">
        <f t="shared" si="13"/>
        <v/>
      </c>
      <c r="P133" s="204" t="str">
        <f t="shared" si="13"/>
        <v/>
      </c>
      <c r="Q133" s="204" t="str">
        <f t="shared" si="13"/>
        <v/>
      </c>
      <c r="R133" s="204" t="str">
        <f t="shared" si="13"/>
        <v/>
      </c>
      <c r="S133" s="204" t="str">
        <f t="shared" si="13"/>
        <v/>
      </c>
      <c r="T133" s="204" t="str">
        <f t="shared" si="13"/>
        <v/>
      </c>
      <c r="U133" s="204" t="str">
        <f t="shared" si="13"/>
        <v/>
      </c>
      <c r="V133" s="204" t="str">
        <f t="shared" si="13"/>
        <v/>
      </c>
      <c r="W133" s="204" t="str">
        <f t="shared" si="13"/>
        <v/>
      </c>
      <c r="X133" s="204" t="str">
        <f t="shared" si="13"/>
        <v/>
      </c>
      <c r="Y133" s="204" t="str">
        <f t="shared" si="13"/>
        <v/>
      </c>
    </row>
    <row r="134" spans="1:25" ht="12" customHeight="1" x14ac:dyDescent="0.25">
      <c r="A134" s="13" t="s">
        <v>19</v>
      </c>
      <c r="B134" s="205">
        <f t="shared" ref="B134:Y134" si="14">IF(B61=0,"",B61/B9*1000)</f>
        <v>16.585268366122587</v>
      </c>
      <c r="C134" s="205">
        <f t="shared" si="14"/>
        <v>20.699975503127749</v>
      </c>
      <c r="D134" s="205">
        <f t="shared" si="14"/>
        <v>20.638108658783239</v>
      </c>
      <c r="E134" s="205">
        <f t="shared" si="14"/>
        <v>22.686946784306514</v>
      </c>
      <c r="F134" s="205">
        <f t="shared" si="14"/>
        <v>21.803025017263799</v>
      </c>
      <c r="G134" s="205">
        <f t="shared" si="14"/>
        <v>24.736386440575917</v>
      </c>
      <c r="H134" s="205">
        <f t="shared" si="14"/>
        <v>24.757982266448877</v>
      </c>
      <c r="I134" s="205">
        <f t="shared" si="14"/>
        <v>27.599014716910123</v>
      </c>
      <c r="J134" s="205">
        <f t="shared" si="14"/>
        <v>29.026297749591748</v>
      </c>
      <c r="K134" s="205">
        <f t="shared" si="14"/>
        <v>29.202486127054158</v>
      </c>
      <c r="L134" s="205">
        <f t="shared" si="14"/>
        <v>26.379489890700505</v>
      </c>
      <c r="M134" s="205">
        <f t="shared" si="14"/>
        <v>26.982643522429445</v>
      </c>
      <c r="N134" s="205">
        <f t="shared" si="14"/>
        <v>41.154583059949154</v>
      </c>
      <c r="O134" s="205">
        <f t="shared" si="14"/>
        <v>30.877736763662153</v>
      </c>
      <c r="P134" s="205">
        <f t="shared" si="14"/>
        <v>50.104891866776867</v>
      </c>
      <c r="Q134" s="205">
        <f t="shared" si="14"/>
        <v>53.218246031857284</v>
      </c>
      <c r="R134" s="205">
        <f t="shared" si="14"/>
        <v>43.644836485532636</v>
      </c>
      <c r="S134" s="205">
        <f t="shared" si="14"/>
        <v>37.267344041772446</v>
      </c>
      <c r="T134" s="205">
        <f t="shared" si="14"/>
        <v>37.549243068931709</v>
      </c>
      <c r="U134" s="205">
        <f t="shared" si="14"/>
        <v>36.182404485242294</v>
      </c>
      <c r="V134" s="205">
        <f t="shared" si="14"/>
        <v>29.093982779244591</v>
      </c>
      <c r="W134" s="205">
        <f t="shared" si="14"/>
        <v>34.305792505419355</v>
      </c>
      <c r="X134" s="205">
        <f t="shared" si="14"/>
        <v>39.202022376056327</v>
      </c>
      <c r="Y134" s="205">
        <f t="shared" si="14"/>
        <v>33.734082371200593</v>
      </c>
    </row>
    <row r="135" spans="1:25" ht="12" customHeight="1" x14ac:dyDescent="0.25">
      <c r="A135" s="14" t="s">
        <v>59</v>
      </c>
      <c r="B135" s="204" t="str">
        <f t="shared" ref="B135:Y135" si="15">IF(B62=0,"",B62/B10*1000)</f>
        <v/>
      </c>
      <c r="C135" s="204" t="str">
        <f t="shared" si="15"/>
        <v/>
      </c>
      <c r="D135" s="204" t="str">
        <f t="shared" si="15"/>
        <v/>
      </c>
      <c r="E135" s="204" t="str">
        <f t="shared" si="15"/>
        <v/>
      </c>
      <c r="F135" s="204" t="str">
        <f t="shared" si="15"/>
        <v/>
      </c>
      <c r="G135" s="204" t="str">
        <f t="shared" si="15"/>
        <v/>
      </c>
      <c r="H135" s="204" t="str">
        <f t="shared" si="15"/>
        <v/>
      </c>
      <c r="I135" s="204" t="str">
        <f t="shared" si="15"/>
        <v/>
      </c>
      <c r="J135" s="204" t="str">
        <f t="shared" si="15"/>
        <v/>
      </c>
      <c r="K135" s="204" t="str">
        <f t="shared" si="15"/>
        <v/>
      </c>
      <c r="L135" s="204" t="str">
        <f t="shared" si="15"/>
        <v/>
      </c>
      <c r="M135" s="204" t="str">
        <f t="shared" si="15"/>
        <v/>
      </c>
      <c r="N135" s="204" t="str">
        <f t="shared" si="15"/>
        <v/>
      </c>
      <c r="O135" s="204" t="str">
        <f t="shared" si="15"/>
        <v/>
      </c>
      <c r="P135" s="204" t="str">
        <f t="shared" si="15"/>
        <v/>
      </c>
      <c r="Q135" s="204" t="str">
        <f t="shared" si="15"/>
        <v/>
      </c>
      <c r="R135" s="204" t="str">
        <f t="shared" si="15"/>
        <v/>
      </c>
      <c r="S135" s="204" t="str">
        <f t="shared" si="15"/>
        <v/>
      </c>
      <c r="T135" s="204" t="str">
        <f t="shared" si="15"/>
        <v/>
      </c>
      <c r="U135" s="204" t="str">
        <f t="shared" si="15"/>
        <v/>
      </c>
      <c r="V135" s="204" t="str">
        <f t="shared" si="15"/>
        <v/>
      </c>
      <c r="W135" s="204" t="str">
        <f t="shared" si="15"/>
        <v/>
      </c>
      <c r="X135" s="204" t="str">
        <f t="shared" si="15"/>
        <v/>
      </c>
      <c r="Y135" s="204" t="str">
        <f t="shared" si="15"/>
        <v/>
      </c>
    </row>
    <row r="136" spans="1:25" ht="12" customHeight="1" x14ac:dyDescent="0.25">
      <c r="A136" s="14" t="s">
        <v>49</v>
      </c>
      <c r="B136" s="204">
        <f t="shared" ref="B136:Y136" si="16">IF(B63=0,"",B63/B11*1000)</f>
        <v>13.885785868102822</v>
      </c>
      <c r="C136" s="204">
        <f t="shared" si="16"/>
        <v>18.681529676431488</v>
      </c>
      <c r="D136" s="204">
        <f t="shared" si="16"/>
        <v>18.802606169138897</v>
      </c>
      <c r="E136" s="204">
        <f t="shared" si="16"/>
        <v>20.950739274183114</v>
      </c>
      <c r="F136" s="204">
        <f t="shared" si="16"/>
        <v>19.947166963253999</v>
      </c>
      <c r="G136" s="204">
        <f t="shared" si="16"/>
        <v>28.666109894124062</v>
      </c>
      <c r="H136" s="204">
        <f t="shared" si="16"/>
        <v>27.407229289204096</v>
      </c>
      <c r="I136" s="204">
        <f t="shared" si="16"/>
        <v>29.615683062979659</v>
      </c>
      <c r="J136" s="204">
        <f t="shared" si="16"/>
        <v>35.550324265284416</v>
      </c>
      <c r="K136" s="204">
        <f t="shared" si="16"/>
        <v>36.135774619361335</v>
      </c>
      <c r="L136" s="204">
        <f t="shared" si="16"/>
        <v>32.56794357602616</v>
      </c>
      <c r="M136" s="204">
        <f t="shared" si="16"/>
        <v>38.191082928986454</v>
      </c>
      <c r="N136" s="204">
        <f t="shared" si="16"/>
        <v>68.505394591799728</v>
      </c>
      <c r="O136" s="204">
        <f t="shared" si="16"/>
        <v>60.920029266073456</v>
      </c>
      <c r="P136" s="204">
        <f t="shared" si="16"/>
        <v>112.05068055642322</v>
      </c>
      <c r="Q136" s="204">
        <f t="shared" si="16"/>
        <v>109.96401858133051</v>
      </c>
      <c r="R136" s="204">
        <f t="shared" si="16"/>
        <v>69.496098253955054</v>
      </c>
      <c r="S136" s="204">
        <f t="shared" si="16"/>
        <v>68.656418392433238</v>
      </c>
      <c r="T136" s="204">
        <f t="shared" si="16"/>
        <v>54.060677302287758</v>
      </c>
      <c r="U136" s="204">
        <f t="shared" si="16"/>
        <v>56.645141835029563</v>
      </c>
      <c r="V136" s="204">
        <f t="shared" si="16"/>
        <v>52.195833330558173</v>
      </c>
      <c r="W136" s="204">
        <f t="shared" si="16"/>
        <v>33.458729675605703</v>
      </c>
      <c r="X136" s="204">
        <f t="shared" si="16"/>
        <v>54.829434849516232</v>
      </c>
      <c r="Y136" s="204">
        <f t="shared" si="16"/>
        <v>57.035539623066256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19.351759294944269</v>
      </c>
      <c r="C137" s="204">
        <f t="shared" si="17"/>
        <v>22.486572822703497</v>
      </c>
      <c r="D137" s="204">
        <f t="shared" si="17"/>
        <v>22.234197780213105</v>
      </c>
      <c r="E137" s="204">
        <f t="shared" si="17"/>
        <v>24.159203828363854</v>
      </c>
      <c r="F137" s="204">
        <f t="shared" si="17"/>
        <v>23.404268399229561</v>
      </c>
      <c r="G137" s="204">
        <f t="shared" si="17"/>
        <v>22.471132319482994</v>
      </c>
      <c r="H137" s="204">
        <f t="shared" si="17"/>
        <v>23.114939641759346</v>
      </c>
      <c r="I137" s="204">
        <f t="shared" si="17"/>
        <v>26.282925945157547</v>
      </c>
      <c r="J137" s="204">
        <f t="shared" si="17"/>
        <v>25.574971222316833</v>
      </c>
      <c r="K137" s="204">
        <f t="shared" si="17"/>
        <v>25.591714439594405</v>
      </c>
      <c r="L137" s="204">
        <f t="shared" si="17"/>
        <v>23.145379375222905</v>
      </c>
      <c r="M137" s="204">
        <f t="shared" si="17"/>
        <v>22.193047698962008</v>
      </c>
      <c r="N137" s="204">
        <f t="shared" si="17"/>
        <v>31.81419154008514</v>
      </c>
      <c r="O137" s="204">
        <f t="shared" si="17"/>
        <v>22.660286167414355</v>
      </c>
      <c r="P137" s="204">
        <f t="shared" si="17"/>
        <v>35.622970997440625</v>
      </c>
      <c r="Q137" s="204">
        <f t="shared" si="17"/>
        <v>40.843179249881771</v>
      </c>
      <c r="R137" s="204">
        <f t="shared" si="17"/>
        <v>38.032904282538425</v>
      </c>
      <c r="S137" s="204">
        <f t="shared" si="17"/>
        <v>31.430429178481177</v>
      </c>
      <c r="T137" s="204">
        <f t="shared" si="17"/>
        <v>34.301874947837824</v>
      </c>
      <c r="U137" s="204">
        <f t="shared" si="17"/>
        <v>32.526465549997518</v>
      </c>
      <c r="V137" s="204">
        <f t="shared" si="17"/>
        <v>25.703097076755224</v>
      </c>
      <c r="W137" s="204">
        <f t="shared" si="17"/>
        <v>34.457734400517175</v>
      </c>
      <c r="X137" s="204">
        <f t="shared" si="17"/>
        <v>36.451895091785147</v>
      </c>
      <c r="Y137" s="204">
        <f t="shared" si="17"/>
        <v>29.712846918033197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1504.7345645041594</v>
      </c>
      <c r="C138" s="205">
        <f t="shared" si="18"/>
        <v>1368.870610550691</v>
      </c>
      <c r="D138" s="205">
        <f t="shared" si="18"/>
        <v>1240.3817175538618</v>
      </c>
      <c r="E138" s="205">
        <f t="shared" si="18"/>
        <v>1250.2439586597702</v>
      </c>
      <c r="F138" s="205">
        <f t="shared" si="18"/>
        <v>1196.6074224166962</v>
      </c>
      <c r="G138" s="205">
        <f t="shared" si="18"/>
        <v>998.41043809068822</v>
      </c>
      <c r="H138" s="205">
        <f t="shared" si="18"/>
        <v>927.89386682959287</v>
      </c>
      <c r="I138" s="205">
        <f t="shared" si="18"/>
        <v>928.09486974560662</v>
      </c>
      <c r="J138" s="205">
        <f t="shared" si="18"/>
        <v>978.3126009095821</v>
      </c>
      <c r="K138" s="205">
        <f t="shared" si="18"/>
        <v>1024.1457021276906</v>
      </c>
      <c r="L138" s="205">
        <f t="shared" si="18"/>
        <v>1003.953784774571</v>
      </c>
      <c r="M138" s="205">
        <f t="shared" si="18"/>
        <v>828.32140371073865</v>
      </c>
      <c r="N138" s="205">
        <f t="shared" si="18"/>
        <v>1006.4397552067724</v>
      </c>
      <c r="O138" s="205">
        <f t="shared" si="18"/>
        <v>1871.4386445430873</v>
      </c>
      <c r="P138" s="205">
        <f t="shared" si="18"/>
        <v>1962.6475592081636</v>
      </c>
      <c r="Q138" s="205">
        <f t="shared" si="18"/>
        <v>1472.3082386212825</v>
      </c>
      <c r="R138" s="205">
        <f t="shared" si="18"/>
        <v>1224.925928510582</v>
      </c>
      <c r="S138" s="205">
        <f t="shared" si="18"/>
        <v>1240.176948425546</v>
      </c>
      <c r="T138" s="205">
        <f t="shared" si="18"/>
        <v>1072.9824589139721</v>
      </c>
      <c r="U138" s="205">
        <f t="shared" si="18"/>
        <v>923.71497852788946</v>
      </c>
      <c r="V138" s="205">
        <f t="shared" si="18"/>
        <v>987.00132918520842</v>
      </c>
      <c r="W138" s="205">
        <f t="shared" si="18"/>
        <v>1052.1930956558385</v>
      </c>
      <c r="X138" s="205">
        <f t="shared" si="18"/>
        <v>1114.826548960689</v>
      </c>
      <c r="Y138" s="205">
        <f t="shared" si="18"/>
        <v>1125.8802300178841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2044.1579507493559</v>
      </c>
      <c r="C139" s="204">
        <f t="shared" si="19"/>
        <v>1838.8690777971503</v>
      </c>
      <c r="D139" s="204">
        <f t="shared" si="19"/>
        <v>1636.1885449975362</v>
      </c>
      <c r="E139" s="204">
        <f t="shared" si="19"/>
        <v>1594.4789263736336</v>
      </c>
      <c r="F139" s="204">
        <f t="shared" si="19"/>
        <v>1530.5447580318319</v>
      </c>
      <c r="G139" s="204">
        <f t="shared" si="19"/>
        <v>1278.0210874118452</v>
      </c>
      <c r="H139" s="204">
        <f t="shared" si="19"/>
        <v>1185.5521111676098</v>
      </c>
      <c r="I139" s="204">
        <f t="shared" si="19"/>
        <v>1089.7933126289815</v>
      </c>
      <c r="J139" s="204">
        <f t="shared" si="19"/>
        <v>1118.3492760464267</v>
      </c>
      <c r="K139" s="204">
        <f t="shared" si="19"/>
        <v>1108.3801866424169</v>
      </c>
      <c r="L139" s="204">
        <f t="shared" si="19"/>
        <v>1132.1634941506411</v>
      </c>
      <c r="M139" s="204">
        <f t="shared" si="19"/>
        <v>846.11660913359651</v>
      </c>
      <c r="N139" s="204">
        <f t="shared" si="19"/>
        <v>1113.4314648620295</v>
      </c>
      <c r="O139" s="204">
        <f t="shared" si="19"/>
        <v>2170.5891555751846</v>
      </c>
      <c r="P139" s="204">
        <f t="shared" si="19"/>
        <v>2081.9643257478647</v>
      </c>
      <c r="Q139" s="204">
        <f t="shared" si="19"/>
        <v>1708.308626187714</v>
      </c>
      <c r="R139" s="204">
        <f t="shared" si="19"/>
        <v>1351.9875730142071</v>
      </c>
      <c r="S139" s="204">
        <f t="shared" si="19"/>
        <v>1565.5301950931521</v>
      </c>
      <c r="T139" s="204">
        <f t="shared" si="19"/>
        <v>1357.0272422232997</v>
      </c>
      <c r="U139" s="204">
        <f t="shared" si="19"/>
        <v>1016.487917299159</v>
      </c>
      <c r="V139" s="204">
        <f t="shared" si="19"/>
        <v>1362.6068353929768</v>
      </c>
      <c r="W139" s="204">
        <f t="shared" si="19"/>
        <v>1392.8354914485346</v>
      </c>
      <c r="X139" s="204">
        <f t="shared" si="19"/>
        <v>1605.7132044274613</v>
      </c>
      <c r="Y139" s="204">
        <f t="shared" si="19"/>
        <v>1670.3754926544143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1098.0737712115545</v>
      </c>
      <c r="C140" s="204">
        <f t="shared" si="20"/>
        <v>987.79739710466936</v>
      </c>
      <c r="D140" s="204">
        <f t="shared" si="20"/>
        <v>878.92216223309242</v>
      </c>
      <c r="E140" s="204">
        <f t="shared" si="20"/>
        <v>872.53198516302984</v>
      </c>
      <c r="F140" s="204">
        <f t="shared" si="20"/>
        <v>868.57671570571904</v>
      </c>
      <c r="G140" s="204">
        <f t="shared" si="20"/>
        <v>725.27075923887753</v>
      </c>
      <c r="H140" s="204">
        <f t="shared" si="20"/>
        <v>672.79506437963801</v>
      </c>
      <c r="I140" s="204">
        <f t="shared" si="20"/>
        <v>628.69430799391398</v>
      </c>
      <c r="J140" s="204">
        <f t="shared" si="20"/>
        <v>667.35561067545223</v>
      </c>
      <c r="K140" s="204">
        <f t="shared" si="20"/>
        <v>859.44495840229979</v>
      </c>
      <c r="L140" s="204">
        <f t="shared" si="20"/>
        <v>764.52775164289687</v>
      </c>
      <c r="M140" s="204">
        <f t="shared" si="20"/>
        <v>739.02637236696228</v>
      </c>
      <c r="N140" s="204">
        <f t="shared" si="20"/>
        <v>671.72065878931403</v>
      </c>
      <c r="O140" s="204">
        <f t="shared" si="20"/>
        <v>1578.7826165366371</v>
      </c>
      <c r="P140" s="204">
        <f t="shared" si="20"/>
        <v>1887.8482140430458</v>
      </c>
      <c r="Q140" s="204">
        <f t="shared" si="20"/>
        <v>1312.3682008692697</v>
      </c>
      <c r="R140" s="204">
        <f t="shared" si="20"/>
        <v>1079.0347082528231</v>
      </c>
      <c r="S140" s="204">
        <f t="shared" si="20"/>
        <v>791.75077570150324</v>
      </c>
      <c r="T140" s="204">
        <f t="shared" si="20"/>
        <v>646.25966049800252</v>
      </c>
      <c r="U140" s="204">
        <f t="shared" si="20"/>
        <v>563.70946549790222</v>
      </c>
      <c r="V140" s="204">
        <f t="shared" si="20"/>
        <v>461.66303944196233</v>
      </c>
      <c r="W140" s="204">
        <f t="shared" si="20"/>
        <v>563.50317735245756</v>
      </c>
      <c r="X140" s="204">
        <f t="shared" si="20"/>
        <v>521.14822783917464</v>
      </c>
      <c r="Y140" s="204">
        <f t="shared" si="20"/>
        <v>447.31711381331439</v>
      </c>
    </row>
    <row r="141" spans="1:25" ht="12" customHeight="1" x14ac:dyDescent="0.25">
      <c r="A141" s="14" t="s">
        <v>60</v>
      </c>
      <c r="B141" s="204" t="str">
        <f t="shared" ref="B141:Y141" si="21">IF(B68=0,"",B68/B16*1000)</f>
        <v/>
      </c>
      <c r="C141" s="204" t="str">
        <f t="shared" si="21"/>
        <v/>
      </c>
      <c r="D141" s="204" t="str">
        <f t="shared" si="21"/>
        <v/>
      </c>
      <c r="E141" s="204" t="str">
        <f t="shared" si="21"/>
        <v/>
      </c>
      <c r="F141" s="204" t="str">
        <f t="shared" si="21"/>
        <v/>
      </c>
      <c r="G141" s="204" t="str">
        <f t="shared" si="21"/>
        <v/>
      </c>
      <c r="H141" s="204" t="str">
        <f t="shared" si="21"/>
        <v/>
      </c>
      <c r="I141" s="204" t="str">
        <f t="shared" si="21"/>
        <v/>
      </c>
      <c r="J141" s="204" t="str">
        <f t="shared" si="21"/>
        <v/>
      </c>
      <c r="K141" s="204" t="str">
        <f t="shared" si="21"/>
        <v/>
      </c>
      <c r="L141" s="204" t="str">
        <f t="shared" si="21"/>
        <v/>
      </c>
      <c r="M141" s="204" t="str">
        <f t="shared" si="21"/>
        <v/>
      </c>
      <c r="N141" s="204" t="str">
        <f t="shared" si="21"/>
        <v/>
      </c>
      <c r="O141" s="204" t="str">
        <f t="shared" si="21"/>
        <v/>
      </c>
      <c r="P141" s="204" t="str">
        <f t="shared" si="21"/>
        <v/>
      </c>
      <c r="Q141" s="204" t="str">
        <f t="shared" si="21"/>
        <v/>
      </c>
      <c r="R141" s="204" t="str">
        <f t="shared" si="21"/>
        <v/>
      </c>
      <c r="S141" s="204" t="str">
        <f t="shared" si="21"/>
        <v/>
      </c>
      <c r="T141" s="204" t="str">
        <f t="shared" si="21"/>
        <v/>
      </c>
      <c r="U141" s="204" t="str">
        <f t="shared" si="21"/>
        <v/>
      </c>
      <c r="V141" s="204" t="str">
        <f t="shared" si="21"/>
        <v/>
      </c>
      <c r="W141" s="204" t="str">
        <f t="shared" si="21"/>
        <v/>
      </c>
      <c r="X141" s="204" t="str">
        <f t="shared" si="21"/>
        <v/>
      </c>
      <c r="Y141" s="204" t="str">
        <f t="shared" si="21"/>
        <v/>
      </c>
    </row>
    <row r="142" spans="1:25" ht="12" customHeight="1" x14ac:dyDescent="0.25">
      <c r="A142" s="13" t="s">
        <v>21</v>
      </c>
      <c r="B142" s="205">
        <f t="shared" ref="B142:Y142" si="22">IF(B69=0,"",B69/B17*1000)</f>
        <v>16.68853660195488</v>
      </c>
      <c r="C142" s="205">
        <f t="shared" si="22"/>
        <v>17.034692717478535</v>
      </c>
      <c r="D142" s="205">
        <f t="shared" si="22"/>
        <v>16.438440096549765</v>
      </c>
      <c r="E142" s="205">
        <f t="shared" si="22"/>
        <v>18.376822138263606</v>
      </c>
      <c r="F142" s="205">
        <f t="shared" si="22"/>
        <v>19.25557449127659</v>
      </c>
      <c r="G142" s="205">
        <f t="shared" si="22"/>
        <v>20.016106866795361</v>
      </c>
      <c r="H142" s="205">
        <f t="shared" si="22"/>
        <v>22.360978288223173</v>
      </c>
      <c r="I142" s="205">
        <f t="shared" si="22"/>
        <v>21.680754660842354</v>
      </c>
      <c r="J142" s="205">
        <f t="shared" si="22"/>
        <v>23.178587700633081</v>
      </c>
      <c r="K142" s="205">
        <f t="shared" si="22"/>
        <v>27.074097312797598</v>
      </c>
      <c r="L142" s="205">
        <f t="shared" si="22"/>
        <v>26.219344589509067</v>
      </c>
      <c r="M142" s="205">
        <f t="shared" si="22"/>
        <v>25.728216437488914</v>
      </c>
      <c r="N142" s="205">
        <f t="shared" si="22"/>
        <v>32.199526166202567</v>
      </c>
      <c r="O142" s="205">
        <f t="shared" si="22"/>
        <v>30.636729008041751</v>
      </c>
      <c r="P142" s="205">
        <f t="shared" si="22"/>
        <v>30.487993008351101</v>
      </c>
      <c r="Q142" s="205">
        <f t="shared" si="22"/>
        <v>32.091141357400502</v>
      </c>
      <c r="R142" s="205">
        <f t="shared" si="22"/>
        <v>28.148619201451027</v>
      </c>
      <c r="S142" s="205">
        <f t="shared" si="22"/>
        <v>27.923192853920483</v>
      </c>
      <c r="T142" s="205">
        <f t="shared" si="22"/>
        <v>27.709258867589849</v>
      </c>
      <c r="U142" s="205">
        <f t="shared" si="22"/>
        <v>26.222720282645604</v>
      </c>
      <c r="V142" s="205">
        <f t="shared" si="22"/>
        <v>28.122864081938726</v>
      </c>
      <c r="W142" s="205">
        <f t="shared" si="22"/>
        <v>25.997581462049379</v>
      </c>
      <c r="X142" s="205">
        <f t="shared" si="22"/>
        <v>26.506716093558122</v>
      </c>
      <c r="Y142" s="205">
        <f t="shared" si="22"/>
        <v>21.241589179234175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 t="str">
        <f t="shared" si="23"/>
        <v/>
      </c>
      <c r="K143" s="204" t="str">
        <f t="shared" si="23"/>
        <v/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 t="str">
        <f t="shared" si="23"/>
        <v/>
      </c>
      <c r="W143" s="204" t="str">
        <f t="shared" si="23"/>
        <v/>
      </c>
      <c r="X143" s="204" t="str">
        <f t="shared" si="23"/>
        <v/>
      </c>
      <c r="Y143" s="204" t="str">
        <f t="shared" si="23"/>
        <v/>
      </c>
    </row>
    <row r="144" spans="1:25" ht="12" customHeight="1" x14ac:dyDescent="0.25">
      <c r="A144" s="14" t="s">
        <v>61</v>
      </c>
      <c r="B144" s="204" t="str">
        <f t="shared" ref="B144:Y144" si="24">IF(B71=0,"",B71/B19*1000)</f>
        <v/>
      </c>
      <c r="C144" s="204" t="str">
        <f t="shared" si="24"/>
        <v/>
      </c>
      <c r="D144" s="204" t="str">
        <f t="shared" si="24"/>
        <v/>
      </c>
      <c r="E144" s="204" t="str">
        <f t="shared" si="24"/>
        <v/>
      </c>
      <c r="F144" s="204" t="str">
        <f t="shared" si="24"/>
        <v/>
      </c>
      <c r="G144" s="204" t="str">
        <f t="shared" si="24"/>
        <v/>
      </c>
      <c r="H144" s="204" t="str">
        <f t="shared" si="24"/>
        <v/>
      </c>
      <c r="I144" s="204" t="str">
        <f t="shared" si="24"/>
        <v/>
      </c>
      <c r="J144" s="204" t="str">
        <f t="shared" si="24"/>
        <v/>
      </c>
      <c r="K144" s="204" t="str">
        <f t="shared" si="24"/>
        <v/>
      </c>
      <c r="L144" s="204" t="str">
        <f t="shared" si="24"/>
        <v/>
      </c>
      <c r="M144" s="204" t="str">
        <f t="shared" si="24"/>
        <v/>
      </c>
      <c r="N144" s="204" t="str">
        <f t="shared" si="24"/>
        <v/>
      </c>
      <c r="O144" s="204" t="str">
        <f t="shared" si="24"/>
        <v/>
      </c>
      <c r="P144" s="204" t="str">
        <f t="shared" si="24"/>
        <v/>
      </c>
      <c r="Q144" s="204" t="str">
        <f t="shared" si="24"/>
        <v/>
      </c>
      <c r="R144" s="204" t="str">
        <f t="shared" si="24"/>
        <v/>
      </c>
      <c r="S144" s="204" t="str">
        <f t="shared" si="24"/>
        <v/>
      </c>
      <c r="T144" s="204" t="str">
        <f t="shared" si="24"/>
        <v/>
      </c>
      <c r="U144" s="204" t="str">
        <f t="shared" si="24"/>
        <v/>
      </c>
      <c r="V144" s="204" t="str">
        <f t="shared" si="24"/>
        <v/>
      </c>
      <c r="W144" s="204" t="str">
        <f t="shared" si="24"/>
        <v/>
      </c>
      <c r="X144" s="204" t="str">
        <f t="shared" si="24"/>
        <v/>
      </c>
      <c r="Y144" s="204" t="str">
        <f t="shared" si="24"/>
        <v/>
      </c>
    </row>
    <row r="145" spans="1:25" ht="12" customHeight="1" x14ac:dyDescent="0.25">
      <c r="A145" s="14" t="s">
        <v>62</v>
      </c>
      <c r="B145" s="204">
        <f t="shared" ref="B145:Y145" si="25">IF(B72=0,"",B72/B20*1000)</f>
        <v>16.68853660195488</v>
      </c>
      <c r="C145" s="204">
        <f t="shared" si="25"/>
        <v>17.034692717478535</v>
      </c>
      <c r="D145" s="204">
        <f t="shared" si="25"/>
        <v>16.438440096549765</v>
      </c>
      <c r="E145" s="204">
        <f t="shared" si="25"/>
        <v>18.376822138263606</v>
      </c>
      <c r="F145" s="204">
        <f t="shared" si="25"/>
        <v>19.25557449127659</v>
      </c>
      <c r="G145" s="204">
        <f t="shared" si="25"/>
        <v>20.016106866795361</v>
      </c>
      <c r="H145" s="204">
        <f t="shared" si="25"/>
        <v>22.360978288223173</v>
      </c>
      <c r="I145" s="204">
        <f t="shared" si="25"/>
        <v>21.680754660842354</v>
      </c>
      <c r="J145" s="204">
        <f t="shared" si="25"/>
        <v>23.178587700633081</v>
      </c>
      <c r="K145" s="204">
        <f t="shared" si="25"/>
        <v>27.074097312797598</v>
      </c>
      <c r="L145" s="204">
        <f t="shared" si="25"/>
        <v>26.219344589509067</v>
      </c>
      <c r="M145" s="204">
        <f t="shared" si="25"/>
        <v>25.728216437488914</v>
      </c>
      <c r="N145" s="204">
        <f t="shared" si="25"/>
        <v>32.199526166202567</v>
      </c>
      <c r="O145" s="204">
        <f t="shared" si="25"/>
        <v>30.636729008041751</v>
      </c>
      <c r="P145" s="204">
        <f t="shared" si="25"/>
        <v>30.487993008351101</v>
      </c>
      <c r="Q145" s="204">
        <f t="shared" si="25"/>
        <v>32.091141357400502</v>
      </c>
      <c r="R145" s="204">
        <f t="shared" si="25"/>
        <v>28.148619201451027</v>
      </c>
      <c r="S145" s="204">
        <f t="shared" si="25"/>
        <v>27.923192853920483</v>
      </c>
      <c r="T145" s="204">
        <f t="shared" si="25"/>
        <v>27.709258867589849</v>
      </c>
      <c r="U145" s="204">
        <f t="shared" si="25"/>
        <v>26.222720282645604</v>
      </c>
      <c r="V145" s="204">
        <f t="shared" si="25"/>
        <v>28.122864081938726</v>
      </c>
      <c r="W145" s="204">
        <f t="shared" si="25"/>
        <v>25.997581462049379</v>
      </c>
      <c r="X145" s="204">
        <f t="shared" si="25"/>
        <v>26.506716093558122</v>
      </c>
      <c r="Y145" s="204">
        <f t="shared" si="25"/>
        <v>21.241589179234175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31.252993518489763</v>
      </c>
      <c r="C146" s="206">
        <f t="shared" si="26"/>
        <v>31.30631228796145</v>
      </c>
      <c r="D146" s="206">
        <f t="shared" si="26"/>
        <v>32.079634295825215</v>
      </c>
      <c r="E146" s="206">
        <f t="shared" si="26"/>
        <v>34.70468763968492</v>
      </c>
      <c r="F146" s="206">
        <f t="shared" si="26"/>
        <v>33.44655841746156</v>
      </c>
      <c r="G146" s="206">
        <f t="shared" si="26"/>
        <v>33.824474227943035</v>
      </c>
      <c r="H146" s="206">
        <f t="shared" si="26"/>
        <v>52.406469900685778</v>
      </c>
      <c r="I146" s="206">
        <f t="shared" si="26"/>
        <v>59.355138212260137</v>
      </c>
      <c r="J146" s="206">
        <f t="shared" si="26"/>
        <v>61.192365528848725</v>
      </c>
      <c r="K146" s="206">
        <f t="shared" si="26"/>
        <v>55.816224815527413</v>
      </c>
      <c r="L146" s="206">
        <f t="shared" si="26"/>
        <v>62.971978598862556</v>
      </c>
      <c r="M146" s="206">
        <f t="shared" si="26"/>
        <v>73.019837995881076</v>
      </c>
      <c r="N146" s="206">
        <f t="shared" si="26"/>
        <v>110.27141146228522</v>
      </c>
      <c r="O146" s="206">
        <f t="shared" si="26"/>
        <v>105.65483693416219</v>
      </c>
      <c r="P146" s="206">
        <f t="shared" si="26"/>
        <v>105.24275021950649</v>
      </c>
      <c r="Q146" s="206">
        <f t="shared" si="26"/>
        <v>115.40178305254545</v>
      </c>
      <c r="R146" s="206">
        <f t="shared" si="26"/>
        <v>94.232191307396945</v>
      </c>
      <c r="S146" s="206">
        <f t="shared" si="26"/>
        <v>110.53861808215382</v>
      </c>
      <c r="T146" s="206">
        <f t="shared" si="26"/>
        <v>96.483466358008627</v>
      </c>
      <c r="U146" s="206">
        <f t="shared" si="26"/>
        <v>95.47087926150104</v>
      </c>
      <c r="V146" s="206">
        <f t="shared" si="26"/>
        <v>93.85898283493195</v>
      </c>
      <c r="W146" s="206">
        <f t="shared" si="26"/>
        <v>97.031594379467194</v>
      </c>
      <c r="X146" s="206">
        <f t="shared" si="26"/>
        <v>122.65184010206315</v>
      </c>
      <c r="Y146" s="206">
        <f t="shared" si="26"/>
        <v>112.96595821358335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8.8341308181492479</v>
      </c>
      <c r="C147" s="204">
        <f t="shared" si="27"/>
        <v>8.3277478952741752</v>
      </c>
      <c r="D147" s="204">
        <f t="shared" si="27"/>
        <v>7.6860111527380637</v>
      </c>
      <c r="E147" s="204">
        <f t="shared" si="27"/>
        <v>8.8641142078683277</v>
      </c>
      <c r="F147" s="204">
        <f t="shared" si="27"/>
        <v>9.6115788496018624</v>
      </c>
      <c r="G147" s="204">
        <f t="shared" si="27"/>
        <v>10.129679082761884</v>
      </c>
      <c r="H147" s="204">
        <f t="shared" si="27"/>
        <v>9.815811792697966</v>
      </c>
      <c r="I147" s="204">
        <f t="shared" si="27"/>
        <v>8.7278935429544831</v>
      </c>
      <c r="J147" s="204">
        <f t="shared" si="27"/>
        <v>10.144394876770583</v>
      </c>
      <c r="K147" s="204">
        <f t="shared" si="27"/>
        <v>9.7952354528487646</v>
      </c>
      <c r="L147" s="204">
        <f t="shared" si="27"/>
        <v>11.752132533317369</v>
      </c>
      <c r="M147" s="204">
        <f t="shared" si="27"/>
        <v>14.307647671294733</v>
      </c>
      <c r="N147" s="204">
        <f t="shared" si="27"/>
        <v>49.649591959499446</v>
      </c>
      <c r="O147" s="204">
        <f t="shared" si="27"/>
        <v>52.689891699175249</v>
      </c>
      <c r="P147" s="204">
        <f t="shared" si="27"/>
        <v>47.944827714745671</v>
      </c>
      <c r="Q147" s="204">
        <f t="shared" si="27"/>
        <v>33.549829600918706</v>
      </c>
      <c r="R147" s="204">
        <f t="shared" si="27"/>
        <v>27.171236590289524</v>
      </c>
      <c r="S147" s="204">
        <f t="shared" si="27"/>
        <v>25.06757243663175</v>
      </c>
      <c r="T147" s="204">
        <f t="shared" si="27"/>
        <v>23.250163848141568</v>
      </c>
      <c r="U147" s="204">
        <f t="shared" si="27"/>
        <v>22.547088279010165</v>
      </c>
      <c r="V147" s="204">
        <f t="shared" si="27"/>
        <v>21.8452440724997</v>
      </c>
      <c r="W147" s="204">
        <f t="shared" si="27"/>
        <v>17.153976972638645</v>
      </c>
      <c r="X147" s="204">
        <f t="shared" si="27"/>
        <v>18.242084161747783</v>
      </c>
      <c r="Y147" s="204">
        <f t="shared" si="27"/>
        <v>16.394871505861474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12.65185463826022</v>
      </c>
      <c r="C148" s="204">
        <f t="shared" si="28"/>
        <v>12.946563626079021</v>
      </c>
      <c r="D148" s="204">
        <f t="shared" si="28"/>
        <v>12.941986807807606</v>
      </c>
      <c r="E148" s="204">
        <f t="shared" si="28"/>
        <v>11.481274235452945</v>
      </c>
      <c r="F148" s="204">
        <f t="shared" si="28"/>
        <v>12.044889950766887</v>
      </c>
      <c r="G148" s="204">
        <f t="shared" si="28"/>
        <v>12.584126089428418</v>
      </c>
      <c r="H148" s="204">
        <f t="shared" si="28"/>
        <v>12.272675717086187</v>
      </c>
      <c r="I148" s="204">
        <f t="shared" si="28"/>
        <v>11.968885444626983</v>
      </c>
      <c r="J148" s="204">
        <f t="shared" si="28"/>
        <v>12.490253391988615</v>
      </c>
      <c r="K148" s="204">
        <f t="shared" si="28"/>
        <v>13.131293904181316</v>
      </c>
      <c r="L148" s="204">
        <f t="shared" si="28"/>
        <v>12.110065503875255</v>
      </c>
      <c r="M148" s="204">
        <f t="shared" si="28"/>
        <v>11.700853703883764</v>
      </c>
      <c r="N148" s="204">
        <f t="shared" si="28"/>
        <v>11.794155944402164</v>
      </c>
      <c r="O148" s="204">
        <f t="shared" si="28"/>
        <v>12.03155007304002</v>
      </c>
      <c r="P148" s="204">
        <f t="shared" si="28"/>
        <v>10.034521130131438</v>
      </c>
      <c r="Q148" s="204">
        <f t="shared" si="28"/>
        <v>9.8258702198461965</v>
      </c>
      <c r="R148" s="204">
        <f t="shared" si="28"/>
        <v>12.016763111184558</v>
      </c>
      <c r="S148" s="204">
        <f t="shared" si="28"/>
        <v>10.111044524870804</v>
      </c>
      <c r="T148" s="204">
        <f t="shared" si="28"/>
        <v>8.9095727215752092</v>
      </c>
      <c r="U148" s="204">
        <f t="shared" si="28"/>
        <v>7.7304829452959725</v>
      </c>
      <c r="V148" s="204">
        <f t="shared" si="28"/>
        <v>6.7604246202321301</v>
      </c>
      <c r="W148" s="204">
        <f t="shared" si="28"/>
        <v>6.3124080162660006</v>
      </c>
      <c r="X148" s="204">
        <f t="shared" si="28"/>
        <v>9.642455676946172</v>
      </c>
      <c r="Y148" s="204">
        <f t="shared" si="28"/>
        <v>9.8648166170070173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13.391103276380084</v>
      </c>
      <c r="C149" s="204">
        <f t="shared" si="29"/>
        <v>14.376618832719952</v>
      </c>
      <c r="D149" s="204">
        <f t="shared" si="29"/>
        <v>14.274020712227831</v>
      </c>
      <c r="E149" s="204">
        <f t="shared" si="29"/>
        <v>17.535530280782996</v>
      </c>
      <c r="F149" s="204">
        <f t="shared" si="29"/>
        <v>18.608016652829207</v>
      </c>
      <c r="G149" s="204">
        <f t="shared" si="29"/>
        <v>19.699707387470621</v>
      </c>
      <c r="H149" s="204">
        <f t="shared" si="29"/>
        <v>18.749303424254538</v>
      </c>
      <c r="I149" s="204">
        <f t="shared" si="29"/>
        <v>17.759365991750869</v>
      </c>
      <c r="J149" s="204">
        <f t="shared" si="29"/>
        <v>21.81218011046235</v>
      </c>
      <c r="K149" s="204">
        <f t="shared" si="29"/>
        <v>25.990545066124614</v>
      </c>
      <c r="L149" s="204">
        <f t="shared" si="29"/>
        <v>28.07144453455901</v>
      </c>
      <c r="M149" s="204">
        <f t="shared" si="29"/>
        <v>26.674056713820839</v>
      </c>
      <c r="N149" s="204">
        <f t="shared" si="29"/>
        <v>30.17916374008789</v>
      </c>
      <c r="O149" s="204">
        <f t="shared" si="29"/>
        <v>40.210706823054799</v>
      </c>
      <c r="P149" s="204">
        <f t="shared" si="29"/>
        <v>32.032104723213699</v>
      </c>
      <c r="Q149" s="204">
        <f t="shared" si="29"/>
        <v>29.523850048808463</v>
      </c>
      <c r="R149" s="204">
        <f t="shared" si="29"/>
        <v>27.171236590289521</v>
      </c>
      <c r="S149" s="204">
        <f t="shared" si="29"/>
        <v>25.45060732755508</v>
      </c>
      <c r="T149" s="204">
        <f t="shared" si="29"/>
        <v>22.059006442185183</v>
      </c>
      <c r="U149" s="204">
        <f t="shared" si="29"/>
        <v>21.000302698601125</v>
      </c>
      <c r="V149" s="204">
        <f t="shared" si="29"/>
        <v>23.322388984432916</v>
      </c>
      <c r="W149" s="204">
        <f t="shared" si="29"/>
        <v>21.789176523884979</v>
      </c>
      <c r="X149" s="204">
        <f t="shared" si="29"/>
        <v>24.835398357803111</v>
      </c>
      <c r="Y149" s="204">
        <f t="shared" si="29"/>
        <v>21.506642655638117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9.7207680352992671</v>
      </c>
      <c r="C150" s="204">
        <f t="shared" si="30"/>
        <v>8.0749130445637647</v>
      </c>
      <c r="D150" s="204">
        <f t="shared" si="30"/>
        <v>7.6860111527380619</v>
      </c>
      <c r="E150" s="204">
        <f t="shared" si="30"/>
        <v>8.0582856435166619</v>
      </c>
      <c r="F150" s="204">
        <f t="shared" si="30"/>
        <v>7.5295454489462665</v>
      </c>
      <c r="G150" s="204">
        <f t="shared" si="30"/>
        <v>7.527424804606798</v>
      </c>
      <c r="H150" s="204">
        <f t="shared" si="30"/>
        <v>7.3348923286094676</v>
      </c>
      <c r="I150" s="204">
        <f t="shared" si="30"/>
        <v>7.7458675943793276</v>
      </c>
      <c r="J150" s="204">
        <f t="shared" si="30"/>
        <v>8.0898338890702135</v>
      </c>
      <c r="K150" s="204">
        <f t="shared" si="30"/>
        <v>9.085831213923786</v>
      </c>
      <c r="L150" s="204">
        <f t="shared" si="30"/>
        <v>9.990193622775033</v>
      </c>
      <c r="M150" s="204">
        <f t="shared" si="30"/>
        <v>10.212866351227216</v>
      </c>
      <c r="N150" s="204">
        <f t="shared" si="30"/>
        <v>10.500937090849295</v>
      </c>
      <c r="O150" s="204">
        <f t="shared" si="30"/>
        <v>12.165659707612116</v>
      </c>
      <c r="P150" s="204">
        <f t="shared" si="30"/>
        <v>13.27044338533139</v>
      </c>
      <c r="Q150" s="204">
        <f t="shared" si="30"/>
        <v>11.082526294597772</v>
      </c>
      <c r="R150" s="204">
        <f t="shared" si="30"/>
        <v>11.928835576224671</v>
      </c>
      <c r="S150" s="204">
        <f t="shared" si="30"/>
        <v>10.296653978490653</v>
      </c>
      <c r="T150" s="204">
        <f t="shared" si="30"/>
        <v>8.8288244874217519</v>
      </c>
      <c r="U150" s="204">
        <f t="shared" si="30"/>
        <v>8.2753856033248958</v>
      </c>
      <c r="V150" s="204">
        <f t="shared" si="30"/>
        <v>8.7448787074020213</v>
      </c>
      <c r="W150" s="204">
        <f t="shared" si="30"/>
        <v>9.2871617880030755</v>
      </c>
      <c r="X150" s="204">
        <f t="shared" si="30"/>
        <v>11.126441276236694</v>
      </c>
      <c r="Y150" s="204">
        <f t="shared" si="30"/>
        <v>10.354860204784451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22.014829284482804</v>
      </c>
      <c r="C151" s="207">
        <f t="shared" si="31"/>
        <v>21.553506877328743</v>
      </c>
      <c r="D151" s="207">
        <f t="shared" si="31"/>
        <v>19.108677809473992</v>
      </c>
      <c r="E151" s="207">
        <f t="shared" si="31"/>
        <v>18.354111985738339</v>
      </c>
      <c r="F151" s="207">
        <f t="shared" si="31"/>
        <v>19.010348248454424</v>
      </c>
      <c r="G151" s="207">
        <f t="shared" si="31"/>
        <v>28.682985449321791</v>
      </c>
      <c r="H151" s="207">
        <f t="shared" si="31"/>
        <v>20.275521036802147</v>
      </c>
      <c r="I151" s="207">
        <f t="shared" si="31"/>
        <v>20.441745765904628</v>
      </c>
      <c r="J151" s="207">
        <f t="shared" si="31"/>
        <v>18.952737715707546</v>
      </c>
      <c r="K151" s="207">
        <f t="shared" si="31"/>
        <v>20.949513818843002</v>
      </c>
      <c r="L151" s="207">
        <f t="shared" si="31"/>
        <v>22.487737478970008</v>
      </c>
      <c r="M151" s="207">
        <f t="shared" si="31"/>
        <v>36.822014319148721</v>
      </c>
      <c r="N151" s="207">
        <f t="shared" si="31"/>
        <v>20.667769215007894</v>
      </c>
      <c r="O151" s="207">
        <f t="shared" si="31"/>
        <v>17.68044308960021</v>
      </c>
      <c r="P151" s="207">
        <f t="shared" si="31"/>
        <v>26.227774458892586</v>
      </c>
      <c r="Q151" s="207">
        <f t="shared" si="31"/>
        <v>23.856817540908001</v>
      </c>
      <c r="R151" s="207">
        <f t="shared" si="31"/>
        <v>23.665465598783715</v>
      </c>
      <c r="S151" s="207">
        <f t="shared" si="31"/>
        <v>21.180793139471703</v>
      </c>
      <c r="T151" s="207">
        <f t="shared" si="31"/>
        <v>16.701408413061248</v>
      </c>
      <c r="U151" s="207">
        <f t="shared" si="31"/>
        <v>17.424188396957867</v>
      </c>
      <c r="V151" s="207">
        <f t="shared" si="31"/>
        <v>16.766493119650235</v>
      </c>
      <c r="W151" s="207">
        <f t="shared" si="31"/>
        <v>18.784567977034595</v>
      </c>
      <c r="X151" s="207">
        <f t="shared" si="31"/>
        <v>24.131845012021781</v>
      </c>
      <c r="Y151" s="207">
        <f t="shared" si="31"/>
        <v>23.43043858692501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6.0802537809131945</v>
      </c>
      <c r="C153" s="215">
        <f t="shared" si="32"/>
        <v>6.1916602441245416</v>
      </c>
      <c r="D153" s="215">
        <f t="shared" si="32"/>
        <v>6.2298889652771932</v>
      </c>
      <c r="E153" s="215">
        <f t="shared" si="32"/>
        <v>6.0168320265540922</v>
      </c>
      <c r="F153" s="215">
        <f t="shared" si="32"/>
        <v>6.074816468649467</v>
      </c>
      <c r="G153" s="215">
        <f t="shared" si="32"/>
        <v>6.0697443993693012</v>
      </c>
      <c r="H153" s="215">
        <f t="shared" si="32"/>
        <v>6.2885577743351861</v>
      </c>
      <c r="I153" s="215">
        <f t="shared" si="32"/>
        <v>6.1154449041322021</v>
      </c>
      <c r="J153" s="215">
        <f t="shared" si="32"/>
        <v>6.0520630504750059</v>
      </c>
      <c r="K153" s="215">
        <f t="shared" si="32"/>
        <v>5.7567904328298285</v>
      </c>
      <c r="L153" s="215">
        <f t="shared" si="32"/>
        <v>5.3769190271539733</v>
      </c>
      <c r="M153" s="215">
        <f t="shared" si="32"/>
        <v>5.4434790288774479</v>
      </c>
      <c r="N153" s="215">
        <f t="shared" si="32"/>
        <v>5.747394592531605</v>
      </c>
      <c r="O153" s="215">
        <f t="shared" si="32"/>
        <v>7.017077347745178</v>
      </c>
      <c r="P153" s="215">
        <f t="shared" si="32"/>
        <v>7.4424120879928681</v>
      </c>
      <c r="Q153" s="215">
        <f t="shared" si="32"/>
        <v>7.1301448402946175</v>
      </c>
      <c r="R153" s="215">
        <f t="shared" si="32"/>
        <v>6.9949166265963765</v>
      </c>
      <c r="S153" s="215">
        <f t="shared" si="32"/>
        <v>6.7033728828153309</v>
      </c>
      <c r="T153" s="215">
        <f t="shared" si="32"/>
        <v>6.2793088182350241</v>
      </c>
      <c r="U153" s="215">
        <f t="shared" si="32"/>
        <v>6.0635731742300178</v>
      </c>
      <c r="V153" s="215">
        <f t="shared" si="32"/>
        <v>6.1552663137605377</v>
      </c>
      <c r="W153" s="215">
        <f t="shared" si="32"/>
        <v>5.9872356429661799</v>
      </c>
      <c r="X153" s="215">
        <f t="shared" si="32"/>
        <v>5.9263434116047762</v>
      </c>
      <c r="Y153" s="215">
        <f t="shared" si="32"/>
        <v>6.1480914474456672</v>
      </c>
    </row>
    <row r="154" spans="1:25" ht="12" customHeight="1" x14ac:dyDescent="0.25">
      <c r="A154" s="25" t="s">
        <v>14</v>
      </c>
      <c r="B154" s="216" t="str">
        <f>ISI!B65</f>
        <v/>
      </c>
      <c r="C154" s="216" t="str">
        <f>ISI!C65</f>
        <v/>
      </c>
      <c r="D154" s="216" t="str">
        <f>ISI!D65</f>
        <v/>
      </c>
      <c r="E154" s="216" t="str">
        <f>ISI!E65</f>
        <v/>
      </c>
      <c r="F154" s="216" t="str">
        <f>ISI!F65</f>
        <v/>
      </c>
      <c r="G154" s="216" t="str">
        <f>ISI!G65</f>
        <v/>
      </c>
      <c r="H154" s="216" t="str">
        <f>ISI!H65</f>
        <v/>
      </c>
      <c r="I154" s="216" t="str">
        <f>ISI!I65</f>
        <v/>
      </c>
      <c r="J154" s="216" t="str">
        <f>ISI!J65</f>
        <v/>
      </c>
      <c r="K154" s="216" t="str">
        <f>ISI!K65</f>
        <v/>
      </c>
      <c r="L154" s="216" t="str">
        <f>ISI!L65</f>
        <v/>
      </c>
      <c r="M154" s="216" t="str">
        <f>ISI!M65</f>
        <v/>
      </c>
      <c r="N154" s="216" t="str">
        <f>ISI!N65</f>
        <v/>
      </c>
      <c r="O154" s="216" t="str">
        <f>ISI!O65</f>
        <v/>
      </c>
      <c r="P154" s="216" t="str">
        <f>ISI!P65</f>
        <v/>
      </c>
      <c r="Q154" s="216" t="str">
        <f>ISI!Q65</f>
        <v/>
      </c>
      <c r="R154" s="216" t="str">
        <f>ISI!R65</f>
        <v/>
      </c>
      <c r="S154" s="216" t="str">
        <f>ISI!S65</f>
        <v/>
      </c>
      <c r="T154" s="216" t="str">
        <f>ISI!T65</f>
        <v/>
      </c>
      <c r="U154" s="216" t="str">
        <f>ISI!U65</f>
        <v/>
      </c>
      <c r="V154" s="216" t="str">
        <f>ISI!V65</f>
        <v/>
      </c>
      <c r="W154" s="216" t="str">
        <f>ISI!W65</f>
        <v/>
      </c>
      <c r="X154" s="216" t="str">
        <f>ISI!X65</f>
        <v/>
      </c>
      <c r="Y154" s="216" t="str">
        <f>ISI!Y65</f>
        <v/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 t="str">
        <f>ISI!B67</f>
        <v/>
      </c>
      <c r="C156" s="217" t="str">
        <f>ISI!C67</f>
        <v/>
      </c>
      <c r="D156" s="217" t="str">
        <f>ISI!D67</f>
        <v/>
      </c>
      <c r="E156" s="217" t="str">
        <f>ISI!E67</f>
        <v/>
      </c>
      <c r="F156" s="217" t="str">
        <f>ISI!F67</f>
        <v/>
      </c>
      <c r="G156" s="217" t="str">
        <f>ISI!G67</f>
        <v/>
      </c>
      <c r="H156" s="217" t="str">
        <f>ISI!H67</f>
        <v/>
      </c>
      <c r="I156" s="217" t="str">
        <f>ISI!I67</f>
        <v/>
      </c>
      <c r="J156" s="217" t="str">
        <f>ISI!J67</f>
        <v/>
      </c>
      <c r="K156" s="217" t="str">
        <f>ISI!K67</f>
        <v/>
      </c>
      <c r="L156" s="217" t="str">
        <f>ISI!L67</f>
        <v/>
      </c>
      <c r="M156" s="217" t="str">
        <f>ISI!M67</f>
        <v/>
      </c>
      <c r="N156" s="217" t="str">
        <f>ISI!N67</f>
        <v/>
      </c>
      <c r="O156" s="217" t="str">
        <f>ISI!O67</f>
        <v/>
      </c>
      <c r="P156" s="217" t="str">
        <f>ISI!P67</f>
        <v/>
      </c>
      <c r="Q156" s="217" t="str">
        <f>ISI!Q67</f>
        <v/>
      </c>
      <c r="R156" s="217" t="str">
        <f>ISI!R67</f>
        <v/>
      </c>
      <c r="S156" s="217" t="str">
        <f>ISI!S67</f>
        <v/>
      </c>
      <c r="T156" s="217" t="str">
        <f>ISI!T67</f>
        <v/>
      </c>
      <c r="U156" s="217" t="str">
        <f>ISI!U67</f>
        <v/>
      </c>
      <c r="V156" s="217" t="str">
        <f>ISI!V67</f>
        <v/>
      </c>
      <c r="W156" s="217" t="str">
        <f>ISI!W67</f>
        <v/>
      </c>
      <c r="X156" s="217" t="str">
        <f>ISI!X67</f>
        <v/>
      </c>
      <c r="Y156" s="217" t="str">
        <f>ISI!Y67</f>
        <v/>
      </c>
    </row>
    <row r="157" spans="1:25" ht="12" customHeight="1" x14ac:dyDescent="0.25">
      <c r="A157" s="13" t="s">
        <v>18</v>
      </c>
      <c r="B157" s="218" t="str">
        <f>NFM!B96</f>
        <v/>
      </c>
      <c r="C157" s="218" t="str">
        <f>NFM!C96</f>
        <v/>
      </c>
      <c r="D157" s="218" t="str">
        <f>NFM!D96</f>
        <v/>
      </c>
      <c r="E157" s="218" t="str">
        <f>NFM!E96</f>
        <v/>
      </c>
      <c r="F157" s="218" t="str">
        <f>NFM!F96</f>
        <v/>
      </c>
      <c r="G157" s="218" t="str">
        <f>NFM!G96</f>
        <v/>
      </c>
      <c r="H157" s="218" t="str">
        <f>NFM!H96</f>
        <v/>
      </c>
      <c r="I157" s="218" t="str">
        <f>NFM!I96</f>
        <v/>
      </c>
      <c r="J157" s="218" t="str">
        <f>NFM!J96</f>
        <v/>
      </c>
      <c r="K157" s="218" t="str">
        <f>NFM!K96</f>
        <v/>
      </c>
      <c r="L157" s="218" t="str">
        <f>NFM!L96</f>
        <v/>
      </c>
      <c r="M157" s="218" t="str">
        <f>NFM!M96</f>
        <v/>
      </c>
      <c r="N157" s="218" t="str">
        <f>NFM!N96</f>
        <v/>
      </c>
      <c r="O157" s="218" t="str">
        <f>NFM!O96</f>
        <v/>
      </c>
      <c r="P157" s="218" t="str">
        <f>NFM!P96</f>
        <v/>
      </c>
      <c r="Q157" s="218" t="str">
        <f>NFM!Q96</f>
        <v/>
      </c>
      <c r="R157" s="218" t="str">
        <f>NFM!R96</f>
        <v/>
      </c>
      <c r="S157" s="218" t="str">
        <f>NFM!S96</f>
        <v/>
      </c>
      <c r="T157" s="218" t="str">
        <f>NFM!T96</f>
        <v/>
      </c>
      <c r="U157" s="218" t="str">
        <f>NFM!U96</f>
        <v/>
      </c>
      <c r="V157" s="218" t="str">
        <f>NFM!V96</f>
        <v/>
      </c>
      <c r="W157" s="218" t="str">
        <f>NFM!W96</f>
        <v/>
      </c>
      <c r="X157" s="218" t="str">
        <f>NFM!X96</f>
        <v/>
      </c>
      <c r="Y157" s="218" t="str">
        <f>NFM!Y96</f>
        <v/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 t="str">
        <f>NFM!B101</f>
        <v/>
      </c>
      <c r="C162" s="217" t="str">
        <f>NFM!C101</f>
        <v/>
      </c>
      <c r="D162" s="217" t="str">
        <f>NFM!D101</f>
        <v/>
      </c>
      <c r="E162" s="217" t="str">
        <f>NFM!E101</f>
        <v/>
      </c>
      <c r="F162" s="217" t="str">
        <f>NFM!F101</f>
        <v/>
      </c>
      <c r="G162" s="217" t="str">
        <f>NFM!G101</f>
        <v/>
      </c>
      <c r="H162" s="217" t="str">
        <f>NFM!H101</f>
        <v/>
      </c>
      <c r="I162" s="217" t="str">
        <f>NFM!I101</f>
        <v/>
      </c>
      <c r="J162" s="217" t="str">
        <f>NFM!J101</f>
        <v/>
      </c>
      <c r="K162" s="217" t="str">
        <f>NFM!K101</f>
        <v/>
      </c>
      <c r="L162" s="217" t="str">
        <f>NFM!L101</f>
        <v/>
      </c>
      <c r="M162" s="217" t="str">
        <f>NFM!M101</f>
        <v/>
      </c>
      <c r="N162" s="217" t="str">
        <f>NFM!N101</f>
        <v/>
      </c>
      <c r="O162" s="217" t="str">
        <f>NFM!O101</f>
        <v/>
      </c>
      <c r="P162" s="217" t="str">
        <f>NFM!P101</f>
        <v/>
      </c>
      <c r="Q162" s="217" t="str">
        <f>NFM!Q101</f>
        <v/>
      </c>
      <c r="R162" s="217" t="str">
        <f>NFM!R101</f>
        <v/>
      </c>
      <c r="S162" s="217" t="str">
        <f>NFM!S101</f>
        <v/>
      </c>
      <c r="T162" s="217" t="str">
        <f>NFM!T101</f>
        <v/>
      </c>
      <c r="U162" s="217" t="str">
        <f>NFM!U101</f>
        <v/>
      </c>
      <c r="V162" s="217" t="str">
        <f>NFM!V101</f>
        <v/>
      </c>
      <c r="W162" s="217" t="str">
        <f>NFM!W101</f>
        <v/>
      </c>
      <c r="X162" s="217" t="str">
        <f>NFM!X101</f>
        <v/>
      </c>
      <c r="Y162" s="217" t="str">
        <f>NFM!Y101</f>
        <v/>
      </c>
    </row>
    <row r="163" spans="1:25" ht="12" customHeight="1" x14ac:dyDescent="0.25">
      <c r="A163" s="13" t="s">
        <v>19</v>
      </c>
      <c r="B163" s="218">
        <f>CHI!B100</f>
        <v>0</v>
      </c>
      <c r="C163" s="218">
        <f>CHI!C100</f>
        <v>0</v>
      </c>
      <c r="D163" s="218">
        <f>CHI!D100</f>
        <v>0</v>
      </c>
      <c r="E163" s="218">
        <f>CHI!E100</f>
        <v>0</v>
      </c>
      <c r="F163" s="218">
        <f>CHI!F100</f>
        <v>0</v>
      </c>
      <c r="G163" s="218">
        <f>CHI!G100</f>
        <v>0</v>
      </c>
      <c r="H163" s="218">
        <f>CHI!H100</f>
        <v>0</v>
      </c>
      <c r="I163" s="218">
        <f>CHI!I100</f>
        <v>0</v>
      </c>
      <c r="J163" s="218">
        <f>CHI!J100</f>
        <v>0</v>
      </c>
      <c r="K163" s="218">
        <f>CHI!K100</f>
        <v>0</v>
      </c>
      <c r="L163" s="218">
        <f>CHI!L100</f>
        <v>0</v>
      </c>
      <c r="M163" s="218">
        <f>CHI!M100</f>
        <v>0</v>
      </c>
      <c r="N163" s="218">
        <f>CHI!N100</f>
        <v>0.84123211102952267</v>
      </c>
      <c r="O163" s="218">
        <f>CHI!O100</f>
        <v>0</v>
      </c>
      <c r="P163" s="218">
        <f>CHI!P100</f>
        <v>0.59924556948514907</v>
      </c>
      <c r="Q163" s="218">
        <f>CHI!Q100</f>
        <v>0.9494775869315103</v>
      </c>
      <c r="R163" s="218">
        <f>CHI!R100</f>
        <v>1.0212101197333612</v>
      </c>
      <c r="S163" s="218">
        <f>CHI!S100</f>
        <v>1.0393129820872027</v>
      </c>
      <c r="T163" s="218">
        <f>CHI!T100</f>
        <v>1.0888237730395536</v>
      </c>
      <c r="U163" s="218">
        <f>CHI!U100</f>
        <v>1.0850378560095622</v>
      </c>
      <c r="V163" s="218">
        <f>CHI!V100</f>
        <v>1.0299565177861483</v>
      </c>
      <c r="W163" s="218">
        <f>CHI!W100</f>
        <v>0.94190546787221252</v>
      </c>
      <c r="X163" s="218">
        <f>CHI!X100</f>
        <v>1.2596051984670482</v>
      </c>
      <c r="Y163" s="218">
        <f>CHI!Y100</f>
        <v>1.5774687847430295</v>
      </c>
    </row>
    <row r="164" spans="1:25" ht="12" customHeight="1" x14ac:dyDescent="0.25">
      <c r="A164" s="14" t="s">
        <v>88</v>
      </c>
      <c r="B164" s="217" t="str">
        <f>CHI!B101</f>
        <v/>
      </c>
      <c r="C164" s="217" t="str">
        <f>CHI!C101</f>
        <v/>
      </c>
      <c r="D164" s="217" t="str">
        <f>CHI!D101</f>
        <v/>
      </c>
      <c r="E164" s="217" t="str">
        <f>CHI!E101</f>
        <v/>
      </c>
      <c r="F164" s="217" t="str">
        <f>CHI!F101</f>
        <v/>
      </c>
      <c r="G164" s="217" t="str">
        <f>CHI!G101</f>
        <v/>
      </c>
      <c r="H164" s="217" t="str">
        <f>CHI!H101</f>
        <v/>
      </c>
      <c r="I164" s="217" t="str">
        <f>CHI!I101</f>
        <v/>
      </c>
      <c r="J164" s="217" t="str">
        <f>CHI!J101</f>
        <v/>
      </c>
      <c r="K164" s="217" t="str">
        <f>CHI!K101</f>
        <v/>
      </c>
      <c r="L164" s="217" t="str">
        <f>CHI!L101</f>
        <v/>
      </c>
      <c r="M164" s="217" t="str">
        <f>CHI!M101</f>
        <v/>
      </c>
      <c r="N164" s="217" t="str">
        <f>CHI!N101</f>
        <v/>
      </c>
      <c r="O164" s="217" t="str">
        <f>CHI!O101</f>
        <v/>
      </c>
      <c r="P164" s="217" t="str">
        <f>CHI!P101</f>
        <v/>
      </c>
      <c r="Q164" s="217" t="str">
        <f>CHI!Q101</f>
        <v/>
      </c>
      <c r="R164" s="217" t="str">
        <f>CHI!R101</f>
        <v/>
      </c>
      <c r="S164" s="217" t="str">
        <f>CHI!S101</f>
        <v/>
      </c>
      <c r="T164" s="217" t="str">
        <f>CHI!T101</f>
        <v/>
      </c>
      <c r="U164" s="217" t="str">
        <f>CHI!U101</f>
        <v/>
      </c>
      <c r="V164" s="217" t="str">
        <f>CHI!V101</f>
        <v/>
      </c>
      <c r="W164" s="217" t="str">
        <f>CHI!W101</f>
        <v/>
      </c>
      <c r="X164" s="217" t="str">
        <f>CHI!X101</f>
        <v/>
      </c>
      <c r="Y164" s="217" t="str">
        <f>CHI!Y101</f>
        <v/>
      </c>
    </row>
    <row r="165" spans="1:25" ht="12" customHeight="1" x14ac:dyDescent="0.25">
      <c r="A165" s="14" t="s">
        <v>49</v>
      </c>
      <c r="B165" s="217">
        <f>CHI!B102</f>
        <v>0</v>
      </c>
      <c r="C165" s="217">
        <f>CHI!C102</f>
        <v>0</v>
      </c>
      <c r="D165" s="217">
        <f>CHI!D102</f>
        <v>0</v>
      </c>
      <c r="E165" s="217">
        <f>CHI!E102</f>
        <v>0</v>
      </c>
      <c r="F165" s="217">
        <f>CHI!F102</f>
        <v>0</v>
      </c>
      <c r="G165" s="217">
        <f>CHI!G102</f>
        <v>0</v>
      </c>
      <c r="H165" s="217">
        <f>CHI!H102</f>
        <v>0</v>
      </c>
      <c r="I165" s="217">
        <f>CHI!I102</f>
        <v>0</v>
      </c>
      <c r="J165" s="217">
        <f>CHI!J102</f>
        <v>0</v>
      </c>
      <c r="K165" s="217">
        <f>CHI!K102</f>
        <v>0</v>
      </c>
      <c r="L165" s="217">
        <f>CHI!L102</f>
        <v>0</v>
      </c>
      <c r="M165" s="217">
        <f>CHI!M102</f>
        <v>0</v>
      </c>
      <c r="N165" s="217">
        <f>CHI!N102</f>
        <v>1.2297353053767033</v>
      </c>
      <c r="O165" s="217">
        <f>CHI!O102</f>
        <v>0</v>
      </c>
      <c r="P165" s="217">
        <f>CHI!P102</f>
        <v>0.85869059219846589</v>
      </c>
      <c r="Q165" s="217">
        <f>CHI!Q102</f>
        <v>1.2423991809627852</v>
      </c>
      <c r="R165" s="217">
        <f>CHI!R102</f>
        <v>1.4763065707574414</v>
      </c>
      <c r="S165" s="217">
        <f>CHI!S102</f>
        <v>1.4761519852244189</v>
      </c>
      <c r="T165" s="217">
        <f>CHI!T102</f>
        <v>1.4514411565433409</v>
      </c>
      <c r="U165" s="217">
        <f>CHI!U102</f>
        <v>1.451992912132021</v>
      </c>
      <c r="V165" s="217">
        <f>CHI!V102</f>
        <v>1.4335281018808759</v>
      </c>
      <c r="W165" s="217">
        <f>CHI!W102</f>
        <v>1.4992900788190144</v>
      </c>
      <c r="X165" s="217">
        <f>CHI!X102</f>
        <v>1.7705020503994771</v>
      </c>
      <c r="Y165" s="217">
        <f>CHI!Y102</f>
        <v>1.98861149944015</v>
      </c>
    </row>
    <row r="166" spans="1:25" ht="12" customHeight="1" x14ac:dyDescent="0.25">
      <c r="A166" s="14" t="s">
        <v>50</v>
      </c>
      <c r="B166" s="217">
        <f>CHI!B103</f>
        <v>0</v>
      </c>
      <c r="C166" s="217">
        <f>CHI!C103</f>
        <v>0</v>
      </c>
      <c r="D166" s="217">
        <f>CHI!D103</f>
        <v>0</v>
      </c>
      <c r="E166" s="217">
        <f>CHI!E103</f>
        <v>0</v>
      </c>
      <c r="F166" s="217">
        <f>CHI!F103</f>
        <v>0</v>
      </c>
      <c r="G166" s="217">
        <f>CHI!G103</f>
        <v>0</v>
      </c>
      <c r="H166" s="217">
        <f>CHI!H103</f>
        <v>0</v>
      </c>
      <c r="I166" s="217">
        <f>CHI!I103</f>
        <v>0</v>
      </c>
      <c r="J166" s="217">
        <f>CHI!J103</f>
        <v>0</v>
      </c>
      <c r="K166" s="217">
        <f>CHI!K103</f>
        <v>0</v>
      </c>
      <c r="L166" s="217">
        <f>CHI!L103</f>
        <v>0</v>
      </c>
      <c r="M166" s="217">
        <f>CHI!M103</f>
        <v>0</v>
      </c>
      <c r="N166" s="217">
        <f>CHI!N103</f>
        <v>0.55554322954314184</v>
      </c>
      <c r="O166" s="217">
        <f>CHI!O103</f>
        <v>0</v>
      </c>
      <c r="P166" s="217">
        <f>CHI!P103</f>
        <v>0.40846063019855122</v>
      </c>
      <c r="Q166" s="217">
        <f>CHI!Q103</f>
        <v>0.77749024310895909</v>
      </c>
      <c r="R166" s="217">
        <f>CHI!R103</f>
        <v>0.84068607678594187</v>
      </c>
      <c r="S166" s="217">
        <f>CHI!S103</f>
        <v>0.86187070997033355</v>
      </c>
      <c r="T166" s="217">
        <f>CHI!T103</f>
        <v>0.97642567379570699</v>
      </c>
      <c r="U166" s="217">
        <f>CHI!U103</f>
        <v>0.97086210573608467</v>
      </c>
      <c r="V166" s="217">
        <f>CHI!V103</f>
        <v>0.90966435320287831</v>
      </c>
      <c r="W166" s="217">
        <f>CHI!W103</f>
        <v>0.84482326617782255</v>
      </c>
      <c r="X166" s="217">
        <f>CHI!X103</f>
        <v>1.1243691090300008</v>
      </c>
      <c r="Y166" s="217">
        <f>CHI!Y103</f>
        <v>1.4412709168114279</v>
      </c>
    </row>
    <row r="167" spans="1:25" ht="12" customHeight="1" x14ac:dyDescent="0.25">
      <c r="A167" s="13" t="s">
        <v>20</v>
      </c>
      <c r="B167" s="218">
        <f>NMM!B76</f>
        <v>7.0449627548102445</v>
      </c>
      <c r="C167" s="218">
        <f>NMM!C76</f>
        <v>7.2951107575210834</v>
      </c>
      <c r="D167" s="218">
        <f>NMM!D76</f>
        <v>7.344710156568067</v>
      </c>
      <c r="E167" s="218">
        <f>NMM!E76</f>
        <v>7.078019194392537</v>
      </c>
      <c r="F167" s="218">
        <f>NMM!F76</f>
        <v>7.1349569799384218</v>
      </c>
      <c r="G167" s="218">
        <f>NMM!G76</f>
        <v>7.5761760665255737</v>
      </c>
      <c r="H167" s="218">
        <f>NMM!H76</f>
        <v>7.8422461929476706</v>
      </c>
      <c r="I167" s="218">
        <f>NMM!I76</f>
        <v>7.7386539273446875</v>
      </c>
      <c r="J167" s="218">
        <f>NMM!J76</f>
        <v>7.6544640399434902</v>
      </c>
      <c r="K167" s="218">
        <f>NMM!K76</f>
        <v>7.3661791709175395</v>
      </c>
      <c r="L167" s="218">
        <f>NMM!L76</f>
        <v>7.0253230927708223</v>
      </c>
      <c r="M167" s="218">
        <f>NMM!M76</f>
        <v>7.9722073930148216</v>
      </c>
      <c r="N167" s="218">
        <f>NMM!N76</f>
        <v>8.4589554794450823</v>
      </c>
      <c r="O167" s="218">
        <f>NMM!O76</f>
        <v>9.3294472219774143</v>
      </c>
      <c r="P167" s="218">
        <f>NMM!P76</f>
        <v>9.6582201781665127</v>
      </c>
      <c r="Q167" s="218">
        <f>NMM!Q76</f>
        <v>9.5208716256770494</v>
      </c>
      <c r="R167" s="218">
        <f>NMM!R76</f>
        <v>9.3998759409774717</v>
      </c>
      <c r="S167" s="218">
        <f>NMM!S76</f>
        <v>9.1018596069684534</v>
      </c>
      <c r="T167" s="218">
        <f>NMM!T76</f>
        <v>8.5462935379070313</v>
      </c>
      <c r="U167" s="218">
        <f>NMM!U76</f>
        <v>8.4356754952072492</v>
      </c>
      <c r="V167" s="218">
        <f>NMM!V76</f>
        <v>8.1399016755820135</v>
      </c>
      <c r="W167" s="218">
        <f>NMM!W76</f>
        <v>8.0116714009860459</v>
      </c>
      <c r="X167" s="218">
        <f>NMM!X76</f>
        <v>8.3708054498460598</v>
      </c>
      <c r="Y167" s="218">
        <f>NMM!Y76</f>
        <v>8.6234855646875381</v>
      </c>
    </row>
    <row r="168" spans="1:25" ht="12" customHeight="1" x14ac:dyDescent="0.25">
      <c r="A168" s="14" t="s">
        <v>51</v>
      </c>
      <c r="B168" s="217">
        <f>NMM!B77</f>
        <v>9.4168582138228754</v>
      </c>
      <c r="C168" s="217">
        <f>NMM!C77</f>
        <v>9.6367549875301748</v>
      </c>
      <c r="D168" s="217">
        <f>NMM!D77</f>
        <v>9.3885778557272257</v>
      </c>
      <c r="E168" s="217">
        <f>NMM!E77</f>
        <v>8.5870910728038687</v>
      </c>
      <c r="F168" s="217">
        <f>NMM!F77</f>
        <v>8.9116248134892224</v>
      </c>
      <c r="G168" s="217">
        <f>NMM!G77</f>
        <v>9.5806515301915454</v>
      </c>
      <c r="H168" s="217">
        <f>NMM!H77</f>
        <v>9.8913352252407982</v>
      </c>
      <c r="I168" s="217">
        <f>NMM!I77</f>
        <v>8.6778219269220802</v>
      </c>
      <c r="J168" s="217">
        <f>NMM!J77</f>
        <v>8.4195324799404112</v>
      </c>
      <c r="K168" s="217">
        <f>NMM!K77</f>
        <v>8.665475700982503</v>
      </c>
      <c r="L168" s="217">
        <f>NMM!L77</f>
        <v>8.1836868737980719</v>
      </c>
      <c r="M168" s="217">
        <f>NMM!M77</f>
        <v>8.6621000081437405</v>
      </c>
      <c r="N168" s="217">
        <f>NMM!N77</f>
        <v>9.276493243933265</v>
      </c>
      <c r="O168" s="217">
        <f>NMM!O77</f>
        <v>13.673849321677015</v>
      </c>
      <c r="P168" s="217">
        <f>NMM!P77</f>
        <v>18.404578391879316</v>
      </c>
      <c r="Q168" s="217">
        <f>NMM!Q77</f>
        <v>16.400595969825336</v>
      </c>
      <c r="R168" s="217">
        <f>NMM!R77</f>
        <v>13.608883666555592</v>
      </c>
      <c r="S168" s="217">
        <f>NMM!S77</f>
        <v>11.252179771404522</v>
      </c>
      <c r="T168" s="217">
        <f>NMM!T77</f>
        <v>10.258551569358801</v>
      </c>
      <c r="U168" s="217">
        <f>NMM!U77</f>
        <v>9.0837028339514081</v>
      </c>
      <c r="V168" s="217">
        <f>NMM!V77</f>
        <v>9.336709421996666</v>
      </c>
      <c r="W168" s="217">
        <f>NMM!W77</f>
        <v>9.4300781161172846</v>
      </c>
      <c r="X168" s="217">
        <f>NMM!X77</f>
        <v>9.7902549645216599</v>
      </c>
      <c r="Y168" s="217">
        <f>NMM!Y77</f>
        <v>9.7963134745529015</v>
      </c>
    </row>
    <row r="169" spans="1:25" ht="12" customHeight="1" x14ac:dyDescent="0.25">
      <c r="A169" s="14" t="s">
        <v>52</v>
      </c>
      <c r="B169" s="217">
        <f>NMM!B78</f>
        <v>3.7162140647800244</v>
      </c>
      <c r="C169" s="217">
        <f>NMM!C78</f>
        <v>3.7607097230042066</v>
      </c>
      <c r="D169" s="217">
        <f>NMM!D78</f>
        <v>3.8700515440802117</v>
      </c>
      <c r="E169" s="217">
        <f>NMM!E78</f>
        <v>4.0521292960207251</v>
      </c>
      <c r="F169" s="217">
        <f>NMM!F78</f>
        <v>4.0596136106635603</v>
      </c>
      <c r="G169" s="217">
        <f>NMM!G78</f>
        <v>4.1257741820277838</v>
      </c>
      <c r="H169" s="217">
        <f>NMM!H78</f>
        <v>4.2673531161939806</v>
      </c>
      <c r="I169" s="217">
        <f>NMM!I78</f>
        <v>4.7242970403541564</v>
      </c>
      <c r="J169" s="217">
        <f>NMM!J78</f>
        <v>4.8075197730874404</v>
      </c>
      <c r="K169" s="217">
        <f>NMM!K78</f>
        <v>4.0898720793499592</v>
      </c>
      <c r="L169" s="217">
        <f>NMM!L78</f>
        <v>3.8219220183411524</v>
      </c>
      <c r="M169" s="217">
        <f>NMM!M78</f>
        <v>4.0087328957314377</v>
      </c>
      <c r="N169" s="217">
        <f>NMM!N78</f>
        <v>4.2194717671522541</v>
      </c>
      <c r="O169" s="217">
        <f>NMM!O78</f>
        <v>3.4862165278629642</v>
      </c>
      <c r="P169" s="217">
        <f>NMM!P78</f>
        <v>3.6113618903963958</v>
      </c>
      <c r="Q169" s="217">
        <f>NMM!Q78</f>
        <v>3.4517456732291443</v>
      </c>
      <c r="R169" s="217">
        <f>NMM!R78</f>
        <v>3.3446313123898244</v>
      </c>
      <c r="S169" s="217">
        <f>NMM!S78</f>
        <v>3.2416670549794029</v>
      </c>
      <c r="T169" s="217">
        <f>NMM!T78</f>
        <v>3.1448510174401902</v>
      </c>
      <c r="U169" s="217">
        <f>NMM!U78</f>
        <v>3.9011895618796752</v>
      </c>
      <c r="V169" s="217">
        <f>NMM!V78</f>
        <v>3.1993328474313412</v>
      </c>
      <c r="W169" s="217">
        <f>NMM!W78</f>
        <v>2.9820080767241932</v>
      </c>
      <c r="X169" s="217">
        <f>NMM!X78</f>
        <v>3.0815245922700614</v>
      </c>
      <c r="Y169" s="217">
        <f>NMM!Y78</f>
        <v>3.1655421123340779</v>
      </c>
    </row>
    <row r="170" spans="1:25" ht="12" customHeight="1" x14ac:dyDescent="0.25">
      <c r="A170" s="14" t="s">
        <v>60</v>
      </c>
      <c r="B170" s="217" t="str">
        <f>NMM!B79</f>
        <v/>
      </c>
      <c r="C170" s="217" t="str">
        <f>NMM!C79</f>
        <v/>
      </c>
      <c r="D170" s="217" t="str">
        <f>NMM!D79</f>
        <v/>
      </c>
      <c r="E170" s="217" t="str">
        <f>NMM!E79</f>
        <v/>
      </c>
      <c r="F170" s="217" t="str">
        <f>NMM!F79</f>
        <v/>
      </c>
      <c r="G170" s="217" t="str">
        <f>NMM!G79</f>
        <v/>
      </c>
      <c r="H170" s="217" t="str">
        <f>NMM!H79</f>
        <v/>
      </c>
      <c r="I170" s="217" t="str">
        <f>NMM!I79</f>
        <v/>
      </c>
      <c r="J170" s="217" t="str">
        <f>NMM!J79</f>
        <v/>
      </c>
      <c r="K170" s="217" t="str">
        <f>NMM!K79</f>
        <v/>
      </c>
      <c r="L170" s="217" t="str">
        <f>NMM!L79</f>
        <v/>
      </c>
      <c r="M170" s="217" t="str">
        <f>NMM!M79</f>
        <v/>
      </c>
      <c r="N170" s="217" t="str">
        <f>NMM!N79</f>
        <v/>
      </c>
      <c r="O170" s="217" t="str">
        <f>NMM!O79</f>
        <v/>
      </c>
      <c r="P170" s="217" t="str">
        <f>NMM!P79</f>
        <v/>
      </c>
      <c r="Q170" s="217" t="str">
        <f>NMM!Q79</f>
        <v/>
      </c>
      <c r="R170" s="217" t="str">
        <f>NMM!R79</f>
        <v/>
      </c>
      <c r="S170" s="217" t="str">
        <f>NMM!S79</f>
        <v/>
      </c>
      <c r="T170" s="217" t="str">
        <f>NMM!T79</f>
        <v/>
      </c>
      <c r="U170" s="217" t="str">
        <f>NMM!U79</f>
        <v/>
      </c>
      <c r="V170" s="217" t="str">
        <f>NMM!V79</f>
        <v/>
      </c>
      <c r="W170" s="217" t="str">
        <f>NMM!W79</f>
        <v/>
      </c>
      <c r="X170" s="217" t="str">
        <f>NMM!X79</f>
        <v/>
      </c>
      <c r="Y170" s="217" t="str">
        <f>NMM!Y79</f>
        <v/>
      </c>
    </row>
    <row r="171" spans="1:25" ht="12" customHeight="1" x14ac:dyDescent="0.25">
      <c r="A171" s="13" t="s">
        <v>21</v>
      </c>
      <c r="B171" s="218">
        <f>PPA!B74</f>
        <v>0</v>
      </c>
      <c r="C171" s="218">
        <f>PPA!C74</f>
        <v>0</v>
      </c>
      <c r="D171" s="218">
        <f>PPA!D74</f>
        <v>0</v>
      </c>
      <c r="E171" s="218">
        <f>PPA!E74</f>
        <v>0</v>
      </c>
      <c r="F171" s="218">
        <f>PPA!F74</f>
        <v>0</v>
      </c>
      <c r="G171" s="218">
        <f>PPA!G74</f>
        <v>0</v>
      </c>
      <c r="H171" s="218">
        <f>PPA!H74</f>
        <v>0</v>
      </c>
      <c r="I171" s="218">
        <f>PPA!I74</f>
        <v>0</v>
      </c>
      <c r="J171" s="218">
        <f>PPA!J74</f>
        <v>0</v>
      </c>
      <c r="K171" s="218">
        <f>PPA!K74</f>
        <v>0</v>
      </c>
      <c r="L171" s="218">
        <f>PPA!L74</f>
        <v>0</v>
      </c>
      <c r="M171" s="218">
        <f>PPA!M74</f>
        <v>0</v>
      </c>
      <c r="N171" s="218">
        <f>PPA!N74</f>
        <v>0</v>
      </c>
      <c r="O171" s="218">
        <f>PPA!O74</f>
        <v>0</v>
      </c>
      <c r="P171" s="218">
        <f>PPA!P74</f>
        <v>0</v>
      </c>
      <c r="Q171" s="218">
        <f>PPA!Q74</f>
        <v>0</v>
      </c>
      <c r="R171" s="218">
        <f>PPA!R74</f>
        <v>0</v>
      </c>
      <c r="S171" s="218">
        <f>PPA!S74</f>
        <v>0</v>
      </c>
      <c r="T171" s="218">
        <f>PPA!T74</f>
        <v>0</v>
      </c>
      <c r="U171" s="218">
        <f>PPA!U74</f>
        <v>0</v>
      </c>
      <c r="V171" s="218">
        <f>PPA!V74</f>
        <v>0</v>
      </c>
      <c r="W171" s="218">
        <f>PPA!W74</f>
        <v>0</v>
      </c>
      <c r="X171" s="218">
        <f>PPA!X74</f>
        <v>0</v>
      </c>
      <c r="Y171" s="218">
        <f>PPA!Y74</f>
        <v>0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 t="str">
        <f>PPA!J75</f>
        <v/>
      </c>
      <c r="K172" s="217" t="str">
        <f>PPA!K75</f>
        <v/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 t="str">
        <f>PPA!V75</f>
        <v/>
      </c>
      <c r="W172" s="217" t="str">
        <f>PPA!W75</f>
        <v/>
      </c>
      <c r="X172" s="217" t="str">
        <f>PPA!X75</f>
        <v/>
      </c>
      <c r="Y172" s="217" t="str">
        <f>PPA!Y75</f>
        <v/>
      </c>
    </row>
    <row r="173" spans="1:25" ht="12" customHeight="1" x14ac:dyDescent="0.25">
      <c r="A173" s="14" t="s">
        <v>61</v>
      </c>
      <c r="B173" s="217" t="str">
        <f>PPA!B76</f>
        <v/>
      </c>
      <c r="C173" s="217" t="str">
        <f>PPA!C76</f>
        <v/>
      </c>
      <c r="D173" s="217" t="str">
        <f>PPA!D76</f>
        <v/>
      </c>
      <c r="E173" s="217" t="str">
        <f>PPA!E76</f>
        <v/>
      </c>
      <c r="F173" s="217" t="str">
        <f>PPA!F76</f>
        <v/>
      </c>
      <c r="G173" s="217" t="str">
        <f>PPA!G76</f>
        <v/>
      </c>
      <c r="H173" s="217" t="str">
        <f>PPA!H76</f>
        <v/>
      </c>
      <c r="I173" s="217" t="str">
        <f>PPA!I76</f>
        <v/>
      </c>
      <c r="J173" s="217" t="str">
        <f>PPA!J76</f>
        <v/>
      </c>
      <c r="K173" s="217" t="str">
        <f>PPA!K76</f>
        <v/>
      </c>
      <c r="L173" s="217" t="str">
        <f>PPA!L76</f>
        <v/>
      </c>
      <c r="M173" s="217" t="str">
        <f>PPA!M76</f>
        <v/>
      </c>
      <c r="N173" s="217" t="str">
        <f>PPA!N76</f>
        <v/>
      </c>
      <c r="O173" s="217" t="str">
        <f>PPA!O76</f>
        <v/>
      </c>
      <c r="P173" s="217" t="str">
        <f>PPA!P76</f>
        <v/>
      </c>
      <c r="Q173" s="217" t="str">
        <f>PPA!Q76</f>
        <v/>
      </c>
      <c r="R173" s="217" t="str">
        <f>PPA!R76</f>
        <v/>
      </c>
      <c r="S173" s="217" t="str">
        <f>PPA!S76</f>
        <v/>
      </c>
      <c r="T173" s="217" t="str">
        <f>PPA!T76</f>
        <v/>
      </c>
      <c r="U173" s="217" t="str">
        <f>PPA!U76</f>
        <v/>
      </c>
      <c r="V173" s="217" t="str">
        <f>PPA!V76</f>
        <v/>
      </c>
      <c r="W173" s="217" t="str">
        <f>PPA!W76</f>
        <v/>
      </c>
      <c r="X173" s="217" t="str">
        <f>PPA!X76</f>
        <v/>
      </c>
      <c r="Y173" s="217" t="str">
        <f>PPA!Y76</f>
        <v/>
      </c>
    </row>
    <row r="174" spans="1:25" ht="12" customHeight="1" x14ac:dyDescent="0.25">
      <c r="A174" s="14" t="s">
        <v>62</v>
      </c>
      <c r="B174" s="217">
        <f>PPA!B77</f>
        <v>0</v>
      </c>
      <c r="C174" s="217">
        <f>PPA!C77</f>
        <v>0</v>
      </c>
      <c r="D174" s="217">
        <f>PPA!D77</f>
        <v>0</v>
      </c>
      <c r="E174" s="217">
        <f>PPA!E77</f>
        <v>0</v>
      </c>
      <c r="F174" s="217">
        <f>PPA!F77</f>
        <v>0</v>
      </c>
      <c r="G174" s="217">
        <f>PPA!G77</f>
        <v>0</v>
      </c>
      <c r="H174" s="217">
        <f>PPA!H77</f>
        <v>0</v>
      </c>
      <c r="I174" s="217">
        <f>PPA!I77</f>
        <v>0</v>
      </c>
      <c r="J174" s="217">
        <f>PPA!J77</f>
        <v>0</v>
      </c>
      <c r="K174" s="217">
        <f>PPA!K77</f>
        <v>0</v>
      </c>
      <c r="L174" s="217">
        <f>PPA!L77</f>
        <v>0</v>
      </c>
      <c r="M174" s="217">
        <f>PPA!M77</f>
        <v>0</v>
      </c>
      <c r="N174" s="217">
        <f>PPA!N77</f>
        <v>0</v>
      </c>
      <c r="O174" s="217">
        <f>PPA!O77</f>
        <v>0</v>
      </c>
      <c r="P174" s="217">
        <f>PPA!P77</f>
        <v>0</v>
      </c>
      <c r="Q174" s="217">
        <f>PPA!Q77</f>
        <v>0</v>
      </c>
      <c r="R174" s="217">
        <f>PPA!R77</f>
        <v>0</v>
      </c>
      <c r="S174" s="217">
        <f>PPA!S77</f>
        <v>0</v>
      </c>
      <c r="T174" s="217">
        <f>PPA!T77</f>
        <v>0</v>
      </c>
      <c r="U174" s="217">
        <f>PPA!U77</f>
        <v>0</v>
      </c>
      <c r="V174" s="217">
        <f>PPA!V77</f>
        <v>0</v>
      </c>
      <c r="W174" s="217">
        <f>PPA!W77</f>
        <v>0</v>
      </c>
      <c r="X174" s="217">
        <f>PPA!X77</f>
        <v>0</v>
      </c>
      <c r="Y174" s="217">
        <f>PPA!Y77</f>
        <v>0</v>
      </c>
    </row>
    <row r="175" spans="1:25" ht="12" customHeight="1" x14ac:dyDescent="0.25">
      <c r="A175" s="15" t="s">
        <v>63</v>
      </c>
      <c r="B175" s="221">
        <f>FBT!B$38</f>
        <v>0.85349484925784935</v>
      </c>
      <c r="C175" s="221">
        <f>FBT!C$38</f>
        <v>0.83616000361311682</v>
      </c>
      <c r="D175" s="221">
        <f>FBT!D$38</f>
        <v>0.74778165714912403</v>
      </c>
      <c r="E175" s="221">
        <f>FBT!E$38</f>
        <v>0.71877659300561569</v>
      </c>
      <c r="F175" s="221">
        <f>FBT!F$38</f>
        <v>0.65255782639326765</v>
      </c>
      <c r="G175" s="221">
        <f>FBT!G$38</f>
        <v>0.59777089539995298</v>
      </c>
      <c r="H175" s="221">
        <f>FBT!H$38</f>
        <v>0.94293185064846996</v>
      </c>
      <c r="I175" s="221">
        <f>FBT!I$38</f>
        <v>0.87505585450898726</v>
      </c>
      <c r="J175" s="221">
        <f>FBT!J$38</f>
        <v>0.82420091242294147</v>
      </c>
      <c r="K175" s="221">
        <f>FBT!K$38</f>
        <v>0.80483205898751542</v>
      </c>
      <c r="L175" s="221">
        <f>FBT!L$38</f>
        <v>0.75244429380097666</v>
      </c>
      <c r="M175" s="221">
        <f>FBT!M$38</f>
        <v>0.86551288028664419</v>
      </c>
      <c r="N175" s="221">
        <f>FBT!N$38</f>
        <v>1.5111254214823975</v>
      </c>
      <c r="O175" s="221">
        <f>FBT!O$38</f>
        <v>1.4205491105558532</v>
      </c>
      <c r="P175" s="221">
        <f>FBT!P$38</f>
        <v>1.4100073028451314</v>
      </c>
      <c r="Q175" s="221">
        <f>FBT!Q$38</f>
        <v>1.6370711860343601</v>
      </c>
      <c r="R175" s="221">
        <f>FBT!R$38</f>
        <v>1.4892846379762532</v>
      </c>
      <c r="S175" s="221">
        <f>FBT!S$38</f>
        <v>1.7229166557009132</v>
      </c>
      <c r="T175" s="221">
        <f>FBT!T$38</f>
        <v>1.6199265776523375</v>
      </c>
      <c r="U175" s="221">
        <f>FBT!U$38</f>
        <v>1.5941462830495605</v>
      </c>
      <c r="V175" s="221">
        <f>FBT!V$38</f>
        <v>1.5825286585479905</v>
      </c>
      <c r="W175" s="221">
        <f>FBT!W$38</f>
        <v>1.5884983909231525</v>
      </c>
      <c r="X175" s="221">
        <f>FBT!X$38</f>
        <v>1.48529221148506</v>
      </c>
      <c r="Y175" s="221">
        <f>FBT!Y$38</f>
        <v>1.165953582794873</v>
      </c>
    </row>
    <row r="176" spans="1:25" ht="12" customHeight="1" x14ac:dyDescent="0.25">
      <c r="A176" s="12" t="s">
        <v>64</v>
      </c>
      <c r="B176" s="217">
        <f>TRE!B$38</f>
        <v>0</v>
      </c>
      <c r="C176" s="217">
        <f>TRE!C$38</f>
        <v>0</v>
      </c>
      <c r="D176" s="217">
        <f>TRE!D$38</f>
        <v>0</v>
      </c>
      <c r="E176" s="217">
        <f>TRE!E$38</f>
        <v>0</v>
      </c>
      <c r="F176" s="217">
        <f>TRE!F$38</f>
        <v>0</v>
      </c>
      <c r="G176" s="217">
        <f>TRE!G$38</f>
        <v>0</v>
      </c>
      <c r="H176" s="217">
        <f>TRE!H$38</f>
        <v>0</v>
      </c>
      <c r="I176" s="217">
        <f>TRE!I$38</f>
        <v>0</v>
      </c>
      <c r="J176" s="217">
        <f>TRE!J$38</f>
        <v>0</v>
      </c>
      <c r="K176" s="217">
        <f>TRE!K$38</f>
        <v>0</v>
      </c>
      <c r="L176" s="217">
        <f>TRE!L$38</f>
        <v>0</v>
      </c>
      <c r="M176" s="217">
        <f>TRE!M$38</f>
        <v>0</v>
      </c>
      <c r="N176" s="217">
        <f>TRE!N$38</f>
        <v>0</v>
      </c>
      <c r="O176" s="217">
        <f>TRE!O$38</f>
        <v>0</v>
      </c>
      <c r="P176" s="217">
        <f>TRE!P$38</f>
        <v>0</v>
      </c>
      <c r="Q176" s="217">
        <f>TRE!Q$38</f>
        <v>0</v>
      </c>
      <c r="R176" s="217">
        <f>TRE!R$38</f>
        <v>0</v>
      </c>
      <c r="S176" s="217">
        <f>TRE!S$38</f>
        <v>0</v>
      </c>
      <c r="T176" s="217">
        <f>TRE!T$38</f>
        <v>0</v>
      </c>
      <c r="U176" s="217">
        <f>TRE!U$38</f>
        <v>0</v>
      </c>
      <c r="V176" s="217">
        <f>TRE!V$38</f>
        <v>0</v>
      </c>
      <c r="W176" s="217">
        <f>TRE!W$38</f>
        <v>0</v>
      </c>
      <c r="X176" s="217">
        <f>TRE!X$38</f>
        <v>0</v>
      </c>
      <c r="Y176" s="217">
        <f>TRE!Y$38</f>
        <v>0</v>
      </c>
    </row>
    <row r="177" spans="1:25" ht="12" customHeight="1" x14ac:dyDescent="0.25">
      <c r="A177" s="12" t="s">
        <v>65</v>
      </c>
      <c r="B177" s="217">
        <f>MAE!B$38</f>
        <v>0</v>
      </c>
      <c r="C177" s="217">
        <f>MAE!C$38</f>
        <v>0</v>
      </c>
      <c r="D177" s="217">
        <f>MAE!D$38</f>
        <v>0</v>
      </c>
      <c r="E177" s="217">
        <f>MAE!E$38</f>
        <v>0</v>
      </c>
      <c r="F177" s="217">
        <f>MAE!F$38</f>
        <v>0</v>
      </c>
      <c r="G177" s="217">
        <f>MAE!G$38</f>
        <v>0</v>
      </c>
      <c r="H177" s="217">
        <f>MAE!H$38</f>
        <v>0</v>
      </c>
      <c r="I177" s="217">
        <f>MAE!I$38</f>
        <v>0</v>
      </c>
      <c r="J177" s="217">
        <f>MAE!J$38</f>
        <v>0</v>
      </c>
      <c r="K177" s="217">
        <f>MAE!K$38</f>
        <v>0</v>
      </c>
      <c r="L177" s="217">
        <f>MAE!L$38</f>
        <v>0</v>
      </c>
      <c r="M177" s="217">
        <f>MAE!M$38</f>
        <v>0</v>
      </c>
      <c r="N177" s="217">
        <f>MAE!N$38</f>
        <v>0</v>
      </c>
      <c r="O177" s="217">
        <f>MAE!O$38</f>
        <v>0</v>
      </c>
      <c r="P177" s="217">
        <f>MAE!P$38</f>
        <v>0</v>
      </c>
      <c r="Q177" s="217">
        <f>MAE!Q$38</f>
        <v>0</v>
      </c>
      <c r="R177" s="217">
        <f>MAE!R$38</f>
        <v>0</v>
      </c>
      <c r="S177" s="217">
        <f>MAE!S$38</f>
        <v>0</v>
      </c>
      <c r="T177" s="217">
        <f>MAE!T$38</f>
        <v>0</v>
      </c>
      <c r="U177" s="217">
        <f>MAE!U$38</f>
        <v>0</v>
      </c>
      <c r="V177" s="217">
        <f>MAE!V$38</f>
        <v>0</v>
      </c>
      <c r="W177" s="217">
        <f>MAE!W$38</f>
        <v>0</v>
      </c>
      <c r="X177" s="217">
        <f>MAE!X$38</f>
        <v>0</v>
      </c>
      <c r="Y177" s="217">
        <f>MAE!Y$38</f>
        <v>0</v>
      </c>
    </row>
    <row r="178" spans="1:25" ht="12" customHeight="1" x14ac:dyDescent="0.25">
      <c r="A178" s="12" t="s">
        <v>66</v>
      </c>
      <c r="B178" s="217">
        <f>TEL!B$38</f>
        <v>0</v>
      </c>
      <c r="C178" s="217">
        <f>TEL!C$38</f>
        <v>0</v>
      </c>
      <c r="D178" s="217">
        <f>TEL!D$38</f>
        <v>0</v>
      </c>
      <c r="E178" s="217">
        <f>TEL!E$38</f>
        <v>0</v>
      </c>
      <c r="F178" s="217">
        <f>TEL!F$38</f>
        <v>0</v>
      </c>
      <c r="G178" s="217">
        <f>TEL!G$38</f>
        <v>0</v>
      </c>
      <c r="H178" s="217">
        <f>TEL!H$38</f>
        <v>0</v>
      </c>
      <c r="I178" s="217">
        <f>TEL!I$38</f>
        <v>0</v>
      </c>
      <c r="J178" s="217">
        <f>TEL!J$38</f>
        <v>0</v>
      </c>
      <c r="K178" s="217">
        <f>TEL!K$38</f>
        <v>0</v>
      </c>
      <c r="L178" s="217">
        <f>TEL!L$38</f>
        <v>0</v>
      </c>
      <c r="M178" s="217">
        <f>TEL!M$38</f>
        <v>0</v>
      </c>
      <c r="N178" s="217">
        <f>TEL!N$38</f>
        <v>0</v>
      </c>
      <c r="O178" s="217">
        <f>TEL!O$38</f>
        <v>0</v>
      </c>
      <c r="P178" s="217">
        <f>TEL!P$38</f>
        <v>0</v>
      </c>
      <c r="Q178" s="217">
        <f>TEL!Q$38</f>
        <v>0</v>
      </c>
      <c r="R178" s="217">
        <f>TEL!R$38</f>
        <v>0</v>
      </c>
      <c r="S178" s="217">
        <f>TEL!S$38</f>
        <v>0.19214827437773002</v>
      </c>
      <c r="T178" s="217">
        <f>TEL!T$38</f>
        <v>0.16222572039190369</v>
      </c>
      <c r="U178" s="217">
        <f>TEL!U$38</f>
        <v>0.12829326459859891</v>
      </c>
      <c r="V178" s="217">
        <f>TEL!V$38</f>
        <v>0.13362230630744037</v>
      </c>
      <c r="W178" s="217">
        <f>TEL!W$38</f>
        <v>8.600430272330821E-2</v>
      </c>
      <c r="X178" s="217">
        <f>TEL!X$38</f>
        <v>5.0623756532740996E-2</v>
      </c>
      <c r="Y178" s="217">
        <f>TEL!Y$38</f>
        <v>5.2272142185026856E-2</v>
      </c>
    </row>
    <row r="179" spans="1:25" ht="12" customHeight="1" x14ac:dyDescent="0.25">
      <c r="A179" s="12" t="s">
        <v>67</v>
      </c>
      <c r="B179" s="217">
        <f>WWP!B$38</f>
        <v>0</v>
      </c>
      <c r="C179" s="217">
        <f>WWP!C$38</f>
        <v>0</v>
      </c>
      <c r="D179" s="217">
        <f>WWP!D$38</f>
        <v>0</v>
      </c>
      <c r="E179" s="217">
        <f>WWP!E$38</f>
        <v>0</v>
      </c>
      <c r="F179" s="217">
        <f>WWP!F$38</f>
        <v>0</v>
      </c>
      <c r="G179" s="217">
        <f>WWP!G$38</f>
        <v>0</v>
      </c>
      <c r="H179" s="217">
        <f>WWP!H$38</f>
        <v>0</v>
      </c>
      <c r="I179" s="217">
        <f>WWP!I$38</f>
        <v>0</v>
      </c>
      <c r="J179" s="217">
        <f>WWP!J$38</f>
        <v>0</v>
      </c>
      <c r="K179" s="217">
        <f>WWP!K$38</f>
        <v>0</v>
      </c>
      <c r="L179" s="217">
        <f>WWP!L$38</f>
        <v>0</v>
      </c>
      <c r="M179" s="217">
        <f>WWP!M$38</f>
        <v>0</v>
      </c>
      <c r="N179" s="217">
        <f>WWP!N$38</f>
        <v>0</v>
      </c>
      <c r="O179" s="217">
        <f>WWP!O$38</f>
        <v>0</v>
      </c>
      <c r="P179" s="217">
        <f>WWP!P$38</f>
        <v>0</v>
      </c>
      <c r="Q179" s="217">
        <f>WWP!Q$38</f>
        <v>0</v>
      </c>
      <c r="R179" s="217">
        <f>WWP!R$38</f>
        <v>0</v>
      </c>
      <c r="S179" s="217">
        <f>WWP!S$38</f>
        <v>0.16212587357353694</v>
      </c>
      <c r="T179" s="217">
        <f>WWP!T$38</f>
        <v>0.14651740732310931</v>
      </c>
      <c r="U179" s="217">
        <f>WWP!U$38</f>
        <v>0.15148957501064297</v>
      </c>
      <c r="V179" s="217">
        <f>WWP!V$38</f>
        <v>0.19836264041487811</v>
      </c>
      <c r="W179" s="217">
        <f>WWP!W$38</f>
        <v>0.3002074381021208</v>
      </c>
      <c r="X179" s="217">
        <f>WWP!X$38</f>
        <v>0.17377559374420451</v>
      </c>
      <c r="Y179" s="217">
        <f>WWP!Y$38</f>
        <v>0.17821922275490854</v>
      </c>
    </row>
    <row r="180" spans="1:25" ht="12" customHeight="1" x14ac:dyDescent="0.25">
      <c r="A180" s="16" t="s">
        <v>68</v>
      </c>
      <c r="B180" s="222">
        <f>OIS!B$38</f>
        <v>2.6039352668828601</v>
      </c>
      <c r="C180" s="222">
        <f>OIS!C$38</f>
        <v>2.600746588515364</v>
      </c>
      <c r="D180" s="222">
        <f>OIS!D$38</f>
        <v>2.5446254330078921</v>
      </c>
      <c r="E180" s="222">
        <f>OIS!E$38</f>
        <v>2.5203845299307726</v>
      </c>
      <c r="F180" s="222">
        <f>OIS!F$38</f>
        <v>2.5266152605970378</v>
      </c>
      <c r="G180" s="222">
        <f>OIS!G$38</f>
        <v>2.8414424665638465</v>
      </c>
      <c r="H180" s="222">
        <f>OIS!H$38</f>
        <v>2.6967756355928532</v>
      </c>
      <c r="I180" s="222">
        <f>OIS!I$38</f>
        <v>2.6499405241074374</v>
      </c>
      <c r="J180" s="222">
        <f>OIS!J$38</f>
        <v>2.5898640165314495</v>
      </c>
      <c r="K180" s="222">
        <f>OIS!K$38</f>
        <v>2.511231856879089</v>
      </c>
      <c r="L180" s="222">
        <f>OIS!L$38</f>
        <v>2.4983377985169781</v>
      </c>
      <c r="M180" s="222">
        <f>OIS!M$38</f>
        <v>2.7026995585548033</v>
      </c>
      <c r="N180" s="222">
        <f>OIS!N$38</f>
        <v>2.2302279178316948</v>
      </c>
      <c r="O180" s="222">
        <f>OIS!O$38</f>
        <v>2.0435319888236987</v>
      </c>
      <c r="P180" s="222">
        <f>OIS!P$38</f>
        <v>2.2864500901624458</v>
      </c>
      <c r="Q180" s="222">
        <f>OIS!Q$38</f>
        <v>2.2397660909476218</v>
      </c>
      <c r="R180" s="222">
        <f>OIS!R$38</f>
        <v>2.3106265125575516</v>
      </c>
      <c r="S180" s="222">
        <f>OIS!S$38</f>
        <v>2.3025999692093695</v>
      </c>
      <c r="T180" s="222">
        <f>OIS!T$38</f>
        <v>2.1905526514127969</v>
      </c>
      <c r="U180" s="222">
        <f>OIS!U$38</f>
        <v>2.3532768942872759</v>
      </c>
      <c r="V180" s="222">
        <f>OIS!V$38</f>
        <v>2.3034078627019428</v>
      </c>
      <c r="W180" s="222">
        <f>OIS!W$38</f>
        <v>2.3139662513276908</v>
      </c>
      <c r="X180" s="222">
        <f>OIS!X$38</f>
        <v>2.3794120909383318</v>
      </c>
      <c r="Y180" s="222">
        <f>OIS!Y$38</f>
        <v>2.3869922633879184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CY: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277.53648730052078</v>
      </c>
      <c r="C5" s="223">
        <f t="shared" si="0"/>
        <v>259.35876844869864</v>
      </c>
      <c r="D5" s="223">
        <f t="shared" si="0"/>
        <v>265.24152691703625</v>
      </c>
      <c r="E5" s="223">
        <f t="shared" si="0"/>
        <v>279.11080901961498</v>
      </c>
      <c r="F5" s="223">
        <f t="shared" si="0"/>
        <v>300.53312096582408</v>
      </c>
      <c r="G5" s="223">
        <f t="shared" si="0"/>
        <v>295.93830056921206</v>
      </c>
      <c r="H5" s="223">
        <f t="shared" si="0"/>
        <v>282.80530944055408</v>
      </c>
      <c r="I5" s="223">
        <f t="shared" si="0"/>
        <v>291.88993206420105</v>
      </c>
      <c r="J5" s="223">
        <f t="shared" si="0"/>
        <v>297.25597592433365</v>
      </c>
      <c r="K5" s="223">
        <f t="shared" si="0"/>
        <v>261.25262252794494</v>
      </c>
      <c r="L5" s="223">
        <f t="shared" si="0"/>
        <v>236.44617368873605</v>
      </c>
      <c r="M5" s="223">
        <f t="shared" si="0"/>
        <v>210.42742906276865</v>
      </c>
      <c r="N5" s="223">
        <f t="shared" si="0"/>
        <v>173.58744625967327</v>
      </c>
      <c r="O5" s="223">
        <f t="shared" si="0"/>
        <v>186.21263972484957</v>
      </c>
      <c r="P5" s="223">
        <f t="shared" si="0"/>
        <v>225.53946689595867</v>
      </c>
      <c r="Q5" s="223">
        <f t="shared" si="0"/>
        <v>211.59234737747207</v>
      </c>
      <c r="R5" s="223">
        <f t="shared" si="0"/>
        <v>215.3695614789338</v>
      </c>
      <c r="S5" s="223">
        <f t="shared" si="0"/>
        <v>234.19982803095439</v>
      </c>
      <c r="T5" s="223">
        <f t="shared" si="0"/>
        <v>227.68856405849931</v>
      </c>
      <c r="U5" s="223">
        <f t="shared" si="0"/>
        <v>228.64823731730982</v>
      </c>
      <c r="V5" s="223">
        <f t="shared" si="0"/>
        <v>244.58357695615146</v>
      </c>
      <c r="W5" s="223">
        <f t="shared" si="0"/>
        <v>246.34368013757364</v>
      </c>
      <c r="X5" s="223">
        <f t="shared" si="0"/>
        <v>250.7280309520313</v>
      </c>
      <c r="Y5" s="223">
        <f t="shared" si="0"/>
        <v>252.85546001546345</v>
      </c>
    </row>
    <row r="6" spans="1:25" ht="12" customHeight="1" x14ac:dyDescent="0.25">
      <c r="A6" s="173" t="s">
        <v>91</v>
      </c>
      <c r="B6" s="224">
        <v>2.2304226911089806</v>
      </c>
      <c r="C6" s="224">
        <v>2.1305418182702991</v>
      </c>
      <c r="D6" s="224">
        <v>2.2264351806167277</v>
      </c>
      <c r="E6" s="224">
        <v>2.3521356610504327</v>
      </c>
      <c r="F6" s="224">
        <v>2.5499961493880319</v>
      </c>
      <c r="G6" s="224">
        <v>2.3715957824887992</v>
      </c>
      <c r="H6" s="224">
        <v>2.4112287412148548</v>
      </c>
      <c r="I6" s="224">
        <v>2.5942807603344002</v>
      </c>
      <c r="J6" s="224">
        <v>2.7181980331525866</v>
      </c>
      <c r="K6" s="224">
        <v>2.5221563333612789</v>
      </c>
      <c r="L6" s="224">
        <v>2.4003625517076883</v>
      </c>
      <c r="M6" s="224">
        <v>2.118672719262281</v>
      </c>
      <c r="N6" s="224">
        <v>2.003181014096167</v>
      </c>
      <c r="O6" s="224">
        <v>2.0206650584472916</v>
      </c>
      <c r="P6" s="224">
        <v>2.233802673030775</v>
      </c>
      <c r="Q6" s="224">
        <v>2.0937405784567567</v>
      </c>
      <c r="R6" s="224">
        <v>2.1311089260692113</v>
      </c>
      <c r="S6" s="224">
        <v>2.2112955684190547</v>
      </c>
      <c r="T6" s="224">
        <v>2.2195545608084588</v>
      </c>
      <c r="U6" s="224">
        <v>2.1626171273958317</v>
      </c>
      <c r="V6" s="224">
        <v>2.2189107045753702</v>
      </c>
      <c r="W6" s="224">
        <v>2.3316127934894548</v>
      </c>
      <c r="X6" s="224">
        <v>2.3542336189514597</v>
      </c>
      <c r="Y6" s="224">
        <v>2.4809092908743255</v>
      </c>
    </row>
    <row r="7" spans="1:25" ht="12" customHeight="1" x14ac:dyDescent="0.25">
      <c r="A7" s="173" t="s">
        <v>92</v>
      </c>
      <c r="B7" s="224">
        <v>2.0258800212548542</v>
      </c>
      <c r="C7" s="224">
        <v>1.9621116088605313</v>
      </c>
      <c r="D7" s="224">
        <v>2.0196216422692168</v>
      </c>
      <c r="E7" s="224">
        <v>2.0907160965584111</v>
      </c>
      <c r="F7" s="224">
        <v>2.2639649446395502</v>
      </c>
      <c r="G7" s="224">
        <v>2.1857819679875123</v>
      </c>
      <c r="H7" s="224">
        <v>2.2279887918384933</v>
      </c>
      <c r="I7" s="224">
        <v>2.2252955548042692</v>
      </c>
      <c r="J7" s="224">
        <v>2.2996240613325525</v>
      </c>
      <c r="K7" s="224">
        <v>2.243377271228419</v>
      </c>
      <c r="L7" s="224">
        <v>2.1706582277348159</v>
      </c>
      <c r="M7" s="224">
        <v>1.8782791848703591</v>
      </c>
      <c r="N7" s="224">
        <v>1.92601272850634</v>
      </c>
      <c r="O7" s="224">
        <v>2.046591795854491</v>
      </c>
      <c r="P7" s="224">
        <v>2.4089711234455939</v>
      </c>
      <c r="Q7" s="224">
        <v>2.2896514085629844</v>
      </c>
      <c r="R7" s="224">
        <v>2.2608249409205396</v>
      </c>
      <c r="S7" s="224">
        <v>2.2505884029633592</v>
      </c>
      <c r="T7" s="224">
        <v>2.2416606793023997</v>
      </c>
      <c r="U7" s="224">
        <v>2.1553647900733606</v>
      </c>
      <c r="V7" s="224">
        <v>2.255115257865969</v>
      </c>
      <c r="W7" s="224">
        <v>2.3556008108275441</v>
      </c>
      <c r="X7" s="224">
        <v>2.3593137282146843</v>
      </c>
      <c r="Y7" s="224">
        <v>2.3600256800371744</v>
      </c>
    </row>
    <row r="8" spans="1:25" ht="12" customHeight="1" x14ac:dyDescent="0.25">
      <c r="A8" s="173" t="s">
        <v>93</v>
      </c>
      <c r="B8" s="224">
        <v>3.0231996225424966</v>
      </c>
      <c r="C8" s="224">
        <v>3.1168022796447246</v>
      </c>
      <c r="D8" s="224">
        <v>3.3037331532577223</v>
      </c>
      <c r="E8" s="224">
        <v>3.6342283714693271</v>
      </c>
      <c r="F8" s="224">
        <v>3.743748653360647</v>
      </c>
      <c r="G8" s="224">
        <v>3.8568504863384225</v>
      </c>
      <c r="H8" s="224">
        <v>4.0461650370397306</v>
      </c>
      <c r="I8" s="224">
        <v>4.4093106423603219</v>
      </c>
      <c r="J8" s="224">
        <v>4.6640601566659159</v>
      </c>
      <c r="K8" s="224">
        <v>4.3301975555193986</v>
      </c>
      <c r="L8" s="224">
        <v>4.2968890294919824</v>
      </c>
      <c r="M8" s="224">
        <v>4.070384872455918</v>
      </c>
      <c r="N8" s="224">
        <v>4.0165625930902831</v>
      </c>
      <c r="O8" s="224">
        <v>3.5847184581952907</v>
      </c>
      <c r="P8" s="224">
        <v>3.580554421044007</v>
      </c>
      <c r="Q8" s="224">
        <v>3.6745636792406198</v>
      </c>
      <c r="R8" s="224">
        <v>3.8960276789889239</v>
      </c>
      <c r="S8" s="224">
        <v>4.2974399825214302</v>
      </c>
      <c r="T8" s="224">
        <v>4.3648003718394079</v>
      </c>
      <c r="U8" s="224">
        <v>4.5093955282736831</v>
      </c>
      <c r="V8" s="224">
        <v>4.4454464958665199</v>
      </c>
      <c r="W8" s="224">
        <v>4.6097056036932278</v>
      </c>
      <c r="X8" s="224">
        <v>4.898397461933917</v>
      </c>
      <c r="Y8" s="224">
        <v>5.1776624335696955</v>
      </c>
    </row>
    <row r="9" spans="1:25" ht="12" customHeight="1" x14ac:dyDescent="0.25">
      <c r="A9" s="173" t="s">
        <v>94</v>
      </c>
      <c r="B9" s="224">
        <v>2.4756730370806448</v>
      </c>
      <c r="C9" s="224">
        <v>2.4418521609155741</v>
      </c>
      <c r="D9" s="224">
        <v>2.5325895096655389</v>
      </c>
      <c r="E9" s="224">
        <v>2.6676063284274547</v>
      </c>
      <c r="F9" s="224">
        <v>2.8192156956919483</v>
      </c>
      <c r="G9" s="224">
        <v>2.82242237020826</v>
      </c>
      <c r="H9" s="224">
        <v>2.9120823607323714</v>
      </c>
      <c r="I9" s="224">
        <v>3.0024331909622761</v>
      </c>
      <c r="J9" s="224">
        <v>3.1183343559173644</v>
      </c>
      <c r="K9" s="224">
        <v>3.084239906596101</v>
      </c>
      <c r="L9" s="224">
        <v>3.0739571462020718</v>
      </c>
      <c r="M9" s="224">
        <v>2.7897087389489501</v>
      </c>
      <c r="N9" s="224">
        <v>2.9769840929883213</v>
      </c>
      <c r="O9" s="224">
        <v>2.8924366545198126</v>
      </c>
      <c r="P9" s="224">
        <v>3.2809589743397818</v>
      </c>
      <c r="Q9" s="224">
        <v>3.247792131860888</v>
      </c>
      <c r="R9" s="224">
        <v>3.312801298155243</v>
      </c>
      <c r="S9" s="224">
        <v>3.3674539812189956</v>
      </c>
      <c r="T9" s="224">
        <v>3.3761397900697809</v>
      </c>
      <c r="U9" s="224">
        <v>3.3645257965469728</v>
      </c>
      <c r="V9" s="224">
        <v>3.4365735807675026</v>
      </c>
      <c r="W9" s="224">
        <v>3.590225424117004</v>
      </c>
      <c r="X9" s="224">
        <v>3.6094499860932405</v>
      </c>
      <c r="Y9" s="224">
        <v>3.5448974203776684</v>
      </c>
    </row>
    <row r="10" spans="1:25" ht="12" customHeight="1" x14ac:dyDescent="0.25">
      <c r="A10" s="36" t="s">
        <v>95</v>
      </c>
      <c r="B10" s="225">
        <f t="shared" ref="B10:Y10" si="1">SUM(B11:B15)</f>
        <v>2.5339456440412187</v>
      </c>
      <c r="C10" s="225">
        <f t="shared" si="1"/>
        <v>2.5810966446695485</v>
      </c>
      <c r="D10" s="225">
        <f t="shared" si="1"/>
        <v>2.6361191720662522</v>
      </c>
      <c r="E10" s="225">
        <f t="shared" si="1"/>
        <v>2.8290907755302039</v>
      </c>
      <c r="F10" s="225">
        <f t="shared" si="1"/>
        <v>3.0012536237156966</v>
      </c>
      <c r="G10" s="225">
        <f t="shared" si="1"/>
        <v>3.7350392251602145</v>
      </c>
      <c r="H10" s="225">
        <f t="shared" si="1"/>
        <v>3.4511634960964521</v>
      </c>
      <c r="I10" s="225">
        <f t="shared" si="1"/>
        <v>3.7619658628892205</v>
      </c>
      <c r="J10" s="225">
        <f t="shared" si="1"/>
        <v>3.8908414508665774</v>
      </c>
      <c r="K10" s="225">
        <f t="shared" si="1"/>
        <v>3.5329242372435354</v>
      </c>
      <c r="L10" s="225">
        <f t="shared" si="1"/>
        <v>3.3590392441524264</v>
      </c>
      <c r="M10" s="225">
        <f t="shared" si="1"/>
        <v>3.6383087113937873</v>
      </c>
      <c r="N10" s="225">
        <f t="shared" si="1"/>
        <v>2.496517534020616</v>
      </c>
      <c r="O10" s="225">
        <f t="shared" si="1"/>
        <v>2.2528738742752012</v>
      </c>
      <c r="P10" s="225">
        <f t="shared" si="1"/>
        <v>2.3377069302220845</v>
      </c>
      <c r="Q10" s="225">
        <f t="shared" si="1"/>
        <v>2.3033365946736866</v>
      </c>
      <c r="R10" s="225">
        <f t="shared" si="1"/>
        <v>2.4605604825118759</v>
      </c>
      <c r="S10" s="225">
        <f t="shared" si="1"/>
        <v>2.6292826669580673</v>
      </c>
      <c r="T10" s="225">
        <f t="shared" si="1"/>
        <v>2.9365873783306129</v>
      </c>
      <c r="U10" s="225">
        <f t="shared" si="1"/>
        <v>2.9423473350534515</v>
      </c>
      <c r="V10" s="225">
        <f t="shared" si="1"/>
        <v>2.8692426491451761</v>
      </c>
      <c r="W10" s="225">
        <f t="shared" si="1"/>
        <v>2.9634237070167346</v>
      </c>
      <c r="X10" s="225">
        <f t="shared" si="1"/>
        <v>4.735775459312995</v>
      </c>
      <c r="Y10" s="225">
        <f t="shared" si="1"/>
        <v>4.8841835826182347</v>
      </c>
    </row>
    <row r="11" spans="1:25" ht="12" customHeight="1" x14ac:dyDescent="0.25">
      <c r="A11" s="37" t="s">
        <v>82</v>
      </c>
      <c r="B11" s="226">
        <v>0.69007451279063403</v>
      </c>
      <c r="C11" s="226">
        <v>0.69737687637390267</v>
      </c>
      <c r="D11" s="226">
        <v>0.66047691805713493</v>
      </c>
      <c r="E11" s="226">
        <v>0.67459992656600154</v>
      </c>
      <c r="F11" s="226">
        <v>0.72398098954036827</v>
      </c>
      <c r="G11" s="226">
        <v>1.4363248071508854</v>
      </c>
      <c r="H11" s="226">
        <v>1.0464011913353437</v>
      </c>
      <c r="I11" s="226">
        <v>1.0900378654856917</v>
      </c>
      <c r="J11" s="226">
        <v>1.0592989609111512</v>
      </c>
      <c r="K11" s="226">
        <v>0.89675943762826305</v>
      </c>
      <c r="L11" s="226">
        <v>0.77184201304833067</v>
      </c>
      <c r="M11" s="226">
        <v>1.2339893633565677</v>
      </c>
      <c r="N11" s="226">
        <v>0.4387289576313973</v>
      </c>
      <c r="O11" s="226">
        <v>0.18142891210830636</v>
      </c>
      <c r="P11" s="226">
        <v>0.31088614396759201</v>
      </c>
      <c r="Q11" s="226">
        <v>0.36858634728122008</v>
      </c>
      <c r="R11" s="226">
        <v>0.38871079492317084</v>
      </c>
      <c r="S11" s="226">
        <v>0.46753888287812523</v>
      </c>
      <c r="T11" s="226">
        <v>0.3608217728659594</v>
      </c>
      <c r="U11" s="226">
        <v>0.45543287397357984</v>
      </c>
      <c r="V11" s="226">
        <v>0.45004500412995052</v>
      </c>
      <c r="W11" s="226">
        <v>0.58084907585998968</v>
      </c>
      <c r="X11" s="226">
        <v>0.48420080007242366</v>
      </c>
      <c r="Y11" s="226">
        <v>0.44008907845948364</v>
      </c>
    </row>
    <row r="12" spans="1:25" ht="12" customHeight="1" x14ac:dyDescent="0.25">
      <c r="A12" s="37" t="s">
        <v>73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6.8226248014290091E-4</v>
      </c>
      <c r="L12" s="226">
        <v>1.741456194549872E-3</v>
      </c>
      <c r="M12" s="226">
        <v>7.8790374830210418E-3</v>
      </c>
      <c r="N12" s="226">
        <v>2.474629658759929E-2</v>
      </c>
      <c r="O12" s="226">
        <v>2.174423042939623E-2</v>
      </c>
      <c r="P12" s="226">
        <v>2.532374509834601E-2</v>
      </c>
      <c r="Q12" s="226">
        <v>3.009865243878301E-2</v>
      </c>
      <c r="R12" s="226">
        <v>2.6137210776573681E-2</v>
      </c>
      <c r="S12" s="226">
        <v>3.4620609310365862E-2</v>
      </c>
      <c r="T12" s="226">
        <v>3.101013574413166E-2</v>
      </c>
      <c r="U12" s="226">
        <v>3.123286997193082E-2</v>
      </c>
      <c r="V12" s="226">
        <v>2.9562104411625791E-2</v>
      </c>
      <c r="W12" s="226">
        <v>2.705422673483545E-2</v>
      </c>
      <c r="X12" s="226">
        <v>1.7182429386330939E-2</v>
      </c>
      <c r="Y12" s="226">
        <v>1.0685652244573201E-2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0.40128976787163895</v>
      </c>
      <c r="U13" s="226">
        <v>0.40128976786868836</v>
      </c>
      <c r="V13" s="226">
        <v>0.40128976784535336</v>
      </c>
      <c r="W13" s="226">
        <v>0.40128976784016512</v>
      </c>
      <c r="X13" s="226">
        <v>2.670335337241982</v>
      </c>
      <c r="Y13" s="226">
        <v>2.7236457420326556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1.8438711312505844</v>
      </c>
      <c r="C15" s="227">
        <v>1.8837197682956459</v>
      </c>
      <c r="D15" s="227">
        <v>1.9756422540091174</v>
      </c>
      <c r="E15" s="227">
        <v>2.1544908489642025</v>
      </c>
      <c r="F15" s="227">
        <v>2.2772726341753282</v>
      </c>
      <c r="G15" s="227">
        <v>2.2987144180093289</v>
      </c>
      <c r="H15" s="227">
        <v>2.4047623047611086</v>
      </c>
      <c r="I15" s="227">
        <v>2.6719279974035288</v>
      </c>
      <c r="J15" s="227">
        <v>2.8315424899554262</v>
      </c>
      <c r="K15" s="227">
        <v>2.6354825371351294</v>
      </c>
      <c r="L15" s="227">
        <v>2.5854557749095459</v>
      </c>
      <c r="M15" s="227">
        <v>2.3964403105541985</v>
      </c>
      <c r="N15" s="227">
        <v>2.0330422798016192</v>
      </c>
      <c r="O15" s="227">
        <v>2.0497007317374987</v>
      </c>
      <c r="P15" s="227">
        <v>2.0014970411561466</v>
      </c>
      <c r="Q15" s="227">
        <v>1.9046515949536835</v>
      </c>
      <c r="R15" s="227">
        <v>2.0457124768121315</v>
      </c>
      <c r="S15" s="227">
        <v>2.1271231747695762</v>
      </c>
      <c r="T15" s="227">
        <v>2.143465701848883</v>
      </c>
      <c r="U15" s="227">
        <v>2.0543918232392526</v>
      </c>
      <c r="V15" s="227">
        <v>1.9883457727582465</v>
      </c>
      <c r="W15" s="227">
        <v>1.9542306365817441</v>
      </c>
      <c r="X15" s="227">
        <v>1.5640568926122587</v>
      </c>
      <c r="Y15" s="227">
        <v>1.7097631098815227</v>
      </c>
    </row>
    <row r="16" spans="1:25" ht="12" customHeight="1" x14ac:dyDescent="0.25">
      <c r="A16" s="39" t="s">
        <v>97</v>
      </c>
      <c r="B16" s="228">
        <f t="shared" ref="B16:Y16" si="2">SUM(B17:B26)</f>
        <v>16.40915882657491</v>
      </c>
      <c r="C16" s="228">
        <f t="shared" si="2"/>
        <v>16.20684084523738</v>
      </c>
      <c r="D16" s="228">
        <f t="shared" si="2"/>
        <v>15.551173680750324</v>
      </c>
      <c r="E16" s="228">
        <f t="shared" si="2"/>
        <v>15.790895595096941</v>
      </c>
      <c r="F16" s="228">
        <f t="shared" si="2"/>
        <v>18.711309507032965</v>
      </c>
      <c r="G16" s="228">
        <f t="shared" si="2"/>
        <v>29.437407747925704</v>
      </c>
      <c r="H16" s="228">
        <f t="shared" si="2"/>
        <v>25.676857108396412</v>
      </c>
      <c r="I16" s="228">
        <f t="shared" si="2"/>
        <v>27.122909688901615</v>
      </c>
      <c r="J16" s="228">
        <f t="shared" si="2"/>
        <v>26.136281982836188</v>
      </c>
      <c r="K16" s="228">
        <f t="shared" si="2"/>
        <v>23.123777797879995</v>
      </c>
      <c r="L16" s="228">
        <f t="shared" si="2"/>
        <v>22.047549090586742</v>
      </c>
      <c r="M16" s="228">
        <f t="shared" si="2"/>
        <v>31.014849128788651</v>
      </c>
      <c r="N16" s="228">
        <f t="shared" si="2"/>
        <v>22.220254278190101</v>
      </c>
      <c r="O16" s="228">
        <f t="shared" si="2"/>
        <v>17.615621829003729</v>
      </c>
      <c r="P16" s="228">
        <f t="shared" si="2"/>
        <v>23.184762918597926</v>
      </c>
      <c r="Q16" s="228">
        <f t="shared" si="2"/>
        <v>24.294091025097099</v>
      </c>
      <c r="R16" s="228">
        <f t="shared" si="2"/>
        <v>23.287634346763337</v>
      </c>
      <c r="S16" s="228">
        <f t="shared" si="2"/>
        <v>27.796456431479506</v>
      </c>
      <c r="T16" s="228">
        <f t="shared" si="2"/>
        <v>26.547300619088404</v>
      </c>
      <c r="U16" s="228">
        <f t="shared" si="2"/>
        <v>27.767824822977747</v>
      </c>
      <c r="V16" s="228">
        <f t="shared" si="2"/>
        <v>26.423454850783557</v>
      </c>
      <c r="W16" s="228">
        <f t="shared" si="2"/>
        <v>26.663120439320586</v>
      </c>
      <c r="X16" s="228">
        <f t="shared" si="2"/>
        <v>31.664050940011144</v>
      </c>
      <c r="Y16" s="228">
        <f t="shared" si="2"/>
        <v>26.606722346745254</v>
      </c>
    </row>
    <row r="17" spans="1:25" ht="12" customHeight="1" x14ac:dyDescent="0.25">
      <c r="A17" s="46" t="s">
        <v>28</v>
      </c>
      <c r="B17" s="229">
        <v>0.3739463252957656</v>
      </c>
      <c r="C17" s="229">
        <v>0.37413485802525215</v>
      </c>
      <c r="D17" s="229">
        <v>0.34533282475333205</v>
      </c>
      <c r="E17" s="229">
        <v>0.32887905115590016</v>
      </c>
      <c r="F17" s="229">
        <v>0.40477870347606937</v>
      </c>
      <c r="G17" s="229">
        <v>0.35076662385985186</v>
      </c>
      <c r="H17" s="229">
        <v>0.38261741658792553</v>
      </c>
      <c r="I17" s="229">
        <v>0.23258193032401303</v>
      </c>
      <c r="J17" s="229">
        <v>0.17689087259044162</v>
      </c>
      <c r="K17" s="229">
        <v>0.10883154572743119</v>
      </c>
      <c r="L17" s="229">
        <v>0.1219860420973894</v>
      </c>
      <c r="M17" s="229">
        <v>3.3854915772775135E-2</v>
      </c>
      <c r="N17" s="229">
        <v>5.7994727230213606E-4</v>
      </c>
      <c r="O17" s="229">
        <v>5.4747316556550871E-4</v>
      </c>
      <c r="P17" s="229">
        <v>7.2788140923287035E-3</v>
      </c>
      <c r="Q17" s="229">
        <v>2.1067307645191415E-2</v>
      </c>
      <c r="R17" s="229">
        <v>0</v>
      </c>
      <c r="S17" s="229">
        <v>1.6276458298972125E-2</v>
      </c>
      <c r="T17" s="229">
        <v>8.6482302593575089E-2</v>
      </c>
      <c r="U17" s="229">
        <v>7.1363025803920704E-2</v>
      </c>
      <c r="V17" s="229">
        <v>7.5876383969125508E-2</v>
      </c>
      <c r="W17" s="229">
        <v>0.26477438556185123</v>
      </c>
      <c r="X17" s="229">
        <v>0.19061926558838038</v>
      </c>
      <c r="Y17" s="229">
        <v>0.14610747596792442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4.2721469899851137</v>
      </c>
      <c r="I19" s="229">
        <v>4.283057708709233</v>
      </c>
      <c r="J19" s="229">
        <v>3.6912180936687031</v>
      </c>
      <c r="K19" s="229">
        <v>4.2878611151980373</v>
      </c>
      <c r="L19" s="229">
        <v>3.6979624224354608</v>
      </c>
      <c r="M19" s="229">
        <v>4.6737112114945676</v>
      </c>
      <c r="N19" s="229">
        <v>5.4515025215872823</v>
      </c>
      <c r="O19" s="229">
        <v>3.9148207995162929</v>
      </c>
      <c r="P19" s="229">
        <v>4.4467248278300309</v>
      </c>
      <c r="Q19" s="229">
        <v>5.3752130310958881</v>
      </c>
      <c r="R19" s="229">
        <v>4.4415936594610246</v>
      </c>
      <c r="S19" s="229">
        <v>6.0097137773423492</v>
      </c>
      <c r="T19" s="229">
        <v>6.299824070744946</v>
      </c>
      <c r="U19" s="229">
        <v>6.9249016749573213</v>
      </c>
      <c r="V19" s="229">
        <v>6.3838273274068884</v>
      </c>
      <c r="W19" s="229">
        <v>5.9643484696604885</v>
      </c>
      <c r="X19" s="229">
        <v>6.0215425365190196</v>
      </c>
      <c r="Y19" s="229">
        <v>5.5081434090498078</v>
      </c>
    </row>
    <row r="20" spans="1:25" ht="12" customHeight="1" x14ac:dyDescent="0.25">
      <c r="A20" s="46" t="s">
        <v>82</v>
      </c>
      <c r="B20" s="229">
        <v>13.676166916611637</v>
      </c>
      <c r="C20" s="229">
        <v>13.82217096059542</v>
      </c>
      <c r="D20" s="229">
        <v>13.265626930228365</v>
      </c>
      <c r="E20" s="229">
        <v>13.62905088570604</v>
      </c>
      <c r="F20" s="229">
        <v>10.392819347929002</v>
      </c>
      <c r="G20" s="229">
        <v>10.446054866150225</v>
      </c>
      <c r="H20" s="229">
        <v>9.5220035412888464</v>
      </c>
      <c r="I20" s="229">
        <v>7.5380603702656002</v>
      </c>
      <c r="J20" s="229">
        <v>8.2046579516736582</v>
      </c>
      <c r="K20" s="229">
        <v>8.3210443257587645</v>
      </c>
      <c r="L20" s="229">
        <v>6.3095609346801771</v>
      </c>
      <c r="M20" s="229">
        <v>7.0280868240471603</v>
      </c>
      <c r="N20" s="229">
        <v>6.4966354835877453</v>
      </c>
      <c r="O20" s="229">
        <v>3.0024155848453287</v>
      </c>
      <c r="P20" s="229">
        <v>3.3427297289205318</v>
      </c>
      <c r="Q20" s="229">
        <v>4.8150273102208239</v>
      </c>
      <c r="R20" s="229">
        <v>4.5470090402225098</v>
      </c>
      <c r="S20" s="229">
        <v>6.4011747201295721</v>
      </c>
      <c r="T20" s="229">
        <v>5.4521496758223273</v>
      </c>
      <c r="U20" s="229">
        <v>6.4948983965770894</v>
      </c>
      <c r="V20" s="229">
        <v>6.1606172152354759</v>
      </c>
      <c r="W20" s="229">
        <v>7.3394784666419017</v>
      </c>
      <c r="X20" s="229">
        <v>8.5848875309810921</v>
      </c>
      <c r="Y20" s="229">
        <v>8.563298243506944</v>
      </c>
    </row>
    <row r="21" spans="1:25" ht="12" customHeight="1" x14ac:dyDescent="0.25">
      <c r="A21" s="46" t="s">
        <v>32</v>
      </c>
      <c r="B21" s="229">
        <v>0.7805827852338445</v>
      </c>
      <c r="C21" s="229">
        <v>0.57382260652297346</v>
      </c>
      <c r="D21" s="229">
        <v>0.54844610442831476</v>
      </c>
      <c r="E21" s="229">
        <v>0.56936628792235533</v>
      </c>
      <c r="F21" s="229">
        <v>0.67952212046595362</v>
      </c>
      <c r="G21" s="229">
        <v>13.954959156866941</v>
      </c>
      <c r="H21" s="229">
        <v>10.059671001210615</v>
      </c>
      <c r="I21" s="229">
        <v>14.087536147746023</v>
      </c>
      <c r="J21" s="229">
        <v>13.112230219114959</v>
      </c>
      <c r="K21" s="229">
        <v>9.0019936210216294</v>
      </c>
      <c r="L21" s="229">
        <v>10.473020663965553</v>
      </c>
      <c r="M21" s="229">
        <v>17.611446510435407</v>
      </c>
      <c r="N21" s="229">
        <v>8.7958397802153989</v>
      </c>
      <c r="O21" s="229">
        <v>7.9569810598819952</v>
      </c>
      <c r="P21" s="229">
        <v>9.2391737752043728</v>
      </c>
      <c r="Q21" s="229">
        <v>9.3783035785191675</v>
      </c>
      <c r="R21" s="229">
        <v>10.155026145291743</v>
      </c>
      <c r="S21" s="229">
        <v>11.578410014753914</v>
      </c>
      <c r="T21" s="229">
        <v>10.897517058207555</v>
      </c>
      <c r="U21" s="229">
        <v>10.115578361891755</v>
      </c>
      <c r="V21" s="229">
        <v>9.9835151651698464</v>
      </c>
      <c r="W21" s="229">
        <v>10.100946255773572</v>
      </c>
      <c r="X21" s="229">
        <v>10.857043796485206</v>
      </c>
      <c r="Y21" s="229">
        <v>7.5825371433788771</v>
      </c>
    </row>
    <row r="22" spans="1:25" ht="12" customHeight="1" x14ac:dyDescent="0.25">
      <c r="A22" s="46" t="s">
        <v>33</v>
      </c>
      <c r="B22" s="229">
        <v>1.5644652686094265</v>
      </c>
      <c r="C22" s="229">
        <v>1.4080470792123241</v>
      </c>
      <c r="D22" s="229">
        <v>1.3645819038590328</v>
      </c>
      <c r="E22" s="229">
        <v>1.2025596520108779</v>
      </c>
      <c r="F22" s="229">
        <v>7.175176849891181</v>
      </c>
      <c r="G22" s="229">
        <v>4.6330684538328342</v>
      </c>
      <c r="H22" s="229">
        <v>1.4008578294680756</v>
      </c>
      <c r="I22" s="229">
        <v>0.90013398723230786</v>
      </c>
      <c r="J22" s="229">
        <v>0.86068596050252633</v>
      </c>
      <c r="K22" s="229">
        <v>1.0818643424184842</v>
      </c>
      <c r="L22" s="229">
        <v>0.81290824590320221</v>
      </c>
      <c r="M22" s="229">
        <v>0.41132938517889467</v>
      </c>
      <c r="N22" s="229">
        <v>0.41829676163827345</v>
      </c>
      <c r="O22" s="229">
        <v>1.5972201222889486</v>
      </c>
      <c r="P22" s="229">
        <v>2.7740641150289815</v>
      </c>
      <c r="Q22" s="229">
        <v>1.8789402229821031</v>
      </c>
      <c r="R22" s="229">
        <v>1.3874978005253973</v>
      </c>
      <c r="S22" s="229">
        <v>0.81978858857745374</v>
      </c>
      <c r="T22" s="229">
        <v>0.48959680481331691</v>
      </c>
      <c r="U22" s="229">
        <v>0.29542366710703694</v>
      </c>
      <c r="V22" s="229">
        <v>0.4713738714586414</v>
      </c>
      <c r="W22" s="229">
        <v>7.9383836603447069E-2</v>
      </c>
      <c r="X22" s="229">
        <v>9.9257982063749112E-2</v>
      </c>
      <c r="Y22" s="229">
        <v>0.13602170260918686</v>
      </c>
    </row>
    <row r="23" spans="1:25" ht="12" customHeight="1" x14ac:dyDescent="0.25">
      <c r="A23" s="46" t="s">
        <v>73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0.18810573539304332</v>
      </c>
      <c r="L23" s="229">
        <v>0.49281622869180108</v>
      </c>
      <c r="M23" s="229">
        <v>1.2171858469410277</v>
      </c>
      <c r="N23" s="229">
        <v>1.0380936126715636</v>
      </c>
      <c r="O23" s="229">
        <v>1.0619274464954902</v>
      </c>
      <c r="P23" s="229">
        <v>1.0070570186946142</v>
      </c>
      <c r="Q23" s="229">
        <v>0.98443910025195425</v>
      </c>
      <c r="R23" s="229">
        <v>0.99497366476977611</v>
      </c>
      <c r="S23" s="229">
        <v>0.86982376464644351</v>
      </c>
      <c r="T23" s="229">
        <v>0.85406780098089619</v>
      </c>
      <c r="U23" s="229">
        <v>0.80799117298166556</v>
      </c>
      <c r="V23" s="229">
        <v>0.86360760349311594</v>
      </c>
      <c r="W23" s="229">
        <v>0.89779990116629282</v>
      </c>
      <c r="X23" s="229">
        <v>0.77510430333181057</v>
      </c>
      <c r="Y23" s="229">
        <v>0.95582417817945853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1.3997530824235018E-2</v>
      </c>
      <c r="C25" s="229">
        <v>2.8665340881411969E-2</v>
      </c>
      <c r="D25" s="229">
        <v>2.7185917481279458E-2</v>
      </c>
      <c r="E25" s="229">
        <v>6.1039718301769935E-2</v>
      </c>
      <c r="F25" s="229">
        <v>5.9012485270760237E-2</v>
      </c>
      <c r="G25" s="229">
        <v>5.2558647215853155E-2</v>
      </c>
      <c r="H25" s="229">
        <v>3.9560329855833659E-2</v>
      </c>
      <c r="I25" s="229">
        <v>8.1539544624434177E-2</v>
      </c>
      <c r="J25" s="229">
        <v>9.0598885285899336E-2</v>
      </c>
      <c r="K25" s="229">
        <v>0.13407711236260345</v>
      </c>
      <c r="L25" s="229">
        <v>0.13929455281315717</v>
      </c>
      <c r="M25" s="229">
        <v>3.9234434918817028E-2</v>
      </c>
      <c r="N25" s="229">
        <v>1.9306171217538137E-2</v>
      </c>
      <c r="O25" s="229">
        <v>8.1709342810107471E-2</v>
      </c>
      <c r="P25" s="229">
        <v>2.3677346388270668</v>
      </c>
      <c r="Q25" s="229">
        <v>1.8411004743819714</v>
      </c>
      <c r="R25" s="229">
        <v>1.761534036492886</v>
      </c>
      <c r="S25" s="229">
        <v>2.1012691077307988</v>
      </c>
      <c r="T25" s="229">
        <v>2.4676629059257893</v>
      </c>
      <c r="U25" s="229">
        <v>3.057668523658958</v>
      </c>
      <c r="V25" s="229">
        <v>2.4846372840504611</v>
      </c>
      <c r="W25" s="229">
        <v>2.0163891239130303</v>
      </c>
      <c r="X25" s="229">
        <v>5.1355955250418885</v>
      </c>
      <c r="Y25" s="229">
        <v>3.7147901940530565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248.83820745791769</v>
      </c>
      <c r="C27" s="228">
        <f t="shared" si="3"/>
        <v>230.91952309110059</v>
      </c>
      <c r="D27" s="228">
        <f t="shared" si="3"/>
        <v>236.97185457841047</v>
      </c>
      <c r="E27" s="228">
        <f t="shared" si="3"/>
        <v>249.74613619148221</v>
      </c>
      <c r="F27" s="228">
        <f t="shared" si="3"/>
        <v>267.44363239199527</v>
      </c>
      <c r="G27" s="228">
        <f t="shared" si="3"/>
        <v>251.52920298910317</v>
      </c>
      <c r="H27" s="228">
        <f t="shared" si="3"/>
        <v>242.07982390523574</v>
      </c>
      <c r="I27" s="228">
        <f t="shared" si="3"/>
        <v>248.77373636394896</v>
      </c>
      <c r="J27" s="228">
        <f t="shared" si="3"/>
        <v>254.42863588356246</v>
      </c>
      <c r="K27" s="228">
        <f t="shared" si="3"/>
        <v>222.41594942611621</v>
      </c>
      <c r="L27" s="228">
        <f t="shared" si="3"/>
        <v>199.09771839886031</v>
      </c>
      <c r="M27" s="228">
        <f t="shared" si="3"/>
        <v>164.91722570704871</v>
      </c>
      <c r="N27" s="228">
        <f t="shared" si="3"/>
        <v>137.94793401878144</v>
      </c>
      <c r="O27" s="228">
        <f t="shared" si="3"/>
        <v>155.79973205455374</v>
      </c>
      <c r="P27" s="228">
        <f t="shared" si="3"/>
        <v>188.5127098552785</v>
      </c>
      <c r="Q27" s="228">
        <f t="shared" si="3"/>
        <v>173.68917195958002</v>
      </c>
      <c r="R27" s="228">
        <f t="shared" si="3"/>
        <v>178.02060380552467</v>
      </c>
      <c r="S27" s="228">
        <f t="shared" si="3"/>
        <v>191.64731099739399</v>
      </c>
      <c r="T27" s="228">
        <f t="shared" si="3"/>
        <v>186.00252065906025</v>
      </c>
      <c r="U27" s="228">
        <f t="shared" si="3"/>
        <v>185.74616191698877</v>
      </c>
      <c r="V27" s="228">
        <f t="shared" si="3"/>
        <v>202.93483341714736</v>
      </c>
      <c r="W27" s="228">
        <f t="shared" si="3"/>
        <v>203.82999135910907</v>
      </c>
      <c r="X27" s="228">
        <f t="shared" si="3"/>
        <v>201.10680975751387</v>
      </c>
      <c r="Y27" s="228">
        <f t="shared" si="3"/>
        <v>207.80105926124108</v>
      </c>
    </row>
    <row r="28" spans="1:25" ht="12" customHeight="1" x14ac:dyDescent="0.25">
      <c r="A28" s="18" t="s">
        <v>28</v>
      </c>
      <c r="B28" s="230">
        <v>31.986070871608785</v>
      </c>
      <c r="C28" s="230">
        <v>33.602133413685841</v>
      </c>
      <c r="D28" s="230">
        <v>33.074013692873486</v>
      </c>
      <c r="E28" s="230">
        <v>34.229762393384078</v>
      </c>
      <c r="F28" s="230">
        <v>38.684215277607343</v>
      </c>
      <c r="G28" s="230">
        <v>35.320170607438513</v>
      </c>
      <c r="H28" s="230">
        <v>38.427700726146384</v>
      </c>
      <c r="I28" s="230">
        <v>33.08212142307238</v>
      </c>
      <c r="J28" s="230">
        <v>27.89181076111549</v>
      </c>
      <c r="K28" s="230">
        <v>14.450239821426479</v>
      </c>
      <c r="L28" s="230">
        <v>16.656947749820059</v>
      </c>
      <c r="M28" s="230">
        <v>7.4263342501773515</v>
      </c>
      <c r="N28" s="230">
        <v>0.12315178101660586</v>
      </c>
      <c r="O28" s="230">
        <v>0.12318425512334248</v>
      </c>
      <c r="P28" s="230">
        <v>2.2102620285559946</v>
      </c>
      <c r="Q28" s="230">
        <v>3.6583823914089786</v>
      </c>
      <c r="R28" s="230">
        <v>0</v>
      </c>
      <c r="S28" s="230">
        <v>2.9635171788463421</v>
      </c>
      <c r="T28" s="230">
        <v>13.527361205574955</v>
      </c>
      <c r="U28" s="230">
        <v>17.127605159922648</v>
      </c>
      <c r="V28" s="230">
        <v>13.928594811215744</v>
      </c>
      <c r="W28" s="230">
        <v>39.839782794145798</v>
      </c>
      <c r="X28" s="230">
        <v>30.40224401902039</v>
      </c>
      <c r="Y28" s="230">
        <v>27.246497855072498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1.3766062344344903</v>
      </c>
      <c r="I30" s="230">
        <v>1.365695515710371</v>
      </c>
      <c r="J30" s="230">
        <v>0.82778448586697984</v>
      </c>
      <c r="K30" s="230">
        <v>1.3608921092215667</v>
      </c>
      <c r="L30" s="230">
        <v>1.9507908019841431</v>
      </c>
      <c r="M30" s="230">
        <v>2.1047926578089573</v>
      </c>
      <c r="N30" s="230">
        <v>2.456666008077379</v>
      </c>
      <c r="O30" s="230">
        <v>1.733932424903311</v>
      </c>
      <c r="P30" s="230">
        <v>2.331779041473494</v>
      </c>
      <c r="Q30" s="230">
        <v>2.5329554985687732</v>
      </c>
      <c r="R30" s="230">
        <v>2.3369102098425003</v>
      </c>
      <c r="S30" s="230">
        <v>2.2000884582552418</v>
      </c>
      <c r="T30" s="230">
        <v>2.2692215010521304</v>
      </c>
      <c r="U30" s="230">
        <v>2.5615127704425058</v>
      </c>
      <c r="V30" s="230">
        <v>2.6834985539344709</v>
      </c>
      <c r="W30" s="230">
        <v>2.4374572053180144</v>
      </c>
      <c r="X30" s="230">
        <v>2.5248891057853644</v>
      </c>
      <c r="Y30" s="230">
        <v>1.9898789469261153</v>
      </c>
    </row>
    <row r="31" spans="1:25" ht="12" customHeight="1" x14ac:dyDescent="0.25">
      <c r="A31" s="18" t="s">
        <v>82</v>
      </c>
      <c r="B31" s="230">
        <v>14.481767797171846</v>
      </c>
      <c r="C31" s="230">
        <v>14.630536174927977</v>
      </c>
      <c r="D31" s="230">
        <v>14.015681022319153</v>
      </c>
      <c r="E31" s="230">
        <v>14.393314699174404</v>
      </c>
      <c r="F31" s="230">
        <v>14.710473680805286</v>
      </c>
      <c r="G31" s="230">
        <v>11.830383492643589</v>
      </c>
      <c r="H31" s="230">
        <v>10.641633856683097</v>
      </c>
      <c r="I31" s="230">
        <v>8.7123067433251009</v>
      </c>
      <c r="J31" s="230">
        <v>9.214976879332637</v>
      </c>
      <c r="K31" s="230">
        <v>9.2447929692010984</v>
      </c>
      <c r="L31" s="230">
        <v>7.2917698811622911</v>
      </c>
      <c r="M31" s="230">
        <v>8.1491018005584372</v>
      </c>
      <c r="N31" s="230">
        <v>14.560766255255487</v>
      </c>
      <c r="O31" s="230">
        <v>8.0371357266061221</v>
      </c>
      <c r="P31" s="230">
        <v>8.6149137917722403</v>
      </c>
      <c r="Q31" s="230">
        <v>11.227220392368977</v>
      </c>
      <c r="R31" s="230">
        <v>11.467117654106254</v>
      </c>
      <c r="S31" s="230">
        <v>14.590271779623425</v>
      </c>
      <c r="T31" s="230">
        <v>12.494767158362446</v>
      </c>
      <c r="U31" s="230">
        <v>17.351990311564549</v>
      </c>
      <c r="V31" s="230">
        <v>15.326569079000866</v>
      </c>
      <c r="W31" s="230">
        <v>19.917161709432762</v>
      </c>
      <c r="X31" s="230">
        <v>21.97725732672809</v>
      </c>
      <c r="Y31" s="230">
        <v>22.308220588609672</v>
      </c>
    </row>
    <row r="32" spans="1:25" ht="12" customHeight="1" x14ac:dyDescent="0.25">
      <c r="A32" s="18" t="s">
        <v>32</v>
      </c>
      <c r="B32" s="230">
        <v>66.768342408231334</v>
      </c>
      <c r="C32" s="230">
        <v>51.536667505256894</v>
      </c>
      <c r="D32" s="230">
        <v>52.527048306577704</v>
      </c>
      <c r="E32" s="230">
        <v>59.259696480779276</v>
      </c>
      <c r="F32" s="230">
        <v>64.941114165002659</v>
      </c>
      <c r="G32" s="230">
        <v>48.76756878810297</v>
      </c>
      <c r="H32" s="230">
        <v>42.048325559408475</v>
      </c>
      <c r="I32" s="230">
        <v>48.676866259820606</v>
      </c>
      <c r="J32" s="230">
        <v>48.06704751089363</v>
      </c>
      <c r="K32" s="230">
        <v>36.772125037619816</v>
      </c>
      <c r="L32" s="230">
        <v>33.196368845922663</v>
      </c>
      <c r="M32" s="230">
        <v>30.050892268584356</v>
      </c>
      <c r="N32" s="230">
        <v>15.554031243000427</v>
      </c>
      <c r="O32" s="230">
        <v>10.470362018363923</v>
      </c>
      <c r="P32" s="230">
        <v>12.138298279825717</v>
      </c>
      <c r="Q32" s="230">
        <v>12.097362801532421</v>
      </c>
      <c r="R32" s="230">
        <v>15.081861214983405</v>
      </c>
      <c r="S32" s="230">
        <v>16.669741318006182</v>
      </c>
      <c r="T32" s="230">
        <v>18.428192314105427</v>
      </c>
      <c r="U32" s="230">
        <v>19.015891973447886</v>
      </c>
      <c r="V32" s="230">
        <v>17.126974946610027</v>
      </c>
      <c r="W32" s="230">
        <v>16.56887317672858</v>
      </c>
      <c r="X32" s="230">
        <v>18.335991457169129</v>
      </c>
      <c r="Y32" s="230">
        <v>15.887626227214414</v>
      </c>
    </row>
    <row r="33" spans="1:25" ht="12" customHeight="1" x14ac:dyDescent="0.25">
      <c r="A33" s="18" t="s">
        <v>33</v>
      </c>
      <c r="B33" s="230">
        <v>107.88669552244818</v>
      </c>
      <c r="C33" s="230">
        <v>101.83305352267928</v>
      </c>
      <c r="D33" s="230">
        <v>106.53404234377636</v>
      </c>
      <c r="E33" s="230">
        <v>105.14361403672513</v>
      </c>
      <c r="F33" s="230">
        <v>111.91820234185431</v>
      </c>
      <c r="G33" s="230">
        <v>118.04775699758586</v>
      </c>
      <c r="H33" s="230">
        <v>111.93155833562221</v>
      </c>
      <c r="I33" s="230">
        <v>110.10347736272469</v>
      </c>
      <c r="J33" s="230">
        <v>117.12916786580878</v>
      </c>
      <c r="K33" s="230">
        <v>110.69801527924962</v>
      </c>
      <c r="L33" s="230">
        <v>89.231975674991034</v>
      </c>
      <c r="M33" s="230">
        <v>77.213606126429013</v>
      </c>
      <c r="N33" s="230">
        <v>72.549115104225862</v>
      </c>
      <c r="O33" s="230">
        <v>102.51928890608596</v>
      </c>
      <c r="P33" s="230">
        <v>122.49463751867692</v>
      </c>
      <c r="Q33" s="230">
        <v>95.359236905134836</v>
      </c>
      <c r="R33" s="230">
        <v>93.441908906267372</v>
      </c>
      <c r="S33" s="230">
        <v>83.020796106177485</v>
      </c>
      <c r="T33" s="230">
        <v>55.322784966467836</v>
      </c>
      <c r="U33" s="230">
        <v>41.546364810966907</v>
      </c>
      <c r="V33" s="230">
        <v>49.717706094147545</v>
      </c>
      <c r="W33" s="230">
        <v>9.6470134118918232</v>
      </c>
      <c r="X33" s="230">
        <v>11.553536514926796</v>
      </c>
      <c r="Y33" s="230">
        <v>22.122103834794082</v>
      </c>
    </row>
    <row r="34" spans="1:25" ht="12" customHeight="1" x14ac:dyDescent="0.25">
      <c r="A34" s="18" t="s">
        <v>73</v>
      </c>
      <c r="B34" s="230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0">
        <v>0</v>
      </c>
      <c r="K34" s="230">
        <v>0.16950950857565295</v>
      </c>
      <c r="L34" s="230">
        <v>0.22195134348854151</v>
      </c>
      <c r="M34" s="230">
        <v>0.37519306914430928</v>
      </c>
      <c r="N34" s="230">
        <v>0.60904315178984803</v>
      </c>
      <c r="O34" s="230">
        <v>0.54048997397795051</v>
      </c>
      <c r="P34" s="230">
        <v>0.56787718977539781</v>
      </c>
      <c r="Q34" s="230">
        <v>0.63352759554657989</v>
      </c>
      <c r="R34" s="230">
        <v>0.60305077535648721</v>
      </c>
      <c r="S34" s="230">
        <v>0.72633808520054277</v>
      </c>
      <c r="T34" s="230">
        <v>0.69566153017093102</v>
      </c>
      <c r="U34" s="230">
        <v>0.70961516598879348</v>
      </c>
      <c r="V34" s="230">
        <v>0.67888532218984121</v>
      </c>
      <c r="W34" s="230">
        <v>0.68400227794581869</v>
      </c>
      <c r="X34" s="230">
        <v>0.74984568344694846</v>
      </c>
      <c r="Y34" s="230">
        <v>0.64423823492420507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0.96528019918436325</v>
      </c>
      <c r="C36" s="230">
        <v>2.0731403340970918</v>
      </c>
      <c r="D36" s="230">
        <v>2.1224271521661833</v>
      </c>
      <c r="E36" s="230">
        <v>5.3368966531513662</v>
      </c>
      <c r="F36" s="230">
        <v>4.6701362679536587</v>
      </c>
      <c r="G36" s="230">
        <v>4.1511386872639404</v>
      </c>
      <c r="H36" s="230">
        <v>3.1609555772808813</v>
      </c>
      <c r="I36" s="230">
        <v>9.9738344880496861</v>
      </c>
      <c r="J36" s="230">
        <v>12.329435508523209</v>
      </c>
      <c r="K36" s="230">
        <v>13.718975338196296</v>
      </c>
      <c r="L36" s="230">
        <v>15.290198138502403</v>
      </c>
      <c r="M36" s="230">
        <v>7.3649788066976924</v>
      </c>
      <c r="N36" s="230">
        <v>3.3484496327377489</v>
      </c>
      <c r="O36" s="230">
        <v>5.2446019211623769</v>
      </c>
      <c r="P36" s="230">
        <v>13.849892188344043</v>
      </c>
      <c r="Q36" s="230">
        <v>21.923989809366955</v>
      </c>
      <c r="R36" s="230">
        <v>26.947752291967994</v>
      </c>
      <c r="S36" s="230">
        <v>41.169410169999203</v>
      </c>
      <c r="T36" s="230">
        <v>52.035346552371713</v>
      </c>
      <c r="U36" s="230">
        <v>55.938204219247325</v>
      </c>
      <c r="V36" s="230">
        <v>72.112869164788748</v>
      </c>
      <c r="W36" s="230">
        <v>81.859105287092987</v>
      </c>
      <c r="X36" s="230">
        <v>80.213931560082784</v>
      </c>
      <c r="Y36" s="230">
        <v>78.67540757034935</v>
      </c>
    </row>
    <row r="37" spans="1:25" ht="12" customHeight="1" x14ac:dyDescent="0.25">
      <c r="A37" s="47" t="s">
        <v>40</v>
      </c>
      <c r="B37" s="231">
        <v>26.750050659273178</v>
      </c>
      <c r="C37" s="231">
        <v>27.243992140453475</v>
      </c>
      <c r="D37" s="231">
        <v>28.698642060697587</v>
      </c>
      <c r="E37" s="231">
        <v>31.382851928267925</v>
      </c>
      <c r="F37" s="231">
        <v>32.519490658772014</v>
      </c>
      <c r="G37" s="231">
        <v>33.412184416068285</v>
      </c>
      <c r="H37" s="231">
        <v>34.49304361566022</v>
      </c>
      <c r="I37" s="231">
        <v>36.859434571246112</v>
      </c>
      <c r="J37" s="231">
        <v>38.968412872021723</v>
      </c>
      <c r="K37" s="231">
        <v>36.001399362625705</v>
      </c>
      <c r="L37" s="231">
        <v>35.257715962989138</v>
      </c>
      <c r="M37" s="231">
        <v>32.232326727648626</v>
      </c>
      <c r="N37" s="231">
        <v>28.746710842678056</v>
      </c>
      <c r="O37" s="231">
        <v>27.130736828330743</v>
      </c>
      <c r="P37" s="231">
        <v>26.305049816854709</v>
      </c>
      <c r="Q37" s="231">
        <v>26.256496565652487</v>
      </c>
      <c r="R37" s="231">
        <v>28.142002753000643</v>
      </c>
      <c r="S37" s="231">
        <v>30.307147901285571</v>
      </c>
      <c r="T37" s="231">
        <v>31.229185430954807</v>
      </c>
      <c r="U37" s="231">
        <v>31.494977505408134</v>
      </c>
      <c r="V37" s="231">
        <v>31.35973544526011</v>
      </c>
      <c r="W37" s="231">
        <v>32.876595496553279</v>
      </c>
      <c r="X37" s="231">
        <v>35.349114090354362</v>
      </c>
      <c r="Y37" s="231">
        <v>38.927086003350752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0.99999999999999989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8.0365025615311073E-3</v>
      </c>
      <c r="C42" s="233">
        <f t="shared" si="5"/>
        <v>8.2146511992391806E-3</v>
      </c>
      <c r="D42" s="233">
        <f t="shared" si="5"/>
        <v>8.393991719528612E-3</v>
      </c>
      <c r="E42" s="233">
        <f t="shared" si="5"/>
        <v>8.427246760211041E-3</v>
      </c>
      <c r="F42" s="233">
        <f t="shared" si="5"/>
        <v>8.4849088885547881E-3</v>
      </c>
      <c r="G42" s="233">
        <f t="shared" si="5"/>
        <v>8.0138183463486726E-3</v>
      </c>
      <c r="H42" s="233">
        <f t="shared" si="5"/>
        <v>8.5261084595078893E-3</v>
      </c>
      <c r="I42" s="233">
        <f t="shared" si="5"/>
        <v>8.8878733911376892E-3</v>
      </c>
      <c r="J42" s="233">
        <f t="shared" si="5"/>
        <v>9.1443007148979995E-3</v>
      </c>
      <c r="K42" s="233">
        <f t="shared" si="5"/>
        <v>9.6540900104897364E-3</v>
      </c>
      <c r="L42" s="233">
        <f t="shared" si="5"/>
        <v>1.0151835042454899E-2</v>
      </c>
      <c r="M42" s="233">
        <f t="shared" si="5"/>
        <v>1.0068424675902396E-2</v>
      </c>
      <c r="N42" s="233">
        <f t="shared" si="5"/>
        <v>1.153989563910955E-2</v>
      </c>
      <c r="O42" s="233">
        <f t="shared" si="5"/>
        <v>1.0851385069418783E-2</v>
      </c>
      <c r="P42" s="233">
        <f t="shared" si="5"/>
        <v>9.904265110554809E-3</v>
      </c>
      <c r="Q42" s="233">
        <f t="shared" si="5"/>
        <v>9.8951621096277607E-3</v>
      </c>
      <c r="R42" s="233">
        <f t="shared" si="5"/>
        <v>9.895125900962861E-3</v>
      </c>
      <c r="S42" s="233">
        <f t="shared" si="5"/>
        <v>9.441917985212123E-3</v>
      </c>
      <c r="T42" s="233">
        <f t="shared" si="5"/>
        <v>9.7482039556373839E-3</v>
      </c>
      <c r="U42" s="233">
        <f t="shared" si="5"/>
        <v>9.4582715911980947E-3</v>
      </c>
      <c r="V42" s="233">
        <f t="shared" si="5"/>
        <v>9.0721982734481513E-3</v>
      </c>
      <c r="W42" s="233">
        <f t="shared" si="5"/>
        <v>9.4648776546138198E-3</v>
      </c>
      <c r="X42" s="233">
        <f t="shared" si="5"/>
        <v>9.3895908248163365E-3</v>
      </c>
      <c r="Y42" s="233">
        <f t="shared" si="5"/>
        <v>9.8115709691323442E-3</v>
      </c>
    </row>
    <row r="43" spans="1:25" ht="12" customHeight="1" x14ac:dyDescent="0.25">
      <c r="A43" s="173" t="s">
        <v>92</v>
      </c>
      <c r="B43" s="233">
        <f t="shared" ref="B43:Y43" si="6">IF(B7=0,0,B7/B$5)</f>
        <v>7.2995087635493502E-3</v>
      </c>
      <c r="C43" s="233">
        <f t="shared" si="6"/>
        <v>7.5652410774330091E-3</v>
      </c>
      <c r="D43" s="233">
        <f t="shared" si="6"/>
        <v>7.6142739251419157E-3</v>
      </c>
      <c r="E43" s="233">
        <f t="shared" si="6"/>
        <v>7.4906310647807357E-3</v>
      </c>
      <c r="F43" s="233">
        <f t="shared" si="6"/>
        <v>7.5331628586022071E-3</v>
      </c>
      <c r="G43" s="233">
        <f t="shared" si="6"/>
        <v>7.3859380951480334E-3</v>
      </c>
      <c r="H43" s="233">
        <f t="shared" si="6"/>
        <v>7.8781717226098207E-3</v>
      </c>
      <c r="I43" s="233">
        <f t="shared" si="6"/>
        <v>7.6237489216134267E-3</v>
      </c>
      <c r="J43" s="233">
        <f t="shared" si="6"/>
        <v>7.7361743668289467E-3</v>
      </c>
      <c r="K43" s="233">
        <f t="shared" si="6"/>
        <v>8.5870038337642167E-3</v>
      </c>
      <c r="L43" s="233">
        <f t="shared" si="6"/>
        <v>9.1803482960664332E-3</v>
      </c>
      <c r="M43" s="233">
        <f t="shared" si="6"/>
        <v>8.9260187858403433E-3</v>
      </c>
      <c r="N43" s="233">
        <f t="shared" si="6"/>
        <v>1.1095345717714951E-2</v>
      </c>
      <c r="O43" s="233">
        <f t="shared" si="6"/>
        <v>1.0990616957466282E-2</v>
      </c>
      <c r="P43" s="233">
        <f t="shared" si="6"/>
        <v>1.0680929402732214E-2</v>
      </c>
      <c r="Q43" s="233">
        <f t="shared" si="6"/>
        <v>1.0821050179467693E-2</v>
      </c>
      <c r="R43" s="233">
        <f t="shared" si="6"/>
        <v>1.0497420923344734E-2</v>
      </c>
      <c r="S43" s="233">
        <f t="shared" si="6"/>
        <v>9.6096928075707078E-3</v>
      </c>
      <c r="T43" s="233">
        <f t="shared" si="6"/>
        <v>9.8452932345186074E-3</v>
      </c>
      <c r="U43" s="233">
        <f t="shared" si="6"/>
        <v>9.4265532739805143E-3</v>
      </c>
      <c r="V43" s="233">
        <f t="shared" si="6"/>
        <v>9.2202235568345711E-3</v>
      </c>
      <c r="W43" s="233">
        <f t="shared" si="6"/>
        <v>9.5622538784515595E-3</v>
      </c>
      <c r="X43" s="233">
        <f t="shared" si="6"/>
        <v>9.4098522580670797E-3</v>
      </c>
      <c r="Y43" s="233">
        <f t="shared" si="6"/>
        <v>9.3334970100817528E-3</v>
      </c>
    </row>
    <row r="44" spans="1:25" ht="12" customHeight="1" x14ac:dyDescent="0.25">
      <c r="A44" s="173" t="s">
        <v>93</v>
      </c>
      <c r="B44" s="233">
        <f t="shared" ref="B44:Y44" si="7">IF(B8=0,0,B8/B$5)</f>
        <v>1.0892980782267124E-2</v>
      </c>
      <c r="C44" s="233">
        <f t="shared" si="7"/>
        <v>1.2017339141017823E-2</v>
      </c>
      <c r="D44" s="233">
        <f t="shared" si="7"/>
        <v>1.2455565279154356E-2</v>
      </c>
      <c r="E44" s="233">
        <f t="shared" si="7"/>
        <v>1.3020736761269341E-2</v>
      </c>
      <c r="F44" s="233">
        <f t="shared" si="7"/>
        <v>1.2457025173562741E-2</v>
      </c>
      <c r="G44" s="233">
        <f t="shared" si="7"/>
        <v>1.3032616862772071E-2</v>
      </c>
      <c r="H44" s="233">
        <f t="shared" si="7"/>
        <v>1.4307245663258094E-2</v>
      </c>
      <c r="I44" s="233">
        <f t="shared" si="7"/>
        <v>1.5106073070689181E-2</v>
      </c>
      <c r="J44" s="233">
        <f t="shared" si="7"/>
        <v>1.5690383152644004E-2</v>
      </c>
      <c r="K44" s="233">
        <f t="shared" si="7"/>
        <v>1.6574752489063409E-2</v>
      </c>
      <c r="L44" s="233">
        <f t="shared" si="7"/>
        <v>1.8172800018106953E-2</v>
      </c>
      <c r="M44" s="233">
        <f t="shared" si="7"/>
        <v>1.934341397690012E-2</v>
      </c>
      <c r="N44" s="233">
        <f t="shared" si="7"/>
        <v>2.3138554542024996E-2</v>
      </c>
      <c r="O44" s="233">
        <f t="shared" si="7"/>
        <v>1.9250672046173242E-2</v>
      </c>
      <c r="P44" s="233">
        <f t="shared" si="7"/>
        <v>1.5875511591484412E-2</v>
      </c>
      <c r="Q44" s="233">
        <f t="shared" si="7"/>
        <v>1.73662409098631E-2</v>
      </c>
      <c r="R44" s="233">
        <f t="shared" si="7"/>
        <v>1.8089964302453253E-2</v>
      </c>
      <c r="S44" s="233">
        <f t="shared" si="7"/>
        <v>1.8349458317934522E-2</v>
      </c>
      <c r="T44" s="233">
        <f t="shared" si="7"/>
        <v>1.9170046549715925E-2</v>
      </c>
      <c r="U44" s="233">
        <f t="shared" si="7"/>
        <v>1.9721978096930201E-2</v>
      </c>
      <c r="V44" s="233">
        <f t="shared" si="7"/>
        <v>1.8175572338871682E-2</v>
      </c>
      <c r="W44" s="233">
        <f t="shared" si="7"/>
        <v>1.8712497926144812E-2</v>
      </c>
      <c r="X44" s="233">
        <f t="shared" si="7"/>
        <v>1.9536696568526343E-2</v>
      </c>
      <c r="Y44" s="233">
        <f t="shared" si="7"/>
        <v>2.047676737236781E-2</v>
      </c>
    </row>
    <row r="45" spans="1:25" ht="12" customHeight="1" x14ac:dyDescent="0.25">
      <c r="A45" s="173" t="s">
        <v>94</v>
      </c>
      <c r="B45" s="233">
        <f t="shared" ref="B45:Y45" si="8">IF(B9=0,0,B9/B$5)</f>
        <v>8.9201714021837717E-3</v>
      </c>
      <c r="C45" s="233">
        <f t="shared" si="8"/>
        <v>9.4149589602118052E-3</v>
      </c>
      <c r="D45" s="233">
        <f t="shared" si="8"/>
        <v>9.548239067624191E-3</v>
      </c>
      <c r="E45" s="233">
        <f t="shared" si="8"/>
        <v>9.5575170943665751E-3</v>
      </c>
      <c r="F45" s="233">
        <f t="shared" si="8"/>
        <v>9.3807154653431455E-3</v>
      </c>
      <c r="G45" s="233">
        <f t="shared" si="8"/>
        <v>9.5371986822238679E-3</v>
      </c>
      <c r="H45" s="233">
        <f t="shared" si="8"/>
        <v>1.0297127612254018E-2</v>
      </c>
      <c r="I45" s="233">
        <f t="shared" si="8"/>
        <v>1.0286182773518521E-2</v>
      </c>
      <c r="J45" s="233">
        <f t="shared" si="8"/>
        <v>1.0490400895123249E-2</v>
      </c>
      <c r="K45" s="233">
        <f t="shared" si="8"/>
        <v>1.1805584482759382E-2</v>
      </c>
      <c r="L45" s="233">
        <f t="shared" si="8"/>
        <v>1.3000663526273467E-2</v>
      </c>
      <c r="M45" s="233">
        <f t="shared" si="8"/>
        <v>1.3257343642766288E-2</v>
      </c>
      <c r="N45" s="233">
        <f t="shared" si="8"/>
        <v>1.7149766052407877E-2</v>
      </c>
      <c r="O45" s="233">
        <f t="shared" si="8"/>
        <v>1.5532977024511967E-2</v>
      </c>
      <c r="P45" s="233">
        <f t="shared" si="8"/>
        <v>1.4547161166490154E-2</v>
      </c>
      <c r="Q45" s="233">
        <f t="shared" si="8"/>
        <v>1.5349289197434727E-2</v>
      </c>
      <c r="R45" s="233">
        <f t="shared" si="8"/>
        <v>1.5381938261871245E-2</v>
      </c>
      <c r="S45" s="233">
        <f t="shared" si="8"/>
        <v>1.4378550187380651E-2</v>
      </c>
      <c r="T45" s="233">
        <f t="shared" si="8"/>
        <v>1.482788476456973E-2</v>
      </c>
      <c r="U45" s="233">
        <f t="shared" si="8"/>
        <v>1.4714855605371689E-2</v>
      </c>
      <c r="V45" s="233">
        <f t="shared" si="8"/>
        <v>1.4050712740142834E-2</v>
      </c>
      <c r="W45" s="233">
        <f t="shared" si="8"/>
        <v>1.4574051268991348E-2</v>
      </c>
      <c r="X45" s="233">
        <f t="shared" si="8"/>
        <v>1.4395877367153224E-2</v>
      </c>
      <c r="Y45" s="233">
        <f t="shared" si="8"/>
        <v>1.4019461632985418E-2</v>
      </c>
    </row>
    <row r="46" spans="1:25" ht="12" customHeight="1" x14ac:dyDescent="0.25">
      <c r="A46" s="173" t="s">
        <v>95</v>
      </c>
      <c r="B46" s="233">
        <f t="shared" ref="B46:Y46" si="9">IF(B10=0,0,B10/B$5)</f>
        <v>9.1301351713709029E-3</v>
      </c>
      <c r="C46" s="233">
        <f t="shared" si="9"/>
        <v>9.9518387602927378E-3</v>
      </c>
      <c r="D46" s="233">
        <f t="shared" si="9"/>
        <v>9.9385612905583693E-3</v>
      </c>
      <c r="E46" s="233">
        <f t="shared" si="9"/>
        <v>1.0136084609075046E-2</v>
      </c>
      <c r="F46" s="233">
        <f t="shared" si="9"/>
        <v>9.9864321578618694E-3</v>
      </c>
      <c r="G46" s="233">
        <f t="shared" si="9"/>
        <v>1.2621006534051812E-2</v>
      </c>
      <c r="H46" s="233">
        <f t="shared" si="9"/>
        <v>1.220331931859253E-2</v>
      </c>
      <c r="I46" s="233">
        <f t="shared" si="9"/>
        <v>1.288830291707964E-2</v>
      </c>
      <c r="J46" s="233">
        <f t="shared" si="9"/>
        <v>1.3089195057451054E-2</v>
      </c>
      <c r="K46" s="233">
        <f t="shared" si="9"/>
        <v>1.3523019225828577E-2</v>
      </c>
      <c r="L46" s="233">
        <f t="shared" si="9"/>
        <v>1.4206359070011231E-2</v>
      </c>
      <c r="M46" s="233">
        <f t="shared" si="9"/>
        <v>1.7290087739980475E-2</v>
      </c>
      <c r="N46" s="233">
        <f t="shared" si="9"/>
        <v>1.4381901386382635E-2</v>
      </c>
      <c r="O46" s="233">
        <f t="shared" si="9"/>
        <v>1.2098393952226227E-2</v>
      </c>
      <c r="P46" s="233">
        <f t="shared" si="9"/>
        <v>1.0364957239614602E-2</v>
      </c>
      <c r="Q46" s="233">
        <f t="shared" si="9"/>
        <v>1.088572731113299E-2</v>
      </c>
      <c r="R46" s="233">
        <f t="shared" si="9"/>
        <v>1.142482932878402E-2</v>
      </c>
      <c r="S46" s="233">
        <f t="shared" si="9"/>
        <v>1.1226663525177963E-2</v>
      </c>
      <c r="T46" s="233">
        <f t="shared" si="9"/>
        <v>1.2897386350840725E-2</v>
      </c>
      <c r="U46" s="233">
        <f t="shared" si="9"/>
        <v>1.2868445300849476E-2</v>
      </c>
      <c r="V46" s="233">
        <f t="shared" si="9"/>
        <v>1.1731133728817652E-2</v>
      </c>
      <c r="W46" s="233">
        <f t="shared" si="9"/>
        <v>1.2029631551179939E-2</v>
      </c>
      <c r="X46" s="233">
        <f t="shared" si="9"/>
        <v>1.8888097359241945E-2</v>
      </c>
      <c r="Y46" s="233">
        <f t="shared" si="9"/>
        <v>1.9316108824858048E-2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5.9124329871649707E-2</v>
      </c>
      <c r="C47" s="234">
        <f t="shared" si="10"/>
        <v>6.2488116141880531E-2</v>
      </c>
      <c r="D47" s="234">
        <f t="shared" si="10"/>
        <v>5.8630237359531219E-2</v>
      </c>
      <c r="E47" s="234">
        <f t="shared" si="10"/>
        <v>5.6575722203532471E-2</v>
      </c>
      <c r="F47" s="234">
        <f t="shared" si="10"/>
        <v>6.2260390624834891E-2</v>
      </c>
      <c r="G47" s="234">
        <f t="shared" si="10"/>
        <v>9.9471436077403178E-2</v>
      </c>
      <c r="H47" s="234">
        <f t="shared" si="10"/>
        <v>9.0793405396774246E-2</v>
      </c>
      <c r="I47" s="234">
        <f t="shared" si="10"/>
        <v>9.2921703386932661E-2</v>
      </c>
      <c r="J47" s="234">
        <f t="shared" si="10"/>
        <v>8.792516921338249E-2</v>
      </c>
      <c r="K47" s="234">
        <f t="shared" si="10"/>
        <v>8.8511179616604832E-2</v>
      </c>
      <c r="L47" s="234">
        <f t="shared" si="10"/>
        <v>9.3245531304772616E-2</v>
      </c>
      <c r="M47" s="234">
        <f t="shared" si="10"/>
        <v>0.14738976409552196</v>
      </c>
      <c r="N47" s="234">
        <f t="shared" si="10"/>
        <v>0.12800611309731658</v>
      </c>
      <c r="O47" s="234">
        <f t="shared" si="10"/>
        <v>9.4599495797024424E-2</v>
      </c>
      <c r="P47" s="234">
        <f t="shared" si="10"/>
        <v>0.10279692169926541</v>
      </c>
      <c r="Q47" s="234">
        <f t="shared" si="10"/>
        <v>0.11481554662162445</v>
      </c>
      <c r="R47" s="234">
        <f t="shared" si="10"/>
        <v>0.10812871692196484</v>
      </c>
      <c r="S47" s="234">
        <f t="shared" si="10"/>
        <v>0.11868692075984626</v>
      </c>
      <c r="T47" s="234">
        <f t="shared" si="10"/>
        <v>0.11659479134958965</v>
      </c>
      <c r="U47" s="234">
        <f t="shared" si="10"/>
        <v>0.12144342396325827</v>
      </c>
      <c r="V47" s="234">
        <f t="shared" si="10"/>
        <v>0.10803446077461167</v>
      </c>
      <c r="W47" s="234">
        <f t="shared" si="10"/>
        <v>0.10823545554093468</v>
      </c>
      <c r="X47" s="234">
        <f t="shared" si="10"/>
        <v>0.1262884361983006</v>
      </c>
      <c r="Y47" s="234">
        <f t="shared" si="10"/>
        <v>0.10522502596984899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0.89659637144744808</v>
      </c>
      <c r="C48" s="235">
        <f t="shared" si="11"/>
        <v>0.89034785471992495</v>
      </c>
      <c r="D48" s="235">
        <f t="shared" si="11"/>
        <v>0.89341913135846129</v>
      </c>
      <c r="E48" s="235">
        <f t="shared" si="11"/>
        <v>0.89479206150676482</v>
      </c>
      <c r="F48" s="235">
        <f t="shared" si="11"/>
        <v>0.88989736483124038</v>
      </c>
      <c r="G48" s="235">
        <f t="shared" si="11"/>
        <v>0.84993798540205245</v>
      </c>
      <c r="H48" s="235">
        <f t="shared" si="11"/>
        <v>0.85599462182700337</v>
      </c>
      <c r="I48" s="235">
        <f t="shared" si="11"/>
        <v>0.85228611553902889</v>
      </c>
      <c r="J48" s="235">
        <f t="shared" si="11"/>
        <v>0.85592437659967224</v>
      </c>
      <c r="K48" s="235">
        <f t="shared" si="11"/>
        <v>0.85134437034148991</v>
      </c>
      <c r="L48" s="235">
        <f t="shared" si="11"/>
        <v>0.84204246274231431</v>
      </c>
      <c r="M48" s="235">
        <f t="shared" si="11"/>
        <v>0.78372494708308849</v>
      </c>
      <c r="N48" s="235">
        <f t="shared" si="11"/>
        <v>0.79468842356504343</v>
      </c>
      <c r="O48" s="235">
        <f t="shared" si="11"/>
        <v>0.83667645915317901</v>
      </c>
      <c r="P48" s="235">
        <f t="shared" si="11"/>
        <v>0.83583025378985842</v>
      </c>
      <c r="Q48" s="235">
        <f t="shared" si="11"/>
        <v>0.8208669836708492</v>
      </c>
      <c r="R48" s="235">
        <f t="shared" si="11"/>
        <v>0.82658200436061902</v>
      </c>
      <c r="S48" s="235">
        <f t="shared" si="11"/>
        <v>0.81830679641687776</v>
      </c>
      <c r="T48" s="235">
        <f t="shared" si="11"/>
        <v>0.81691639379512804</v>
      </c>
      <c r="U48" s="235">
        <f t="shared" si="11"/>
        <v>0.81236647216841174</v>
      </c>
      <c r="V48" s="235">
        <f t="shared" si="11"/>
        <v>0.82971569858727345</v>
      </c>
      <c r="W48" s="235">
        <f t="shared" si="11"/>
        <v>0.82742123217968377</v>
      </c>
      <c r="X48" s="235">
        <f t="shared" si="11"/>
        <v>0.80209144942389454</v>
      </c>
      <c r="Y48" s="235">
        <f t="shared" si="11"/>
        <v>0.8218175682207256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CY: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114.89414548357459</v>
      </c>
      <c r="C5" s="223">
        <f t="shared" si="0"/>
        <v>108.458448699714</v>
      </c>
      <c r="D5" s="223">
        <f t="shared" si="0"/>
        <v>112.31697372999274</v>
      </c>
      <c r="E5" s="223">
        <f t="shared" si="0"/>
        <v>120.2921407191221</v>
      </c>
      <c r="F5" s="223">
        <f t="shared" si="0"/>
        <v>128.29499602538598</v>
      </c>
      <c r="G5" s="223">
        <f t="shared" si="0"/>
        <v>123.69529759404985</v>
      </c>
      <c r="H5" s="223">
        <f t="shared" si="0"/>
        <v>120.25017991502747</v>
      </c>
      <c r="I5" s="223">
        <f t="shared" si="0"/>
        <v>129.70723482080618</v>
      </c>
      <c r="J5" s="223">
        <f t="shared" si="0"/>
        <v>134.77669956419635</v>
      </c>
      <c r="K5" s="223">
        <f t="shared" si="0"/>
        <v>116.05435404580778</v>
      </c>
      <c r="L5" s="223">
        <f t="shared" si="0"/>
        <v>106.031629466781</v>
      </c>
      <c r="M5" s="223">
        <f t="shared" si="0"/>
        <v>94.767668495324784</v>
      </c>
      <c r="N5" s="223">
        <f t="shared" si="0"/>
        <v>80.93258579123443</v>
      </c>
      <c r="O5" s="223">
        <f t="shared" si="0"/>
        <v>80.750373969265439</v>
      </c>
      <c r="P5" s="223">
        <f t="shared" si="0"/>
        <v>93.028755327880447</v>
      </c>
      <c r="Q5" s="223">
        <f t="shared" si="0"/>
        <v>89.330738748486652</v>
      </c>
      <c r="R5" s="223">
        <f t="shared" si="0"/>
        <v>93.999798817573037</v>
      </c>
      <c r="S5" s="223">
        <f t="shared" si="0"/>
        <v>106.56568585221555</v>
      </c>
      <c r="T5" s="223">
        <f t="shared" si="0"/>
        <v>105.63203228087058</v>
      </c>
      <c r="U5" s="223">
        <f t="shared" si="0"/>
        <v>110.1588526621947</v>
      </c>
      <c r="V5" s="223">
        <f t="shared" si="0"/>
        <v>116.60694486807736</v>
      </c>
      <c r="W5" s="223">
        <f t="shared" si="0"/>
        <v>117.77030401307854</v>
      </c>
      <c r="X5" s="223">
        <f t="shared" si="0"/>
        <v>120.7654091080427</v>
      </c>
      <c r="Y5" s="223">
        <f t="shared" si="0"/>
        <v>125.55040409152323</v>
      </c>
    </row>
    <row r="6" spans="1:25" ht="12" customHeight="1" x14ac:dyDescent="0.25">
      <c r="A6" s="173" t="s">
        <v>91</v>
      </c>
      <c r="B6" s="224">
        <v>0.89924084947334482</v>
      </c>
      <c r="C6" s="224">
        <v>0.87040904041901668</v>
      </c>
      <c r="D6" s="224">
        <v>0.92124502256371976</v>
      </c>
      <c r="E6" s="224">
        <v>0.98506031019959284</v>
      </c>
      <c r="F6" s="224">
        <v>1.0670863219795206</v>
      </c>
      <c r="G6" s="224">
        <v>0.99666037189525547</v>
      </c>
      <c r="H6" s="224">
        <v>1.0227005833440062</v>
      </c>
      <c r="I6" s="224">
        <v>1.1521084077542341</v>
      </c>
      <c r="J6" s="224">
        <v>1.2234328714584406</v>
      </c>
      <c r="K6" s="224">
        <v>1.1251663269161862</v>
      </c>
      <c r="L6" s="224">
        <v>1.0840087607646578</v>
      </c>
      <c r="M6" s="224">
        <v>0.99219614075906615</v>
      </c>
      <c r="N6" s="224">
        <v>0.93767848344258309</v>
      </c>
      <c r="O6" s="224">
        <v>0.88879457563414577</v>
      </c>
      <c r="P6" s="224">
        <v>0.94418669634185903</v>
      </c>
      <c r="Q6" s="224">
        <v>0.89738708629133979</v>
      </c>
      <c r="R6" s="224">
        <v>0.93324139861564848</v>
      </c>
      <c r="S6" s="224">
        <v>0.98969205763271839</v>
      </c>
      <c r="T6" s="224">
        <v>1.0045185947212292</v>
      </c>
      <c r="U6" s="224">
        <v>1.001290233969887</v>
      </c>
      <c r="V6" s="224">
        <v>1.0080022915996278</v>
      </c>
      <c r="W6" s="224">
        <v>1.0630822322084565</v>
      </c>
      <c r="X6" s="224">
        <v>1.0885799992353342</v>
      </c>
      <c r="Y6" s="224">
        <v>1.1676090541334732</v>
      </c>
    </row>
    <row r="7" spans="1:25" ht="12" customHeight="1" x14ac:dyDescent="0.25">
      <c r="A7" s="173" t="s">
        <v>92</v>
      </c>
      <c r="B7" s="224">
        <v>0.20045272355370627</v>
      </c>
      <c r="C7" s="224">
        <v>0.19586015441543378</v>
      </c>
      <c r="D7" s="224">
        <v>0.20462237389380486</v>
      </c>
      <c r="E7" s="224">
        <v>0.21435250900003999</v>
      </c>
      <c r="F7" s="224">
        <v>0.2305194423980205</v>
      </c>
      <c r="G7" s="224">
        <v>0.22319086772192914</v>
      </c>
      <c r="H7" s="224">
        <v>0.22939243314910676</v>
      </c>
      <c r="I7" s="224">
        <v>0.23908066649478935</v>
      </c>
      <c r="J7" s="224">
        <v>0.25028888640224822</v>
      </c>
      <c r="K7" s="224">
        <v>0.24095896523553709</v>
      </c>
      <c r="L7" s="224">
        <v>0.23546439182730566</v>
      </c>
      <c r="M7" s="224">
        <v>0.21080659620314868</v>
      </c>
      <c r="N7" s="224">
        <v>0.21242213427497583</v>
      </c>
      <c r="O7" s="224">
        <v>0.21308160677370705</v>
      </c>
      <c r="P7" s="224">
        <v>0.23960937066832019</v>
      </c>
      <c r="Q7" s="224">
        <v>0.23057348566031499</v>
      </c>
      <c r="R7" s="224">
        <v>0.23035849954753054</v>
      </c>
      <c r="S7" s="224">
        <v>0.23526317643300534</v>
      </c>
      <c r="T7" s="224">
        <v>0.23745569269109346</v>
      </c>
      <c r="U7" s="224">
        <v>0.23195735985037008</v>
      </c>
      <c r="V7" s="224">
        <v>0.2384434744476065</v>
      </c>
      <c r="W7" s="224">
        <v>0.24828136275765414</v>
      </c>
      <c r="X7" s="224">
        <v>0.25251837853575643</v>
      </c>
      <c r="Y7" s="224">
        <v>0.26401356100408235</v>
      </c>
    </row>
    <row r="8" spans="1:25" ht="12" customHeight="1" x14ac:dyDescent="0.25">
      <c r="A8" s="173" t="s">
        <v>93</v>
      </c>
      <c r="B8" s="224">
        <v>1.8121914381905453</v>
      </c>
      <c r="C8" s="224">
        <v>1.8669816086758886</v>
      </c>
      <c r="D8" s="224">
        <v>1.9978382303986753</v>
      </c>
      <c r="E8" s="224">
        <v>2.2022883578976096</v>
      </c>
      <c r="F8" s="224">
        <v>2.2718517005084862</v>
      </c>
      <c r="G8" s="224">
        <v>2.3238245855485795</v>
      </c>
      <c r="H8" s="224">
        <v>2.4480519495176609</v>
      </c>
      <c r="I8" s="224">
        <v>2.7233592148642241</v>
      </c>
      <c r="J8" s="224">
        <v>2.9083679327577747</v>
      </c>
      <c r="K8" s="224">
        <v>2.6911312931971922</v>
      </c>
      <c r="L8" s="224">
        <v>2.6803320986299624</v>
      </c>
      <c r="M8" s="224">
        <v>2.5762650092826367</v>
      </c>
      <c r="N8" s="224">
        <v>2.5240299937065478</v>
      </c>
      <c r="O8" s="224">
        <v>2.1953248774086824</v>
      </c>
      <c r="P8" s="224">
        <v>2.1438532664230667</v>
      </c>
      <c r="Q8" s="224">
        <v>2.2026417966813483</v>
      </c>
      <c r="R8" s="224">
        <v>2.338026652983499</v>
      </c>
      <c r="S8" s="224">
        <v>2.6093977686637362</v>
      </c>
      <c r="T8" s="224">
        <v>2.6694412904647149</v>
      </c>
      <c r="U8" s="224">
        <v>2.7875369711515661</v>
      </c>
      <c r="V8" s="224">
        <v>2.7178927596493181</v>
      </c>
      <c r="W8" s="224">
        <v>2.8136820936357738</v>
      </c>
      <c r="X8" s="224">
        <v>3.0193772184442671</v>
      </c>
      <c r="Y8" s="224">
        <v>3.2938917207374501</v>
      </c>
    </row>
    <row r="9" spans="1:25" ht="12" customHeight="1" x14ac:dyDescent="0.25">
      <c r="A9" s="173" t="s">
        <v>94</v>
      </c>
      <c r="B9" s="224">
        <v>0.98409090632305452</v>
      </c>
      <c r="C9" s="224">
        <v>0.9706617239788593</v>
      </c>
      <c r="D9" s="224">
        <v>1.0199358212733529</v>
      </c>
      <c r="E9" s="224">
        <v>1.0836783803244039</v>
      </c>
      <c r="F9" s="224">
        <v>1.1389166975228098</v>
      </c>
      <c r="G9" s="224">
        <v>1.1376768640786543</v>
      </c>
      <c r="H9" s="224">
        <v>1.1814081398837506</v>
      </c>
      <c r="I9" s="224">
        <v>1.2481044604740752</v>
      </c>
      <c r="J9" s="224">
        <v>1.3078623342437656</v>
      </c>
      <c r="K9" s="224">
        <v>1.2838414943523682</v>
      </c>
      <c r="L9" s="224">
        <v>1.284758855148336</v>
      </c>
      <c r="M9" s="224">
        <v>1.1862718481309973</v>
      </c>
      <c r="N9" s="224">
        <v>1.2377324487042365</v>
      </c>
      <c r="O9" s="224">
        <v>1.1677021407161832</v>
      </c>
      <c r="P9" s="224">
        <v>1.2681810561321063</v>
      </c>
      <c r="Q9" s="224">
        <v>1.2633414347660956</v>
      </c>
      <c r="R9" s="224">
        <v>1.2863813922356082</v>
      </c>
      <c r="S9" s="224">
        <v>1.3310629030769667</v>
      </c>
      <c r="T9" s="224">
        <v>1.3460818874185558</v>
      </c>
      <c r="U9" s="224">
        <v>1.3478846761088117</v>
      </c>
      <c r="V9" s="224">
        <v>1.3594561075505494</v>
      </c>
      <c r="W9" s="224">
        <v>1.410274869085095</v>
      </c>
      <c r="X9" s="224">
        <v>1.4403650899488116</v>
      </c>
      <c r="Y9" s="224">
        <v>1.4897363861190722</v>
      </c>
    </row>
    <row r="10" spans="1:25" ht="12" customHeight="1" x14ac:dyDescent="0.25">
      <c r="A10" s="36" t="s">
        <v>95</v>
      </c>
      <c r="B10" s="225">
        <f t="shared" ref="B10:Y10" si="1">SUM(B11:B15)</f>
        <v>1.8028114597339426</v>
      </c>
      <c r="C10" s="225">
        <f t="shared" si="1"/>
        <v>1.8422691865769876</v>
      </c>
      <c r="D10" s="225">
        <f t="shared" si="1"/>
        <v>1.902698179702025</v>
      </c>
      <c r="E10" s="225">
        <f t="shared" si="1"/>
        <v>2.0488701740409123</v>
      </c>
      <c r="F10" s="225">
        <f t="shared" si="1"/>
        <v>2.1833506691092679</v>
      </c>
      <c r="G10" s="225">
        <f t="shared" si="1"/>
        <v>2.6234659307853576</v>
      </c>
      <c r="H10" s="225">
        <f t="shared" si="1"/>
        <v>2.4729049608740121</v>
      </c>
      <c r="I10" s="225">
        <f t="shared" si="1"/>
        <v>2.7774670665081898</v>
      </c>
      <c r="J10" s="225">
        <f t="shared" si="1"/>
        <v>2.9100923969860646</v>
      </c>
      <c r="K10" s="225">
        <f t="shared" si="1"/>
        <v>2.6417934389961175</v>
      </c>
      <c r="L10" s="225">
        <f t="shared" si="1"/>
        <v>2.5373893516591206</v>
      </c>
      <c r="M10" s="225">
        <f t="shared" si="1"/>
        <v>2.7214623110398461</v>
      </c>
      <c r="N10" s="225">
        <f t="shared" si="1"/>
        <v>1.9307323587781271</v>
      </c>
      <c r="O10" s="225">
        <f t="shared" si="1"/>
        <v>1.7259728346081464</v>
      </c>
      <c r="P10" s="225">
        <f t="shared" si="1"/>
        <v>1.7577602182828367</v>
      </c>
      <c r="Q10" s="225">
        <f t="shared" si="1"/>
        <v>1.6922204691796625</v>
      </c>
      <c r="R10" s="225">
        <f t="shared" si="1"/>
        <v>1.8338869466647345</v>
      </c>
      <c r="S10" s="225">
        <f t="shared" si="1"/>
        <v>1.9584821164156239</v>
      </c>
      <c r="T10" s="225">
        <f t="shared" si="1"/>
        <v>2.1017860334890743</v>
      </c>
      <c r="U10" s="225">
        <f t="shared" si="1"/>
        <v>2.1227793039984633</v>
      </c>
      <c r="V10" s="225">
        <f t="shared" si="1"/>
        <v>2.0445676463520606</v>
      </c>
      <c r="W10" s="225">
        <f t="shared" si="1"/>
        <v>2.1004139871194831</v>
      </c>
      <c r="X10" s="225">
        <f t="shared" si="1"/>
        <v>3.4430311839251369</v>
      </c>
      <c r="Y10" s="225">
        <f t="shared" si="1"/>
        <v>3.5986649449553223</v>
      </c>
    </row>
    <row r="11" spans="1:25" ht="12" customHeight="1" x14ac:dyDescent="0.25">
      <c r="A11" s="37" t="s">
        <v>82</v>
      </c>
      <c r="B11" s="226">
        <v>0.43453714929713178</v>
      </c>
      <c r="C11" s="226">
        <v>0.43913465192096662</v>
      </c>
      <c r="D11" s="226">
        <v>0.41590525235813369</v>
      </c>
      <c r="E11" s="226">
        <v>0.42469802357688646</v>
      </c>
      <c r="F11" s="226">
        <v>0.45454527821279755</v>
      </c>
      <c r="G11" s="226">
        <v>0.89574080153318503</v>
      </c>
      <c r="H11" s="226">
        <v>0.65439599724336517</v>
      </c>
      <c r="I11" s="226">
        <v>0.68084463819109575</v>
      </c>
      <c r="J11" s="226">
        <v>0.66119469877181414</v>
      </c>
      <c r="K11" s="226">
        <v>0.5603079937824893</v>
      </c>
      <c r="L11" s="226">
        <v>0.48208433069897388</v>
      </c>
      <c r="M11" s="226">
        <v>0.76924415403212898</v>
      </c>
      <c r="N11" s="226">
        <v>0.26173087734863076</v>
      </c>
      <c r="O11" s="226">
        <v>0.11177245695770485</v>
      </c>
      <c r="P11" s="226">
        <v>0.18483536090389963</v>
      </c>
      <c r="Q11" s="226">
        <v>0.20166534283254897</v>
      </c>
      <c r="R11" s="226">
        <v>0.22277814877322163</v>
      </c>
      <c r="S11" s="226">
        <v>0.27478959802603453</v>
      </c>
      <c r="T11" s="226">
        <v>0.21641915503605452</v>
      </c>
      <c r="U11" s="226">
        <v>0.27828946633938378</v>
      </c>
      <c r="V11" s="226">
        <v>0.27020100760693733</v>
      </c>
      <c r="W11" s="226">
        <v>0.33920286100087016</v>
      </c>
      <c r="X11" s="226">
        <v>0.29444521397266754</v>
      </c>
      <c r="Y11" s="226">
        <v>0.26577474924180627</v>
      </c>
    </row>
    <row r="12" spans="1:25" ht="12" customHeight="1" x14ac:dyDescent="0.25">
      <c r="A12" s="37" t="s">
        <v>73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4.7187891125459751E-4</v>
      </c>
      <c r="L12" s="226">
        <v>1.2044579278486041E-3</v>
      </c>
      <c r="M12" s="226">
        <v>5.4494446601305148E-3</v>
      </c>
      <c r="N12" s="226">
        <v>1.711548829256138E-2</v>
      </c>
      <c r="O12" s="226">
        <v>1.503914414133322E-2</v>
      </c>
      <c r="P12" s="226">
        <v>1.7514873840627401E-2</v>
      </c>
      <c r="Q12" s="226">
        <v>2.0817382981500959E-2</v>
      </c>
      <c r="R12" s="226">
        <v>1.8077497918247289E-2</v>
      </c>
      <c r="S12" s="226">
        <v>2.394494187182104E-2</v>
      </c>
      <c r="T12" s="226">
        <v>2.1447799811200551E-2</v>
      </c>
      <c r="U12" s="226">
        <v>2.1601851349973399E-2</v>
      </c>
      <c r="V12" s="226">
        <v>2.0446285777331499E-2</v>
      </c>
      <c r="W12" s="226">
        <v>1.8711741343002259E-2</v>
      </c>
      <c r="X12" s="226">
        <v>1.188402749310296E-2</v>
      </c>
      <c r="Y12" s="226">
        <v>7.3906071255132209E-3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0.15856926754250733</v>
      </c>
      <c r="U13" s="226">
        <v>0.15977581557799725</v>
      </c>
      <c r="V13" s="226">
        <v>0.16346108437930162</v>
      </c>
      <c r="W13" s="226">
        <v>0.15791942766734468</v>
      </c>
      <c r="X13" s="226">
        <v>1.9034416131052461</v>
      </c>
      <c r="Y13" s="226">
        <v>1.9446234298287335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1.3682743104368109</v>
      </c>
      <c r="C15" s="227">
        <v>1.4031345346560209</v>
      </c>
      <c r="D15" s="227">
        <v>1.4867929273438913</v>
      </c>
      <c r="E15" s="227">
        <v>1.6241721504640256</v>
      </c>
      <c r="F15" s="227">
        <v>1.7288053908964705</v>
      </c>
      <c r="G15" s="227">
        <v>1.7277251292521725</v>
      </c>
      <c r="H15" s="227">
        <v>1.8185089636306468</v>
      </c>
      <c r="I15" s="227">
        <v>2.0966224283170938</v>
      </c>
      <c r="J15" s="227">
        <v>2.2488976982142503</v>
      </c>
      <c r="K15" s="227">
        <v>2.0810135663023739</v>
      </c>
      <c r="L15" s="227">
        <v>2.0541005630322982</v>
      </c>
      <c r="M15" s="227">
        <v>1.9467687123475865</v>
      </c>
      <c r="N15" s="227">
        <v>1.651885993136935</v>
      </c>
      <c r="O15" s="227">
        <v>1.5991612335091083</v>
      </c>
      <c r="P15" s="227">
        <v>1.5554099835383097</v>
      </c>
      <c r="Q15" s="227">
        <v>1.4697377433656125</v>
      </c>
      <c r="R15" s="227">
        <v>1.5930312999732656</v>
      </c>
      <c r="S15" s="227">
        <v>1.6597475765177683</v>
      </c>
      <c r="T15" s="227">
        <v>1.7053498110993119</v>
      </c>
      <c r="U15" s="227">
        <v>1.6631121707311087</v>
      </c>
      <c r="V15" s="227">
        <v>1.59045926858849</v>
      </c>
      <c r="W15" s="227">
        <v>1.5845799571082659</v>
      </c>
      <c r="X15" s="227">
        <v>1.2332603293541202</v>
      </c>
      <c r="Y15" s="227">
        <v>1.3808761587592695</v>
      </c>
    </row>
    <row r="16" spans="1:25" ht="12" customHeight="1" x14ac:dyDescent="0.25">
      <c r="A16" s="39" t="s">
        <v>97</v>
      </c>
      <c r="B16" s="228">
        <f t="shared" ref="B16:Y16" si="2">SUM(B17:B26)</f>
        <v>6.3640079911063436</v>
      </c>
      <c r="C16" s="228">
        <f t="shared" si="2"/>
        <v>6.3268146719157361</v>
      </c>
      <c r="D16" s="228">
        <f t="shared" si="2"/>
        <v>6.0756393201069425</v>
      </c>
      <c r="E16" s="228">
        <f t="shared" si="2"/>
        <v>6.1941962848235494</v>
      </c>
      <c r="F16" s="228">
        <f t="shared" si="2"/>
        <v>7.0556733290580755</v>
      </c>
      <c r="G16" s="228">
        <f t="shared" si="2"/>
        <v>10.749177844287701</v>
      </c>
      <c r="H16" s="228">
        <f t="shared" si="2"/>
        <v>9.8748346469075479</v>
      </c>
      <c r="I16" s="228">
        <f t="shared" si="2"/>
        <v>10.3409532282906</v>
      </c>
      <c r="J16" s="228">
        <f t="shared" si="2"/>
        <v>9.9985871598171663</v>
      </c>
      <c r="K16" s="228">
        <f t="shared" si="2"/>
        <v>8.9819479640833837</v>
      </c>
      <c r="L16" s="228">
        <f t="shared" si="2"/>
        <v>8.5423948825143317</v>
      </c>
      <c r="M16" s="228">
        <f t="shared" si="2"/>
        <v>11.966982972756549</v>
      </c>
      <c r="N16" s="228">
        <f t="shared" si="2"/>
        <v>9.5453088076927557</v>
      </c>
      <c r="O16" s="228">
        <f t="shared" si="2"/>
        <v>7.4318741372289789</v>
      </c>
      <c r="P16" s="228">
        <f t="shared" si="2"/>
        <v>9.4384044709976305</v>
      </c>
      <c r="Q16" s="228">
        <f t="shared" si="2"/>
        <v>10.160921138723262</v>
      </c>
      <c r="R16" s="228">
        <f t="shared" si="2"/>
        <v>9.6802902076947284</v>
      </c>
      <c r="S16" s="228">
        <f t="shared" si="2"/>
        <v>11.861733948706304</v>
      </c>
      <c r="T16" s="228">
        <f t="shared" si="2"/>
        <v>11.310172062766904</v>
      </c>
      <c r="U16" s="228">
        <f t="shared" si="2"/>
        <v>11.935589338542362</v>
      </c>
      <c r="V16" s="228">
        <f t="shared" si="2"/>
        <v>11.298094683521354</v>
      </c>
      <c r="W16" s="228">
        <f t="shared" si="2"/>
        <v>11.402379958599489</v>
      </c>
      <c r="X16" s="228">
        <f t="shared" si="2"/>
        <v>13.459892315457825</v>
      </c>
      <c r="Y16" s="228">
        <f t="shared" si="2"/>
        <v>11.391652258400864</v>
      </c>
    </row>
    <row r="17" spans="1:25" ht="12" customHeight="1" x14ac:dyDescent="0.25">
      <c r="A17" s="46" t="s">
        <v>28</v>
      </c>
      <c r="B17" s="229">
        <v>0.10241589832255077</v>
      </c>
      <c r="C17" s="229">
        <v>0.10279987363189909</v>
      </c>
      <c r="D17" s="229">
        <v>9.541063211833796E-2</v>
      </c>
      <c r="E17" s="229">
        <v>9.171997231463834E-2</v>
      </c>
      <c r="F17" s="229">
        <v>0.11209798252896609</v>
      </c>
      <c r="G17" s="229">
        <v>9.712514282131289E-2</v>
      </c>
      <c r="H17" s="229">
        <v>0.10603993191496179</v>
      </c>
      <c r="I17" s="229">
        <v>6.7216952073171618E-2</v>
      </c>
      <c r="J17" s="229">
        <v>5.1943766796301361E-2</v>
      </c>
      <c r="K17" s="229">
        <v>3.0920336021458467E-2</v>
      </c>
      <c r="L17" s="229">
        <v>3.4914264107053845E-2</v>
      </c>
      <c r="M17" s="229">
        <v>1.0435112069793532E-2</v>
      </c>
      <c r="N17" s="229">
        <v>1.7641869171140735E-4</v>
      </c>
      <c r="O17" s="229">
        <v>1.4964698700104705E-4</v>
      </c>
      <c r="P17" s="229">
        <v>2.0526476630958871E-3</v>
      </c>
      <c r="Q17" s="229">
        <v>5.97797357534024E-3</v>
      </c>
      <c r="R17" s="229">
        <v>0</v>
      </c>
      <c r="S17" s="229">
        <v>4.8588172853448724E-3</v>
      </c>
      <c r="T17" s="229">
        <v>2.6834079828226453E-2</v>
      </c>
      <c r="U17" s="229">
        <v>2.4044093735216911E-2</v>
      </c>
      <c r="V17" s="229">
        <v>2.4759743940054074E-2</v>
      </c>
      <c r="W17" s="229">
        <v>8.544618852428193E-2</v>
      </c>
      <c r="X17" s="229">
        <v>6.2097521377992931E-2</v>
      </c>
      <c r="Y17" s="229">
        <v>5.0077188797547356E-2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1.9274453367655353</v>
      </c>
      <c r="I19" s="229">
        <v>1.9326147592974972</v>
      </c>
      <c r="J19" s="229">
        <v>1.7005393467620895</v>
      </c>
      <c r="K19" s="229">
        <v>1.9348905798336471</v>
      </c>
      <c r="L19" s="229">
        <v>1.7025989527495429</v>
      </c>
      <c r="M19" s="229">
        <v>2.1654610733846558</v>
      </c>
      <c r="N19" s="229">
        <v>2.5339292062473908</v>
      </c>
      <c r="O19" s="229">
        <v>1.8540481279242946</v>
      </c>
      <c r="P19" s="229">
        <v>2.0579620637433482</v>
      </c>
      <c r="Q19" s="229">
        <v>2.4974912584243998</v>
      </c>
      <c r="R19" s="229">
        <v>2.0552815075416992</v>
      </c>
      <c r="S19" s="229">
        <v>2.7791601483409045</v>
      </c>
      <c r="T19" s="229">
        <v>2.9109753993899306</v>
      </c>
      <c r="U19" s="229">
        <v>3.1997133377196723</v>
      </c>
      <c r="V19" s="229">
        <v>2.9434520205205277</v>
      </c>
      <c r="W19" s="229">
        <v>2.7459892669474972</v>
      </c>
      <c r="X19" s="229">
        <v>2.7947281988459824</v>
      </c>
      <c r="Y19" s="229">
        <v>2.5592547406517707</v>
      </c>
    </row>
    <row r="20" spans="1:25" ht="12" customHeight="1" x14ac:dyDescent="0.25">
      <c r="A20" s="46" t="s">
        <v>82</v>
      </c>
      <c r="B20" s="229">
        <v>5.5877451307327783</v>
      </c>
      <c r="C20" s="229">
        <v>5.6475705392508386</v>
      </c>
      <c r="D20" s="229">
        <v>5.4208423353753927</v>
      </c>
      <c r="E20" s="229">
        <v>5.5695670897323684</v>
      </c>
      <c r="F20" s="229">
        <v>4.2958151965486264</v>
      </c>
      <c r="G20" s="229">
        <v>4.2907808199773942</v>
      </c>
      <c r="H20" s="229">
        <v>3.9614035041946298</v>
      </c>
      <c r="I20" s="229">
        <v>3.1808703286316007</v>
      </c>
      <c r="J20" s="229">
        <v>3.4258267752209512</v>
      </c>
      <c r="K20" s="229">
        <v>3.4589220254258155</v>
      </c>
      <c r="L20" s="229">
        <v>2.6633873506790327</v>
      </c>
      <c r="M20" s="229">
        <v>2.9568307578745374</v>
      </c>
      <c r="N20" s="229">
        <v>2.7761092295455736</v>
      </c>
      <c r="O20" s="229">
        <v>1.3378248681413754</v>
      </c>
      <c r="P20" s="229">
        <v>1.4731789644308146</v>
      </c>
      <c r="Q20" s="229">
        <v>2.1812014439026393</v>
      </c>
      <c r="R20" s="229">
        <v>2.0025762210226405</v>
      </c>
      <c r="S20" s="229">
        <v>2.8591848112900653</v>
      </c>
      <c r="T20" s="229">
        <v>2.4198809311249336</v>
      </c>
      <c r="U20" s="229">
        <v>2.8703787946847581</v>
      </c>
      <c r="V20" s="229">
        <v>2.72040551944544</v>
      </c>
      <c r="W20" s="229">
        <v>3.2433307342803879</v>
      </c>
      <c r="X20" s="229">
        <v>3.7732848283334137</v>
      </c>
      <c r="Y20" s="229">
        <v>3.772388340258078</v>
      </c>
    </row>
    <row r="21" spans="1:25" ht="12" customHeight="1" x14ac:dyDescent="0.25">
      <c r="A21" s="46" t="s">
        <v>32</v>
      </c>
      <c r="B21" s="229">
        <v>0.22061244949744416</v>
      </c>
      <c r="C21" s="229">
        <v>0.16270278996784657</v>
      </c>
      <c r="D21" s="229">
        <v>0.15636725301554308</v>
      </c>
      <c r="E21" s="229">
        <v>0.16385978921574537</v>
      </c>
      <c r="F21" s="229">
        <v>0.19419438972589795</v>
      </c>
      <c r="G21" s="229">
        <v>4.8086168515771091</v>
      </c>
      <c r="H21" s="229">
        <v>3.4616379558968089</v>
      </c>
      <c r="I21" s="229">
        <v>4.863432525872553</v>
      </c>
      <c r="J21" s="229">
        <v>4.5281241932044516</v>
      </c>
      <c r="K21" s="229">
        <v>3.104031984010212</v>
      </c>
      <c r="L21" s="229">
        <v>3.6157608502346581</v>
      </c>
      <c r="M21" s="229">
        <v>6.0934636870061816</v>
      </c>
      <c r="N21" s="229">
        <v>3.5877792801893507</v>
      </c>
      <c r="O21" s="229">
        <v>3.239702734394724</v>
      </c>
      <c r="P21" s="229">
        <v>3.7001674460710485</v>
      </c>
      <c r="Q21" s="229">
        <v>3.8002134082633505</v>
      </c>
      <c r="R21" s="229">
        <v>4.0731483336038812</v>
      </c>
      <c r="S21" s="229">
        <v>4.7438697552841704</v>
      </c>
      <c r="T21" s="229">
        <v>4.4326249758031491</v>
      </c>
      <c r="U21" s="229">
        <v>4.1271306799812297</v>
      </c>
      <c r="V21" s="229">
        <v>4.0561784115830868</v>
      </c>
      <c r="W21" s="229">
        <v>4.104214461765098</v>
      </c>
      <c r="X21" s="229">
        <v>4.3660306927945518</v>
      </c>
      <c r="Y21" s="229">
        <v>3.0023060580730099</v>
      </c>
    </row>
    <row r="22" spans="1:25" ht="12" customHeight="1" x14ac:dyDescent="0.25">
      <c r="A22" s="46" t="s">
        <v>33</v>
      </c>
      <c r="B22" s="229">
        <v>0.44932759844779951</v>
      </c>
      <c r="C22" s="229">
        <v>0.4057146062578782</v>
      </c>
      <c r="D22" s="229">
        <v>0.395364416277876</v>
      </c>
      <c r="E22" s="229">
        <v>0.35170082904759514</v>
      </c>
      <c r="F22" s="229">
        <v>2.4369106171558319</v>
      </c>
      <c r="G22" s="229">
        <v>1.5378236380963333</v>
      </c>
      <c r="H22" s="229">
        <v>0.4071344259093343</v>
      </c>
      <c r="I22" s="229">
        <v>0.27280295142063438</v>
      </c>
      <c r="J22" s="229">
        <v>0.26504022654992432</v>
      </c>
      <c r="K22" s="229">
        <v>0.32233040498695559</v>
      </c>
      <c r="L22" s="229">
        <v>0.24399073796838616</v>
      </c>
      <c r="M22" s="229">
        <v>0.13295484738382352</v>
      </c>
      <c r="N22" s="229">
        <v>0.13343803834421322</v>
      </c>
      <c r="O22" s="229">
        <v>0.45783498155622732</v>
      </c>
      <c r="P22" s="229">
        <v>0.82036917914237495</v>
      </c>
      <c r="Q22" s="229">
        <v>0.55910963542924019</v>
      </c>
      <c r="R22" s="229">
        <v>0.41929081660812229</v>
      </c>
      <c r="S22" s="229">
        <v>0.26039272017478104</v>
      </c>
      <c r="T22" s="229">
        <v>0.16181664573637419</v>
      </c>
      <c r="U22" s="229">
        <v>0.11123719669220387</v>
      </c>
      <c r="V22" s="229">
        <v>0.17108592363348046</v>
      </c>
      <c r="W22" s="229">
        <v>2.7401336137019689E-2</v>
      </c>
      <c r="X22" s="229">
        <v>3.5108157653120212E-2</v>
      </c>
      <c r="Y22" s="229">
        <v>4.8889406891376941E-2</v>
      </c>
    </row>
    <row r="23" spans="1:25" ht="12" customHeight="1" x14ac:dyDescent="0.25">
      <c r="A23" s="46" t="s">
        <v>73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9.2031485513352426E-2</v>
      </c>
      <c r="L23" s="229">
        <v>0.24111231652148662</v>
      </c>
      <c r="M23" s="229">
        <v>0.59551305762021767</v>
      </c>
      <c r="N23" s="229">
        <v>0.50789146368378069</v>
      </c>
      <c r="O23" s="229">
        <v>0.51955226247713571</v>
      </c>
      <c r="P23" s="229">
        <v>0.49270668559604652</v>
      </c>
      <c r="Q23" s="229">
        <v>0.48164077827988461</v>
      </c>
      <c r="R23" s="229">
        <v>0.48679485622325852</v>
      </c>
      <c r="S23" s="229">
        <v>0.42556476562484102</v>
      </c>
      <c r="T23" s="229">
        <v>0.41785609720596006</v>
      </c>
      <c r="U23" s="229">
        <v>0.3953129221488314</v>
      </c>
      <c r="V23" s="229">
        <v>0.42252348384820743</v>
      </c>
      <c r="W23" s="229">
        <v>0.43925220262651637</v>
      </c>
      <c r="X23" s="229">
        <v>0.37922288926686709</v>
      </c>
      <c r="Y23" s="229">
        <v>0.46764081288447562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3.9069141057710404E-3</v>
      </c>
      <c r="C25" s="229">
        <v>8.0268628072738372E-3</v>
      </c>
      <c r="D25" s="229">
        <v>7.6546833197919245E-3</v>
      </c>
      <c r="E25" s="229">
        <v>1.7348604513202307E-2</v>
      </c>
      <c r="F25" s="229">
        <v>1.6655143098752847E-2</v>
      </c>
      <c r="G25" s="229">
        <v>1.483139181555191E-2</v>
      </c>
      <c r="H25" s="229">
        <v>1.1173492226278552E-2</v>
      </c>
      <c r="I25" s="229">
        <v>2.4015710995142055E-2</v>
      </c>
      <c r="J25" s="229">
        <v>2.7112851283447537E-2</v>
      </c>
      <c r="K25" s="229">
        <v>3.8821148291943559E-2</v>
      </c>
      <c r="L25" s="229">
        <v>4.0630410254170503E-2</v>
      </c>
      <c r="M25" s="229">
        <v>1.232443741734009E-2</v>
      </c>
      <c r="N25" s="229">
        <v>5.9851709907370269E-3</v>
      </c>
      <c r="O25" s="229">
        <v>2.2761515748220308E-2</v>
      </c>
      <c r="P25" s="229">
        <v>0.89196748435090156</v>
      </c>
      <c r="Q25" s="229">
        <v>0.63528664084840858</v>
      </c>
      <c r="R25" s="229">
        <v>0.64319847269512531</v>
      </c>
      <c r="S25" s="229">
        <v>0.7887029307061949</v>
      </c>
      <c r="T25" s="229">
        <v>0.94018393367833109</v>
      </c>
      <c r="U25" s="229">
        <v>1.2077723135804503</v>
      </c>
      <c r="V25" s="229">
        <v>0.95968958055055742</v>
      </c>
      <c r="W25" s="229">
        <v>0.75674576831869</v>
      </c>
      <c r="X25" s="229">
        <v>2.049420027185898</v>
      </c>
      <c r="Y25" s="229">
        <v>1.4910957108446068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102.83135011519366</v>
      </c>
      <c r="C27" s="228">
        <f t="shared" si="3"/>
        <v>96.385452313732074</v>
      </c>
      <c r="D27" s="228">
        <f t="shared" si="3"/>
        <v>100.19499478205422</v>
      </c>
      <c r="E27" s="228">
        <f t="shared" si="3"/>
        <v>107.56369470283599</v>
      </c>
      <c r="F27" s="228">
        <f t="shared" si="3"/>
        <v>114.34759786480981</v>
      </c>
      <c r="G27" s="228">
        <f t="shared" si="3"/>
        <v>105.64130112973237</v>
      </c>
      <c r="H27" s="228">
        <f t="shared" si="3"/>
        <v>103.02088720135139</v>
      </c>
      <c r="I27" s="228">
        <f t="shared" si="3"/>
        <v>111.22616177642007</v>
      </c>
      <c r="J27" s="228">
        <f t="shared" si="3"/>
        <v>116.17806798253091</v>
      </c>
      <c r="K27" s="228">
        <f t="shared" si="3"/>
        <v>99.089514563026995</v>
      </c>
      <c r="L27" s="228">
        <f t="shared" si="3"/>
        <v>89.667281126237285</v>
      </c>
      <c r="M27" s="228">
        <f t="shared" si="3"/>
        <v>75.113683617152532</v>
      </c>
      <c r="N27" s="228">
        <f t="shared" si="3"/>
        <v>64.544681564635198</v>
      </c>
      <c r="O27" s="228">
        <f t="shared" si="3"/>
        <v>67.127623796895591</v>
      </c>
      <c r="P27" s="228">
        <f t="shared" si="3"/>
        <v>77.236760249034631</v>
      </c>
      <c r="Q27" s="228">
        <f t="shared" si="3"/>
        <v>72.883653337184626</v>
      </c>
      <c r="R27" s="228">
        <f t="shared" si="3"/>
        <v>77.697613719831295</v>
      </c>
      <c r="S27" s="228">
        <f t="shared" si="3"/>
        <v>87.580053881287199</v>
      </c>
      <c r="T27" s="228">
        <f t="shared" si="3"/>
        <v>86.962576719319003</v>
      </c>
      <c r="U27" s="228">
        <f t="shared" si="3"/>
        <v>90.731814778573252</v>
      </c>
      <c r="V27" s="228">
        <f t="shared" si="3"/>
        <v>97.940487904956854</v>
      </c>
      <c r="W27" s="228">
        <f t="shared" si="3"/>
        <v>98.732189509672594</v>
      </c>
      <c r="X27" s="228">
        <f t="shared" si="3"/>
        <v>98.061644922495574</v>
      </c>
      <c r="Y27" s="228">
        <f t="shared" si="3"/>
        <v>104.34483616617297</v>
      </c>
    </row>
    <row r="28" spans="1:25" ht="12" customHeight="1" x14ac:dyDescent="0.25">
      <c r="A28" s="18" t="s">
        <v>28</v>
      </c>
      <c r="B28" s="230">
        <v>13.238495715359589</v>
      </c>
      <c r="C28" s="230">
        <v>13.970311339269994</v>
      </c>
      <c r="D28" s="230">
        <v>13.939736067994442</v>
      </c>
      <c r="E28" s="230">
        <v>14.836785871895048</v>
      </c>
      <c r="F28" s="230">
        <v>16.593517598267432</v>
      </c>
      <c r="G28" s="230">
        <v>14.746321376081703</v>
      </c>
      <c r="H28" s="230">
        <v>16.173684655870996</v>
      </c>
      <c r="I28" s="230">
        <v>15.058102931708843</v>
      </c>
      <c r="J28" s="230">
        <v>12.945869567143546</v>
      </c>
      <c r="K28" s="230">
        <v>6.2030048084652911</v>
      </c>
      <c r="L28" s="230">
        <v>7.3434847178888569</v>
      </c>
      <c r="M28" s="230">
        <v>3.4864527393041636</v>
      </c>
      <c r="N28" s="230">
        <v>5.6190609736882509E-2</v>
      </c>
      <c r="O28" s="230">
        <v>3.5271725329982927E-2</v>
      </c>
      <c r="P28" s="230">
        <v>0.57036054499905364</v>
      </c>
      <c r="Q28" s="230">
        <v>1.0759224725380578</v>
      </c>
      <c r="R28" s="230">
        <v>0</v>
      </c>
      <c r="S28" s="230">
        <v>1.1418382229692898</v>
      </c>
      <c r="T28" s="230">
        <v>5.9848680633519935</v>
      </c>
      <c r="U28" s="230">
        <v>8.5333596927472577</v>
      </c>
      <c r="V28" s="230">
        <v>6.467286085083388</v>
      </c>
      <c r="W28" s="230">
        <v>19.327427676096924</v>
      </c>
      <c r="X28" s="230">
        <v>14.950960931294482</v>
      </c>
      <c r="Y28" s="230">
        <v>13.853590355854047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0.40931254078674606</v>
      </c>
      <c r="I30" s="230">
        <v>0.40471709634711861</v>
      </c>
      <c r="J30" s="230">
        <v>0.26194194475250909</v>
      </c>
      <c r="K30" s="230">
        <v>0.40269396759306242</v>
      </c>
      <c r="L30" s="230">
        <v>0.76018526800451847</v>
      </c>
      <c r="M30" s="230">
        <v>0.85506828639704413</v>
      </c>
      <c r="N30" s="230">
        <v>0.98900167071824707</v>
      </c>
      <c r="O30" s="230">
        <v>0.60017748849915564</v>
      </c>
      <c r="P30" s="230">
        <v>0.7438700636075235</v>
      </c>
      <c r="Q30" s="230">
        <v>0.86150084791755754</v>
      </c>
      <c r="R30" s="230">
        <v>0.79842532940452327</v>
      </c>
      <c r="S30" s="230">
        <v>0.7982107192783956</v>
      </c>
      <c r="T30" s="230">
        <v>0.84333411248455648</v>
      </c>
      <c r="U30" s="230">
        <v>0.97947163527765457</v>
      </c>
      <c r="V30" s="230">
        <v>1.0335747420980994</v>
      </c>
      <c r="W30" s="230">
        <v>0.94722808142267356</v>
      </c>
      <c r="X30" s="230">
        <v>0.98767278174850892</v>
      </c>
      <c r="Y30" s="230">
        <v>0.78129314007686057</v>
      </c>
    </row>
    <row r="31" spans="1:25" ht="12" customHeight="1" x14ac:dyDescent="0.25">
      <c r="A31" s="18" t="s">
        <v>82</v>
      </c>
      <c r="B31" s="230">
        <v>4.1326108055386728</v>
      </c>
      <c r="C31" s="230">
        <v>4.1747687881988886</v>
      </c>
      <c r="D31" s="230">
        <v>3.9979311116197502</v>
      </c>
      <c r="E31" s="230">
        <v>4.1052994749645109</v>
      </c>
      <c r="F31" s="230">
        <v>4.1359046720552923</v>
      </c>
      <c r="G31" s="230">
        <v>3.3751927537850737</v>
      </c>
      <c r="H31" s="230">
        <v>3.1246950375580611</v>
      </c>
      <c r="I31" s="230">
        <v>2.6068107136172434</v>
      </c>
      <c r="J31" s="230">
        <v>2.7169650515256385</v>
      </c>
      <c r="K31" s="230">
        <v>2.7089999516136252</v>
      </c>
      <c r="L31" s="230">
        <v>2.1821379813548951</v>
      </c>
      <c r="M31" s="230">
        <v>2.433522621414089</v>
      </c>
      <c r="N31" s="230">
        <v>5.0261885488509392</v>
      </c>
      <c r="O31" s="230">
        <v>2.6021934223338801</v>
      </c>
      <c r="P31" s="230">
        <v>2.7954864436890152</v>
      </c>
      <c r="Q31" s="230">
        <v>3.6874383943629994</v>
      </c>
      <c r="R31" s="230">
        <v>3.7828741461052475</v>
      </c>
      <c r="S31" s="230">
        <v>4.9193988312945045</v>
      </c>
      <c r="T31" s="230">
        <v>4.2742286177680011</v>
      </c>
      <c r="U31" s="230">
        <v>5.9852182599664339</v>
      </c>
      <c r="V31" s="230">
        <v>5.3205551508116473</v>
      </c>
      <c r="W31" s="230">
        <v>7.3022305754844545</v>
      </c>
      <c r="X31" s="230">
        <v>7.6866071513675429</v>
      </c>
      <c r="Y31" s="230">
        <v>7.8719078708669343</v>
      </c>
    </row>
    <row r="32" spans="1:25" ht="12" customHeight="1" x14ac:dyDescent="0.25">
      <c r="A32" s="18" t="s">
        <v>32</v>
      </c>
      <c r="B32" s="230">
        <v>25.602606848231655</v>
      </c>
      <c r="C32" s="230">
        <v>19.858071752149627</v>
      </c>
      <c r="D32" s="230">
        <v>20.511161068356007</v>
      </c>
      <c r="E32" s="230">
        <v>23.768421977489819</v>
      </c>
      <c r="F32" s="230">
        <v>25.785229472183037</v>
      </c>
      <c r="G32" s="230">
        <v>16.85213429021487</v>
      </c>
      <c r="H32" s="230">
        <v>15.078279935678228</v>
      </c>
      <c r="I32" s="230">
        <v>18.216476352459861</v>
      </c>
      <c r="J32" s="230">
        <v>18.422255370607218</v>
      </c>
      <c r="K32" s="230">
        <v>13.403904702007187</v>
      </c>
      <c r="L32" s="230">
        <v>11.994263300800819</v>
      </c>
      <c r="M32" s="230">
        <v>9.9589897362811914</v>
      </c>
      <c r="N32" s="230">
        <v>6.2149400953683083</v>
      </c>
      <c r="O32" s="230">
        <v>2.9634126628012041</v>
      </c>
      <c r="P32" s="230">
        <v>3.2123023091764438</v>
      </c>
      <c r="Q32" s="230">
        <v>3.4648395338849221</v>
      </c>
      <c r="R32" s="230">
        <v>4.4221700598662057</v>
      </c>
      <c r="S32" s="230">
        <v>5.7648526581671042</v>
      </c>
      <c r="T32" s="230">
        <v>7.0723231729489928</v>
      </c>
      <c r="U32" s="230">
        <v>8.0692754667551334</v>
      </c>
      <c r="V32" s="230">
        <v>6.817088351278155</v>
      </c>
      <c r="W32" s="230">
        <v>6.7198849784044219</v>
      </c>
      <c r="X32" s="230">
        <v>7.3292316437685283</v>
      </c>
      <c r="Y32" s="230">
        <v>6.3465174391194568</v>
      </c>
    </row>
    <row r="33" spans="1:25" ht="12" customHeight="1" x14ac:dyDescent="0.25">
      <c r="A33" s="18" t="s">
        <v>33</v>
      </c>
      <c r="B33" s="230">
        <v>45.785921678363273</v>
      </c>
      <c r="C33" s="230">
        <v>43.489089661757802</v>
      </c>
      <c r="D33" s="230">
        <v>45.926981352450213</v>
      </c>
      <c r="E33" s="230">
        <v>46.03260280583838</v>
      </c>
      <c r="F33" s="230">
        <v>48.780027173990483</v>
      </c>
      <c r="G33" s="230">
        <v>51.439431578524399</v>
      </c>
      <c r="H33" s="230">
        <v>48.841432386161721</v>
      </c>
      <c r="I33" s="230">
        <v>50.29523108822805</v>
      </c>
      <c r="J33" s="230">
        <v>54.559262035910351</v>
      </c>
      <c r="K33" s="230">
        <v>50.395045541456071</v>
      </c>
      <c r="L33" s="230">
        <v>40.880237397001842</v>
      </c>
      <c r="M33" s="230">
        <v>36.645743572665715</v>
      </c>
      <c r="N33" s="230">
        <v>34.293464707565889</v>
      </c>
      <c r="O33" s="230">
        <v>44.080282158154645</v>
      </c>
      <c r="P33" s="230">
        <v>50.076391595023011</v>
      </c>
      <c r="Q33" s="230">
        <v>40.079833495417589</v>
      </c>
      <c r="R33" s="230">
        <v>41.046763741536914</v>
      </c>
      <c r="S33" s="230">
        <v>38.233987594759874</v>
      </c>
      <c r="T33" s="230">
        <v>25.823346525341499</v>
      </c>
      <c r="U33" s="230">
        <v>20.336052383136305</v>
      </c>
      <c r="V33" s="230">
        <v>23.98914113524981</v>
      </c>
      <c r="W33" s="230">
        <v>4.6294299079349575</v>
      </c>
      <c r="X33" s="230">
        <v>5.6647103309847786</v>
      </c>
      <c r="Y33" s="230">
        <v>11.183376122248664</v>
      </c>
    </row>
    <row r="34" spans="1:25" ht="12" customHeight="1" x14ac:dyDescent="0.25">
      <c r="A34" s="18" t="s">
        <v>73</v>
      </c>
      <c r="B34" s="230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0">
        <v>0</v>
      </c>
      <c r="K34" s="230">
        <v>8.0092152247216122E-2</v>
      </c>
      <c r="L34" s="230">
        <v>0.10362908621928846</v>
      </c>
      <c r="M34" s="230">
        <v>0.17251164977251043</v>
      </c>
      <c r="N34" s="230">
        <v>0.28288010751158704</v>
      </c>
      <c r="O34" s="230">
        <v>0.25035196470797605</v>
      </c>
      <c r="P34" s="230">
        <v>0.26293559246912213</v>
      </c>
      <c r="Q34" s="230">
        <v>0.29420657587113502</v>
      </c>
      <c r="R34" s="230">
        <v>0.27977956413414623</v>
      </c>
      <c r="S34" s="230">
        <v>0.33870324169817279</v>
      </c>
      <c r="T34" s="230">
        <v>0.32435641969165335</v>
      </c>
      <c r="U34" s="230">
        <v>0.33110392462082805</v>
      </c>
      <c r="V34" s="230">
        <v>0.3163285344484687</v>
      </c>
      <c r="W34" s="230">
        <v>0.31885555798798598</v>
      </c>
      <c r="X34" s="230">
        <v>0.35002644412904677</v>
      </c>
      <c r="Y34" s="230">
        <v>0.29989155599276074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0.43326592618803317</v>
      </c>
      <c r="C36" s="230">
        <v>0.93580080093512863</v>
      </c>
      <c r="D36" s="230">
        <v>0.96620171812986655</v>
      </c>
      <c r="E36" s="230">
        <v>2.4642147529861327</v>
      </c>
      <c r="F36" s="230">
        <v>2.1489159902017776</v>
      </c>
      <c r="G36" s="230">
        <v>1.9096954405959621</v>
      </c>
      <c r="H36" s="230">
        <v>1.4559798932464607</v>
      </c>
      <c r="I36" s="230">
        <v>4.7911227018903624</v>
      </c>
      <c r="J36" s="230">
        <v>6.0349555157662662</v>
      </c>
      <c r="K36" s="230">
        <v>6.5761415773842762</v>
      </c>
      <c r="L36" s="230">
        <v>7.3716494393969398</v>
      </c>
      <c r="M36" s="230">
        <v>3.6671498465123058</v>
      </c>
      <c r="N36" s="230">
        <v>1.6611170759687857</v>
      </c>
      <c r="O36" s="230">
        <v>2.3867773486048982</v>
      </c>
      <c r="P36" s="230">
        <v>6.0394254379899905</v>
      </c>
      <c r="Q36" s="230">
        <v>9.7983045276576917</v>
      </c>
      <c r="R36" s="230">
        <v>12.526321276204431</v>
      </c>
      <c r="S36" s="230">
        <v>19.963579196439696</v>
      </c>
      <c r="T36" s="230">
        <v>25.55463917882426</v>
      </c>
      <c r="U36" s="230">
        <v>28.715172706110554</v>
      </c>
      <c r="V36" s="230">
        <v>36.56319913218276</v>
      </c>
      <c r="W36" s="230">
        <v>41.305286943341422</v>
      </c>
      <c r="X36" s="230">
        <v>41.337562941316605</v>
      </c>
      <c r="Y36" s="230">
        <v>41.767291869075166</v>
      </c>
    </row>
    <row r="37" spans="1:25" ht="12" customHeight="1" x14ac:dyDescent="0.25">
      <c r="A37" s="47" t="s">
        <v>40</v>
      </c>
      <c r="B37" s="231">
        <v>13.638449141512439</v>
      </c>
      <c r="C37" s="231">
        <v>13.957409971420629</v>
      </c>
      <c r="D37" s="231">
        <v>14.85298346350395</v>
      </c>
      <c r="E37" s="231">
        <v>16.356369819662092</v>
      </c>
      <c r="F37" s="231">
        <v>16.904002958111793</v>
      </c>
      <c r="G37" s="231">
        <v>17.318525690530368</v>
      </c>
      <c r="H37" s="231">
        <v>17.937502752049173</v>
      </c>
      <c r="I37" s="231">
        <v>19.853700892168597</v>
      </c>
      <c r="J37" s="231">
        <v>21.236818496825357</v>
      </c>
      <c r="K37" s="231">
        <v>19.319631862260259</v>
      </c>
      <c r="L37" s="231">
        <v>19.031693935570122</v>
      </c>
      <c r="M37" s="231">
        <v>17.894245164805515</v>
      </c>
      <c r="N37" s="231">
        <v>16.020898748914554</v>
      </c>
      <c r="O37" s="231">
        <v>14.209157026463856</v>
      </c>
      <c r="P37" s="231">
        <v>13.53598826208048</v>
      </c>
      <c r="Q37" s="231">
        <v>13.621607489534673</v>
      </c>
      <c r="R37" s="231">
        <v>14.841279602579833</v>
      </c>
      <c r="S37" s="231">
        <v>16.419483416680158</v>
      </c>
      <c r="T37" s="231">
        <v>17.085480628908041</v>
      </c>
      <c r="U37" s="231">
        <v>17.782160709959086</v>
      </c>
      <c r="V37" s="231">
        <v>17.433314773804543</v>
      </c>
      <c r="W37" s="231">
        <v>18.181845788999762</v>
      </c>
      <c r="X37" s="231">
        <v>19.754872697886086</v>
      </c>
      <c r="Y37" s="231">
        <v>22.24096781293909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0.99999999999999989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0.99999999999999989</v>
      </c>
      <c r="N41" s="232">
        <f t="shared" si="4"/>
        <v>0.99999999999999989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7.8266899126022173E-3</v>
      </c>
      <c r="C42" s="233">
        <f t="shared" si="5"/>
        <v>8.025276507770223E-3</v>
      </c>
      <c r="D42" s="233">
        <f t="shared" si="5"/>
        <v>8.2021887874077718E-3</v>
      </c>
      <c r="E42" s="233">
        <f t="shared" si="5"/>
        <v>8.188899992225376E-3</v>
      </c>
      <c r="F42" s="233">
        <f t="shared" si="5"/>
        <v>8.3174430417252906E-3</v>
      </c>
      <c r="G42" s="233">
        <f t="shared" si="5"/>
        <v>8.0573828696879918E-3</v>
      </c>
      <c r="H42" s="233">
        <f t="shared" si="5"/>
        <v>8.5047738312464746E-3</v>
      </c>
      <c r="I42" s="233">
        <f t="shared" si="5"/>
        <v>8.8823758315864261E-3</v>
      </c>
      <c r="J42" s="233">
        <f t="shared" si="5"/>
        <v>9.0774805690778879E-3</v>
      </c>
      <c r="K42" s="233">
        <f t="shared" si="5"/>
        <v>9.6951668566615957E-3</v>
      </c>
      <c r="L42" s="233">
        <f t="shared" si="5"/>
        <v>1.0223447156438074E-2</v>
      </c>
      <c r="M42" s="233">
        <f t="shared" si="5"/>
        <v>1.0469774729215953E-2</v>
      </c>
      <c r="N42" s="233">
        <f t="shared" si="5"/>
        <v>1.1585920235655443E-2</v>
      </c>
      <c r="O42" s="233">
        <f t="shared" si="5"/>
        <v>1.1006692996523232E-2</v>
      </c>
      <c r="P42" s="233">
        <f t="shared" si="5"/>
        <v>1.0149406955022314E-2</v>
      </c>
      <c r="Q42" s="233">
        <f t="shared" si="5"/>
        <v>1.0045669596643096E-2</v>
      </c>
      <c r="R42" s="233">
        <f t="shared" si="5"/>
        <v>9.9281212338209936E-3</v>
      </c>
      <c r="S42" s="233">
        <f t="shared" si="5"/>
        <v>9.2871551449048573E-3</v>
      </c>
      <c r="T42" s="233">
        <f t="shared" si="5"/>
        <v>9.5096020878426522E-3</v>
      </c>
      <c r="U42" s="233">
        <f t="shared" si="5"/>
        <v>9.0895121887332314E-3</v>
      </c>
      <c r="V42" s="233">
        <f t="shared" si="5"/>
        <v>8.6444447433214697E-3</v>
      </c>
      <c r="W42" s="233">
        <f t="shared" si="5"/>
        <v>9.0267427015421463E-3</v>
      </c>
      <c r="X42" s="233">
        <f t="shared" si="5"/>
        <v>9.0140049810242991E-3</v>
      </c>
      <c r="Y42" s="233">
        <f t="shared" si="5"/>
        <v>9.2999227089887674E-3</v>
      </c>
    </row>
    <row r="43" spans="1:25" ht="12" customHeight="1" x14ac:dyDescent="0.25">
      <c r="A43" s="173" t="s">
        <v>92</v>
      </c>
      <c r="B43" s="233">
        <f t="shared" ref="B43:Y43" si="6">IF(B7=0,0,B7/B$5)</f>
        <v>1.7446730876497379E-3</v>
      </c>
      <c r="C43" s="233">
        <f t="shared" si="6"/>
        <v>1.8058542857984862E-3</v>
      </c>
      <c r="D43" s="233">
        <f t="shared" si="6"/>
        <v>1.8218294804284172E-3</v>
      </c>
      <c r="E43" s="233">
        <f t="shared" si="6"/>
        <v>1.7819327822966051E-3</v>
      </c>
      <c r="F43" s="233">
        <f t="shared" si="6"/>
        <v>1.7967921551079603E-3</v>
      </c>
      <c r="G43" s="233">
        <f t="shared" si="6"/>
        <v>1.8043601661755116E-3</v>
      </c>
      <c r="H43" s="233">
        <f t="shared" si="6"/>
        <v>1.9076265275544918E-3</v>
      </c>
      <c r="I43" s="233">
        <f t="shared" si="6"/>
        <v>1.8432330843000803E-3</v>
      </c>
      <c r="J43" s="233">
        <f t="shared" si="6"/>
        <v>1.857063477675023E-3</v>
      </c>
      <c r="K43" s="233">
        <f t="shared" si="6"/>
        <v>2.0762595873001733E-3</v>
      </c>
      <c r="L43" s="233">
        <f t="shared" si="6"/>
        <v>2.2206995498553106E-3</v>
      </c>
      <c r="M43" s="233">
        <f t="shared" si="6"/>
        <v>2.2244569223896071E-3</v>
      </c>
      <c r="N43" s="233">
        <f t="shared" si="6"/>
        <v>2.624679938225607E-3</v>
      </c>
      <c r="O43" s="233">
        <f t="shared" si="6"/>
        <v>2.6387692873695973E-3</v>
      </c>
      <c r="P43" s="233">
        <f t="shared" si="6"/>
        <v>2.5756484629275694E-3</v>
      </c>
      <c r="Q43" s="233">
        <f t="shared" si="6"/>
        <v>2.5811214470027109E-3</v>
      </c>
      <c r="R43" s="233">
        <f t="shared" si="6"/>
        <v>2.4506275805397317E-3</v>
      </c>
      <c r="S43" s="233">
        <f t="shared" si="6"/>
        <v>2.2076822811356598E-3</v>
      </c>
      <c r="T43" s="233">
        <f t="shared" si="6"/>
        <v>2.2479515688925687E-3</v>
      </c>
      <c r="U43" s="233">
        <f t="shared" si="6"/>
        <v>2.1056624524011156E-3</v>
      </c>
      <c r="V43" s="233">
        <f t="shared" si="6"/>
        <v>2.0448479695387633E-3</v>
      </c>
      <c r="W43" s="233">
        <f t="shared" si="6"/>
        <v>2.1081830843374758E-3</v>
      </c>
      <c r="X43" s="233">
        <f t="shared" si="6"/>
        <v>2.0909826779110315E-3</v>
      </c>
      <c r="Y43" s="233">
        <f t="shared" si="6"/>
        <v>2.1028491538077629E-3</v>
      </c>
    </row>
    <row r="44" spans="1:25" ht="12" customHeight="1" x14ac:dyDescent="0.25">
      <c r="A44" s="173" t="s">
        <v>93</v>
      </c>
      <c r="B44" s="233">
        <f t="shared" ref="B44:Y44" si="7">IF(B8=0,0,B8/B$5)</f>
        <v>1.5772704784593385E-2</v>
      </c>
      <c r="C44" s="233">
        <f t="shared" si="7"/>
        <v>1.7213795984164872E-2</v>
      </c>
      <c r="D44" s="233">
        <f t="shared" si="7"/>
        <v>1.7787500535773243E-2</v>
      </c>
      <c r="E44" s="233">
        <f t="shared" si="7"/>
        <v>1.8307832454656163E-2</v>
      </c>
      <c r="F44" s="233">
        <f t="shared" si="7"/>
        <v>1.7708030483581372E-2</v>
      </c>
      <c r="G44" s="233">
        <f t="shared" si="7"/>
        <v>1.8786684948808946E-2</v>
      </c>
      <c r="H44" s="233">
        <f t="shared" si="7"/>
        <v>2.0357989911096438E-2</v>
      </c>
      <c r="I44" s="233">
        <f t="shared" si="7"/>
        <v>2.0996201319275778E-2</v>
      </c>
      <c r="J44" s="233">
        <f t="shared" si="7"/>
        <v>2.1579159766948228E-2</v>
      </c>
      <c r="K44" s="233">
        <f t="shared" si="7"/>
        <v>2.3188542259560348E-2</v>
      </c>
      <c r="L44" s="233">
        <f t="shared" si="7"/>
        <v>2.5278608959505733E-2</v>
      </c>
      <c r="M44" s="233">
        <f t="shared" si="7"/>
        <v>2.718506269266013E-2</v>
      </c>
      <c r="N44" s="233">
        <f t="shared" si="7"/>
        <v>3.1186820105035096E-2</v>
      </c>
      <c r="O44" s="233">
        <f t="shared" si="7"/>
        <v>2.7186559881991996E-2</v>
      </c>
      <c r="P44" s="233">
        <f t="shared" si="7"/>
        <v>2.3045060195280933E-2</v>
      </c>
      <c r="Q44" s="233">
        <f t="shared" si="7"/>
        <v>2.4657154161491394E-2</v>
      </c>
      <c r="R44" s="233">
        <f t="shared" si="7"/>
        <v>2.4872677201373015E-2</v>
      </c>
      <c r="S44" s="233">
        <f t="shared" si="7"/>
        <v>2.4486285128239388E-2</v>
      </c>
      <c r="T44" s="233">
        <f t="shared" si="7"/>
        <v>2.5271134454431368E-2</v>
      </c>
      <c r="U44" s="233">
        <f t="shared" si="7"/>
        <v>2.5304702289335099E-2</v>
      </c>
      <c r="V44" s="233">
        <f t="shared" si="7"/>
        <v>2.3308155125101607E-2</v>
      </c>
      <c r="W44" s="233">
        <f t="shared" si="7"/>
        <v>2.3891269681390232E-2</v>
      </c>
      <c r="X44" s="233">
        <f t="shared" si="7"/>
        <v>2.5002003808416554E-2</v>
      </c>
      <c r="Y44" s="233">
        <f t="shared" si="7"/>
        <v>2.623561225925073E-2</v>
      </c>
    </row>
    <row r="45" spans="1:25" ht="12" customHeight="1" x14ac:dyDescent="0.25">
      <c r="A45" s="173" t="s">
        <v>94</v>
      </c>
      <c r="B45" s="233">
        <f t="shared" ref="B45:Y45" si="8">IF(B9=0,0,B9/B$5)</f>
        <v>8.5651962698459812E-3</v>
      </c>
      <c r="C45" s="233">
        <f t="shared" si="8"/>
        <v>8.9496183618327837E-3</v>
      </c>
      <c r="D45" s="233">
        <f t="shared" si="8"/>
        <v>9.0808698578832229E-3</v>
      </c>
      <c r="E45" s="233">
        <f t="shared" si="8"/>
        <v>9.0087213831762675E-3</v>
      </c>
      <c r="F45" s="233">
        <f t="shared" si="8"/>
        <v>8.8773275093087037E-3</v>
      </c>
      <c r="G45" s="233">
        <f t="shared" si="8"/>
        <v>9.1974140182139019E-3</v>
      </c>
      <c r="H45" s="233">
        <f t="shared" si="8"/>
        <v>9.8245852165757298E-3</v>
      </c>
      <c r="I45" s="233">
        <f t="shared" si="8"/>
        <v>9.6224737363213627E-3</v>
      </c>
      <c r="J45" s="233">
        <f t="shared" si="8"/>
        <v>9.7039201766534536E-3</v>
      </c>
      <c r="K45" s="233">
        <f t="shared" si="8"/>
        <v>1.1062415580251504E-2</v>
      </c>
      <c r="L45" s="233">
        <f t="shared" si="8"/>
        <v>1.2116751026172264E-2</v>
      </c>
      <c r="M45" s="233">
        <f t="shared" si="8"/>
        <v>1.2517685271422713E-2</v>
      </c>
      <c r="N45" s="233">
        <f t="shared" si="8"/>
        <v>1.5293375796702787E-2</v>
      </c>
      <c r="O45" s="233">
        <f t="shared" si="8"/>
        <v>1.4460640654873309E-2</v>
      </c>
      <c r="P45" s="233">
        <f t="shared" si="8"/>
        <v>1.3632140424349374E-2</v>
      </c>
      <c r="Q45" s="233">
        <f t="shared" si="8"/>
        <v>1.4142292479222308E-2</v>
      </c>
      <c r="R45" s="233">
        <f t="shared" si="8"/>
        <v>1.3684937717070116E-2</v>
      </c>
      <c r="S45" s="233">
        <f t="shared" si="8"/>
        <v>1.249053944928271E-2</v>
      </c>
      <c r="T45" s="233">
        <f t="shared" si="8"/>
        <v>1.2743122122647303E-2</v>
      </c>
      <c r="U45" s="233">
        <f t="shared" si="8"/>
        <v>1.2235827112707308E-2</v>
      </c>
      <c r="V45" s="233">
        <f t="shared" si="8"/>
        <v>1.1658448895034191E-2</v>
      </c>
      <c r="W45" s="233">
        <f t="shared" si="8"/>
        <v>1.1974791785614157E-2</v>
      </c>
      <c r="X45" s="233">
        <f t="shared" si="8"/>
        <v>1.192696733764376E-2</v>
      </c>
      <c r="Y45" s="233">
        <f t="shared" si="8"/>
        <v>1.1865643897355281E-2</v>
      </c>
    </row>
    <row r="46" spans="1:25" ht="12" customHeight="1" x14ac:dyDescent="0.25">
      <c r="A46" s="173" t="s">
        <v>95</v>
      </c>
      <c r="B46" s="233">
        <f t="shared" ref="B46:Y46" si="9">IF(B10=0,0,B10/B$5)</f>
        <v>1.5691064606870458E-2</v>
      </c>
      <c r="C46" s="233">
        <f t="shared" si="9"/>
        <v>1.6985944466877161E-2</v>
      </c>
      <c r="D46" s="233">
        <f t="shared" si="9"/>
        <v>1.694043310208896E-2</v>
      </c>
      <c r="E46" s="233">
        <f t="shared" si="9"/>
        <v>1.7032452509303596E-2</v>
      </c>
      <c r="F46" s="233">
        <f t="shared" si="9"/>
        <v>1.7018205984255567E-2</v>
      </c>
      <c r="G46" s="233">
        <f t="shared" si="9"/>
        <v>2.1209099956210099E-2</v>
      </c>
      <c r="H46" s="233">
        <f t="shared" si="9"/>
        <v>2.0564667450987964E-2</v>
      </c>
      <c r="I46" s="233">
        <f t="shared" si="9"/>
        <v>2.1413355009420491E-2</v>
      </c>
      <c r="J46" s="233">
        <f t="shared" si="9"/>
        <v>2.1591954739921048E-2</v>
      </c>
      <c r="K46" s="233">
        <f t="shared" si="9"/>
        <v>2.2763415131787094E-2</v>
      </c>
      <c r="L46" s="233">
        <f t="shared" si="9"/>
        <v>2.3930494744061892E-2</v>
      </c>
      <c r="M46" s="233">
        <f t="shared" si="9"/>
        <v>2.8717202335457954E-2</v>
      </c>
      <c r="N46" s="233">
        <f t="shared" si="9"/>
        <v>2.3856056740340047E-2</v>
      </c>
      <c r="O46" s="233">
        <f t="shared" si="9"/>
        <v>2.1374177601518878E-2</v>
      </c>
      <c r="P46" s="233">
        <f t="shared" si="9"/>
        <v>1.8894805289908476E-2</v>
      </c>
      <c r="Q46" s="233">
        <f t="shared" si="9"/>
        <v>1.8943316633081471E-2</v>
      </c>
      <c r="R46" s="233">
        <f t="shared" si="9"/>
        <v>1.9509477357752533E-2</v>
      </c>
      <c r="S46" s="233">
        <f t="shared" si="9"/>
        <v>1.8378168363985675E-2</v>
      </c>
      <c r="T46" s="233">
        <f t="shared" si="9"/>
        <v>1.9897241282838568E-2</v>
      </c>
      <c r="U46" s="233">
        <f t="shared" si="9"/>
        <v>1.9270165335763138E-2</v>
      </c>
      <c r="V46" s="233">
        <f t="shared" si="9"/>
        <v>1.7533841133263298E-2</v>
      </c>
      <c r="W46" s="233">
        <f t="shared" si="9"/>
        <v>1.7834835400324937E-2</v>
      </c>
      <c r="X46" s="233">
        <f t="shared" si="9"/>
        <v>2.8510077590552695E-2</v>
      </c>
      <c r="Y46" s="233">
        <f t="shared" si="9"/>
        <v>2.8663109218923597E-2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5.5390185151045407E-2</v>
      </c>
      <c r="C47" s="234">
        <f t="shared" si="10"/>
        <v>5.8333995624744908E-2</v>
      </c>
      <c r="D47" s="234">
        <f t="shared" si="10"/>
        <v>5.4093687875820362E-2</v>
      </c>
      <c r="E47" s="234">
        <f t="shared" si="10"/>
        <v>5.1492942496441048E-2</v>
      </c>
      <c r="F47" s="234">
        <f t="shared" si="10"/>
        <v>5.4995701684748134E-2</v>
      </c>
      <c r="G47" s="234">
        <f t="shared" si="10"/>
        <v>8.6900456633080381E-2</v>
      </c>
      <c r="H47" s="234">
        <f t="shared" si="10"/>
        <v>8.2119084178380555E-2</v>
      </c>
      <c r="I47" s="234">
        <f t="shared" si="10"/>
        <v>7.9725338702786225E-2</v>
      </c>
      <c r="J47" s="234">
        <f t="shared" si="10"/>
        <v>7.4186318496801268E-2</v>
      </c>
      <c r="K47" s="234">
        <f t="shared" si="10"/>
        <v>7.7394321289644338E-2</v>
      </c>
      <c r="L47" s="234">
        <f t="shared" si="10"/>
        <v>8.0564591202388403E-2</v>
      </c>
      <c r="M47" s="234">
        <f t="shared" si="10"/>
        <v>0.1262770643486594</v>
      </c>
      <c r="N47" s="234">
        <f t="shared" si="10"/>
        <v>0.11794147826086857</v>
      </c>
      <c r="O47" s="234">
        <f t="shared" si="10"/>
        <v>9.2035166797588316E-2</v>
      </c>
      <c r="P47" s="234">
        <f t="shared" si="10"/>
        <v>0.10145684995711179</v>
      </c>
      <c r="Q47" s="234">
        <f t="shared" si="10"/>
        <v>0.1137449581306121</v>
      </c>
      <c r="R47" s="234">
        <f t="shared" si="10"/>
        <v>0.10298203112627323</v>
      </c>
      <c r="S47" s="234">
        <f t="shared" si="10"/>
        <v>0.11130913158252519</v>
      </c>
      <c r="T47" s="234">
        <f t="shared" si="10"/>
        <v>0.10707142349295801</v>
      </c>
      <c r="U47" s="234">
        <f t="shared" si="10"/>
        <v>0.10834888935475019</v>
      </c>
      <c r="V47" s="234">
        <f t="shared" si="10"/>
        <v>9.6890409883419834E-2</v>
      </c>
      <c r="W47" s="234">
        <f t="shared" si="10"/>
        <v>9.6818803807564593E-2</v>
      </c>
      <c r="X47" s="234">
        <f t="shared" si="10"/>
        <v>0.11145486455824399</v>
      </c>
      <c r="Y47" s="234">
        <f t="shared" si="10"/>
        <v>9.0733696484932236E-2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0.89500948618739284</v>
      </c>
      <c r="C48" s="235">
        <f t="shared" si="11"/>
        <v>0.88868551476881152</v>
      </c>
      <c r="D48" s="235">
        <f t="shared" si="11"/>
        <v>0.89207349036059802</v>
      </c>
      <c r="E48" s="235">
        <f t="shared" si="11"/>
        <v>0.89418721838190085</v>
      </c>
      <c r="F48" s="235">
        <f t="shared" si="11"/>
        <v>0.891286499141273</v>
      </c>
      <c r="G48" s="235">
        <f t="shared" si="11"/>
        <v>0.85404460140782312</v>
      </c>
      <c r="H48" s="235">
        <f t="shared" si="11"/>
        <v>0.85672127288415834</v>
      </c>
      <c r="I48" s="235">
        <f t="shared" si="11"/>
        <v>0.85751702231630966</v>
      </c>
      <c r="J48" s="235">
        <f t="shared" si="11"/>
        <v>0.86200410277292316</v>
      </c>
      <c r="K48" s="235">
        <f t="shared" si="11"/>
        <v>0.85381987929479486</v>
      </c>
      <c r="L48" s="235">
        <f t="shared" si="11"/>
        <v>0.84566540736157836</v>
      </c>
      <c r="M48" s="235">
        <f t="shared" si="11"/>
        <v>0.79260875370019412</v>
      </c>
      <c r="N48" s="235">
        <f t="shared" si="11"/>
        <v>0.79751166892317238</v>
      </c>
      <c r="O48" s="235">
        <f t="shared" si="11"/>
        <v>0.83129799278013461</v>
      </c>
      <c r="P48" s="235">
        <f t="shared" si="11"/>
        <v>0.83024608871539962</v>
      </c>
      <c r="Q48" s="235">
        <f t="shared" si="11"/>
        <v>0.8158854875519469</v>
      </c>
      <c r="R48" s="235">
        <f t="shared" si="11"/>
        <v>0.82657212778317046</v>
      </c>
      <c r="S48" s="235">
        <f t="shared" si="11"/>
        <v>0.82184103804992659</v>
      </c>
      <c r="T48" s="235">
        <f t="shared" si="11"/>
        <v>0.82325952499038957</v>
      </c>
      <c r="U48" s="235">
        <f t="shared" si="11"/>
        <v>0.82364524126631</v>
      </c>
      <c r="V48" s="235">
        <f t="shared" si="11"/>
        <v>0.83991985225032084</v>
      </c>
      <c r="W48" s="235">
        <f t="shared" si="11"/>
        <v>0.83834537353922645</v>
      </c>
      <c r="X48" s="235">
        <f t="shared" si="11"/>
        <v>0.81200109904620765</v>
      </c>
      <c r="Y48" s="235">
        <f t="shared" si="11"/>
        <v>0.83109916627674163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CY: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1687.4922762503579</v>
      </c>
      <c r="C5" s="223">
        <f t="shared" si="0"/>
        <v>1605.8613755689103</v>
      </c>
      <c r="D5" s="223">
        <f t="shared" si="0"/>
        <v>1652.4252616737172</v>
      </c>
      <c r="E5" s="223">
        <f t="shared" si="0"/>
        <v>1679.3628546666412</v>
      </c>
      <c r="F5" s="223">
        <f t="shared" si="0"/>
        <v>1825.6835526178106</v>
      </c>
      <c r="G5" s="223">
        <f t="shared" si="0"/>
        <v>1796.2698424388452</v>
      </c>
      <c r="H5" s="223">
        <f t="shared" si="0"/>
        <v>1778.4375273056644</v>
      </c>
      <c r="I5" s="223">
        <f t="shared" si="0"/>
        <v>1785.0367976095131</v>
      </c>
      <c r="J5" s="223">
        <f t="shared" si="0"/>
        <v>1799.0119084245471</v>
      </c>
      <c r="K5" s="223">
        <f t="shared" si="0"/>
        <v>1503.9765979205765</v>
      </c>
      <c r="L5" s="223">
        <f t="shared" si="0"/>
        <v>1271.351930204718</v>
      </c>
      <c r="M5" s="223">
        <f t="shared" si="0"/>
        <v>1145.4572972037784</v>
      </c>
      <c r="N5" s="223">
        <f t="shared" si="0"/>
        <v>997.67554996421632</v>
      </c>
      <c r="O5" s="223">
        <f t="shared" si="0"/>
        <v>1306.6684960770754</v>
      </c>
      <c r="P5" s="223">
        <f t="shared" si="0"/>
        <v>1678.5576547459502</v>
      </c>
      <c r="Q5" s="223">
        <f t="shared" si="0"/>
        <v>1508.6840838993085</v>
      </c>
      <c r="R5" s="223">
        <f t="shared" si="0"/>
        <v>1506.4921264517634</v>
      </c>
      <c r="S5" s="223">
        <f t="shared" si="0"/>
        <v>1569.9287763827133</v>
      </c>
      <c r="T5" s="223">
        <f t="shared" si="0"/>
        <v>1429.7268081036177</v>
      </c>
      <c r="U5" s="223">
        <f t="shared" si="0"/>
        <v>1386.4253181320553</v>
      </c>
      <c r="V5" s="223">
        <f t="shared" si="0"/>
        <v>1505.4770521372354</v>
      </c>
      <c r="W5" s="223">
        <f t="shared" si="0"/>
        <v>1474.9176621391503</v>
      </c>
      <c r="X5" s="223">
        <f t="shared" si="0"/>
        <v>1485.9004143514139</v>
      </c>
      <c r="Y5" s="223">
        <f t="shared" si="0"/>
        <v>1554.5784911716682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2.1409001418825038</v>
      </c>
      <c r="C10" s="225">
        <f t="shared" si="1"/>
        <v>2.1635551319476711</v>
      </c>
      <c r="D10" s="225">
        <f t="shared" si="1"/>
        <v>2.0490760075465153</v>
      </c>
      <c r="E10" s="225">
        <f t="shared" si="1"/>
        <v>2.0928914946569828</v>
      </c>
      <c r="F10" s="225">
        <f t="shared" si="1"/>
        <v>2.2460922327926425</v>
      </c>
      <c r="G10" s="225">
        <f t="shared" si="1"/>
        <v>4.4560810846112817</v>
      </c>
      <c r="H10" s="225">
        <f t="shared" si="1"/>
        <v>3.2463747283411681</v>
      </c>
      <c r="I10" s="225">
        <f t="shared" si="1"/>
        <v>3.3817539665946801</v>
      </c>
      <c r="J10" s="225">
        <f t="shared" si="1"/>
        <v>3.2863890111512188</v>
      </c>
      <c r="K10" s="225">
        <f t="shared" si="1"/>
        <v>2.7821233383753503</v>
      </c>
      <c r="L10" s="225">
        <f t="shared" si="1"/>
        <v>2.3945771719109858</v>
      </c>
      <c r="M10" s="225">
        <f t="shared" si="1"/>
        <v>3.8283517998774474</v>
      </c>
      <c r="N10" s="225">
        <f t="shared" si="1"/>
        <v>1.3611209662600507</v>
      </c>
      <c r="O10" s="225">
        <f t="shared" si="1"/>
        <v>0.56286846778835731</v>
      </c>
      <c r="P10" s="225">
        <f t="shared" si="1"/>
        <v>0.96449901770456403</v>
      </c>
      <c r="Q10" s="225">
        <f t="shared" si="1"/>
        <v>1.143509213228586</v>
      </c>
      <c r="R10" s="225">
        <f t="shared" si="1"/>
        <v>1.2059436779325896</v>
      </c>
      <c r="S10" s="225">
        <f t="shared" si="1"/>
        <v>1.450501419972094</v>
      </c>
      <c r="T10" s="225">
        <f t="shared" si="1"/>
        <v>1.1194202515886824</v>
      </c>
      <c r="U10" s="225">
        <f t="shared" si="1"/>
        <v>1.4129435103536649</v>
      </c>
      <c r="V10" s="225">
        <f t="shared" si="1"/>
        <v>1.3757363986321995</v>
      </c>
      <c r="W10" s="225">
        <f t="shared" si="1"/>
        <v>1.7705251851362611</v>
      </c>
      <c r="X10" s="225">
        <f t="shared" si="1"/>
        <v>1.4878901053401843</v>
      </c>
      <c r="Y10" s="225">
        <f t="shared" si="1"/>
        <v>1.3535693864051392</v>
      </c>
      <c r="DA10" s="90"/>
    </row>
    <row r="11" spans="1:105" ht="12" customHeight="1" x14ac:dyDescent="0.25">
      <c r="A11" s="37" t="s">
        <v>82</v>
      </c>
      <c r="B11" s="226">
        <v>2.1409001418825038</v>
      </c>
      <c r="C11" s="226">
        <v>2.1635551319476711</v>
      </c>
      <c r="D11" s="226">
        <v>2.0490760075465153</v>
      </c>
      <c r="E11" s="226">
        <v>2.0928914946569828</v>
      </c>
      <c r="F11" s="226">
        <v>2.2460922327926425</v>
      </c>
      <c r="G11" s="226">
        <v>4.4560810846112817</v>
      </c>
      <c r="H11" s="226">
        <v>3.2463747283411681</v>
      </c>
      <c r="I11" s="226">
        <v>3.3817539665946801</v>
      </c>
      <c r="J11" s="226">
        <v>3.2863890111512188</v>
      </c>
      <c r="K11" s="226">
        <v>2.7821233383753503</v>
      </c>
      <c r="L11" s="226">
        <v>2.3945771719109858</v>
      </c>
      <c r="M11" s="226">
        <v>3.8283517998774474</v>
      </c>
      <c r="N11" s="226">
        <v>1.3611209662600507</v>
      </c>
      <c r="O11" s="226">
        <v>0.56286846778835731</v>
      </c>
      <c r="P11" s="226">
        <v>0.96449901770456403</v>
      </c>
      <c r="Q11" s="226">
        <v>1.143509213228586</v>
      </c>
      <c r="R11" s="226">
        <v>1.2059436779325896</v>
      </c>
      <c r="S11" s="226">
        <v>1.450501419972094</v>
      </c>
      <c r="T11" s="226">
        <v>1.1194202515886824</v>
      </c>
      <c r="U11" s="226">
        <v>1.4129435103536649</v>
      </c>
      <c r="V11" s="226">
        <v>1.3757363986321995</v>
      </c>
      <c r="W11" s="226">
        <v>1.7705251851362611</v>
      </c>
      <c r="X11" s="226">
        <v>1.4878901053401843</v>
      </c>
      <c r="Y11" s="226">
        <v>1.3535693864051392</v>
      </c>
      <c r="DA11" s="69"/>
    </row>
    <row r="12" spans="1:105" ht="12" customHeight="1" x14ac:dyDescent="0.25">
      <c r="A12" s="37" t="s">
        <v>73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52.794869239779302</v>
      </c>
      <c r="C16" s="228">
        <f t="shared" si="2"/>
        <v>51.975128253637649</v>
      </c>
      <c r="D16" s="228">
        <f t="shared" si="2"/>
        <v>49.842060543269483</v>
      </c>
      <c r="E16" s="228">
        <f t="shared" si="2"/>
        <v>50.336418349187255</v>
      </c>
      <c r="F16" s="228">
        <f t="shared" si="2"/>
        <v>59.594358439391435</v>
      </c>
      <c r="G16" s="228">
        <f t="shared" si="2"/>
        <v>94.786271108017701</v>
      </c>
      <c r="H16" s="228">
        <f t="shared" si="2"/>
        <v>80.752489180856813</v>
      </c>
      <c r="I16" s="228">
        <f t="shared" si="2"/>
        <v>85.177005051774415</v>
      </c>
      <c r="J16" s="228">
        <f t="shared" si="2"/>
        <v>82.1605187847059</v>
      </c>
      <c r="K16" s="228">
        <f t="shared" si="2"/>
        <v>71.542348731281294</v>
      </c>
      <c r="L16" s="228">
        <f t="shared" si="2"/>
        <v>67.470832894577967</v>
      </c>
      <c r="M16" s="228">
        <f t="shared" si="2"/>
        <v>93.038222323190524</v>
      </c>
      <c r="N16" s="228">
        <f t="shared" si="2"/>
        <v>64.783711495351341</v>
      </c>
      <c r="O16" s="228">
        <f t="shared" si="2"/>
        <v>52.028120690252912</v>
      </c>
      <c r="P16" s="228">
        <f t="shared" si="2"/>
        <v>64.407310740528388</v>
      </c>
      <c r="Q16" s="228">
        <f t="shared" si="2"/>
        <v>68.54238874359082</v>
      </c>
      <c r="R16" s="228">
        <f t="shared" si="2"/>
        <v>65.433272030395486</v>
      </c>
      <c r="S16" s="228">
        <f t="shared" si="2"/>
        <v>77.510037974842689</v>
      </c>
      <c r="T16" s="228">
        <f t="shared" si="2"/>
        <v>72.031043475045038</v>
      </c>
      <c r="U16" s="228">
        <f t="shared" si="2"/>
        <v>73.219925272607853</v>
      </c>
      <c r="V16" s="228">
        <f t="shared" si="2"/>
        <v>71.32638975544458</v>
      </c>
      <c r="W16" s="228">
        <f t="shared" si="2"/>
        <v>73.819449980459055</v>
      </c>
      <c r="X16" s="228">
        <f t="shared" si="2"/>
        <v>80.071754615351495</v>
      </c>
      <c r="Y16" s="228">
        <f t="shared" si="2"/>
        <v>67.818588345301663</v>
      </c>
      <c r="DA16" s="92"/>
    </row>
    <row r="17" spans="1:105" ht="12" customHeight="1" x14ac:dyDescent="0.25">
      <c r="A17" s="46" t="s">
        <v>28</v>
      </c>
      <c r="B17" s="229">
        <v>1.4497778187587262</v>
      </c>
      <c r="C17" s="229">
        <v>1.4505087540583403</v>
      </c>
      <c r="D17" s="229">
        <v>1.3388442018268021</v>
      </c>
      <c r="E17" s="229">
        <v>1.2750534533081008</v>
      </c>
      <c r="F17" s="229">
        <v>1.5697753083004642</v>
      </c>
      <c r="G17" s="229">
        <v>1.3603489686231871</v>
      </c>
      <c r="H17" s="229">
        <v>1.478067554215684</v>
      </c>
      <c r="I17" s="229">
        <v>0.81523965327212045</v>
      </c>
      <c r="J17" s="229">
        <v>0.70050032471047141</v>
      </c>
      <c r="K17" s="229">
        <v>0.42899544227669373</v>
      </c>
      <c r="L17" s="229">
        <v>0.48329732765517697</v>
      </c>
      <c r="M17" s="229">
        <v>0.13332405545235923</v>
      </c>
      <c r="N17" s="229">
        <v>2.4572607185506792E-3</v>
      </c>
      <c r="O17" s="229">
        <v>2.3196665773847487E-3</v>
      </c>
      <c r="P17" s="229">
        <v>2.892952219144309E-2</v>
      </c>
      <c r="Q17" s="229">
        <v>8.3688475085825484E-2</v>
      </c>
      <c r="R17" s="229">
        <v>0</v>
      </c>
      <c r="S17" s="229">
        <v>6.3873443483140641E-2</v>
      </c>
      <c r="T17" s="229">
        <v>0.34209728031650605</v>
      </c>
      <c r="U17" s="229">
        <v>0.28235271550716307</v>
      </c>
      <c r="V17" s="229">
        <v>0.30314875151865894</v>
      </c>
      <c r="W17" s="229">
        <v>1.0496597725632046</v>
      </c>
      <c r="X17" s="229">
        <v>0.76441282105669617</v>
      </c>
      <c r="Y17" s="229">
        <v>0.59013323871294165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11.286460386149567</v>
      </c>
      <c r="I19" s="229">
        <v>11.315285095353827</v>
      </c>
      <c r="J19" s="229">
        <v>9.7517212980950152</v>
      </c>
      <c r="K19" s="229">
        <v>11.327975074697134</v>
      </c>
      <c r="L19" s="229">
        <v>9.7695389433295095</v>
      </c>
      <c r="M19" s="229">
        <v>12.347341177280125</v>
      </c>
      <c r="N19" s="229">
        <v>14.402165327907808</v>
      </c>
      <c r="O19" s="229">
        <v>10.342450757474749</v>
      </c>
      <c r="P19" s="229">
        <v>11.747672478279187</v>
      </c>
      <c r="Q19" s="229">
        <v>14.200618350631723</v>
      </c>
      <c r="R19" s="229">
        <v>11.734116594395228</v>
      </c>
      <c r="S19" s="229">
        <v>15.876887344718462</v>
      </c>
      <c r="T19" s="229">
        <v>16.643321257638206</v>
      </c>
      <c r="U19" s="229">
        <v>18.294695527940853</v>
      </c>
      <c r="V19" s="229">
        <v>16.86524700851831</v>
      </c>
      <c r="W19" s="229">
        <v>15.757038063020737</v>
      </c>
      <c r="X19" s="229">
        <v>15.908137398187534</v>
      </c>
      <c r="Y19" s="229">
        <v>14.551803234581145</v>
      </c>
      <c r="DA19" s="73"/>
    </row>
    <row r="20" spans="1:105" ht="12" customHeight="1" x14ac:dyDescent="0.25">
      <c r="A20" s="46" t="s">
        <v>82</v>
      </c>
      <c r="B20" s="229">
        <v>42.429197354033974</v>
      </c>
      <c r="C20" s="229">
        <v>42.882163044965296</v>
      </c>
      <c r="D20" s="229">
        <v>41.155530382126763</v>
      </c>
      <c r="E20" s="229">
        <v>42.283023693971067</v>
      </c>
      <c r="F20" s="229">
        <v>32.242878130018681</v>
      </c>
      <c r="G20" s="229">
        <v>32.408037002575952</v>
      </c>
      <c r="H20" s="229">
        <v>29.541242800161097</v>
      </c>
      <c r="I20" s="229">
        <v>23.386220208246957</v>
      </c>
      <c r="J20" s="229">
        <v>25.454285076841856</v>
      </c>
      <c r="K20" s="229">
        <v>25.81536435186732</v>
      </c>
      <c r="L20" s="229">
        <v>19.57490046349735</v>
      </c>
      <c r="M20" s="229">
        <v>21.804068690956203</v>
      </c>
      <c r="N20" s="229">
        <v>20.155284061029707</v>
      </c>
      <c r="O20" s="229">
        <v>9.3147505558371453</v>
      </c>
      <c r="P20" s="229">
        <v>10.370547554321963</v>
      </c>
      <c r="Q20" s="229">
        <v>14.938231249742518</v>
      </c>
      <c r="R20" s="229">
        <v>14.106726330156272</v>
      </c>
      <c r="S20" s="229">
        <v>19.859124793814726</v>
      </c>
      <c r="T20" s="229">
        <v>16.914851654685098</v>
      </c>
      <c r="U20" s="229">
        <v>20.14989488963062</v>
      </c>
      <c r="V20" s="229">
        <v>18.938281346103274</v>
      </c>
      <c r="W20" s="229">
        <v>22.603238391283973</v>
      </c>
      <c r="X20" s="229">
        <v>26.404926994062077</v>
      </c>
      <c r="Y20" s="229">
        <v>26.35357656207983</v>
      </c>
      <c r="DA20" s="73"/>
    </row>
    <row r="21" spans="1:105" ht="12" customHeight="1" x14ac:dyDescent="0.25">
      <c r="A21" s="46" t="s">
        <v>32</v>
      </c>
      <c r="B21" s="229">
        <v>2.5295434600380045</v>
      </c>
      <c r="C21" s="229">
        <v>1.8595198984785588</v>
      </c>
      <c r="D21" s="229">
        <v>1.7772852321158421</v>
      </c>
      <c r="E21" s="229">
        <v>1.8450788272875478</v>
      </c>
      <c r="F21" s="229">
        <v>2.2020479676103455</v>
      </c>
      <c r="G21" s="229">
        <v>45.222206200429177</v>
      </c>
      <c r="H21" s="229">
        <v>32.599200844050316</v>
      </c>
      <c r="I21" s="229">
        <v>45.651832969778475</v>
      </c>
      <c r="J21" s="229">
        <v>42.491272962596263</v>
      </c>
      <c r="K21" s="229">
        <v>29.171709294789874</v>
      </c>
      <c r="L21" s="229">
        <v>33.938694816899613</v>
      </c>
      <c r="M21" s="229">
        <v>57.071357689415628</v>
      </c>
      <c r="N21" s="229">
        <v>28.503650621657723</v>
      </c>
      <c r="O21" s="229">
        <v>25.785259145371796</v>
      </c>
      <c r="P21" s="229">
        <v>29.940311317807879</v>
      </c>
      <c r="Q21" s="229">
        <v>30.391173021049106</v>
      </c>
      <c r="R21" s="229">
        <v>32.908207121993193</v>
      </c>
      <c r="S21" s="229">
        <v>37.52080097652329</v>
      </c>
      <c r="T21" s="229">
        <v>35.314310700540837</v>
      </c>
      <c r="U21" s="229">
        <v>32.780373297829946</v>
      </c>
      <c r="V21" s="229">
        <v>32.352411521194647</v>
      </c>
      <c r="W21" s="229">
        <v>32.732956740562749</v>
      </c>
      <c r="X21" s="229">
        <v>35.183153728554181</v>
      </c>
      <c r="Y21" s="229">
        <v>24.571842480209583</v>
      </c>
      <c r="DA21" s="73"/>
    </row>
    <row r="22" spans="1:105" ht="12" customHeight="1" x14ac:dyDescent="0.25">
      <c r="A22" s="46" t="s">
        <v>33</v>
      </c>
      <c r="B22" s="229">
        <v>6.3863506069485991</v>
      </c>
      <c r="C22" s="229">
        <v>5.7478312234650035</v>
      </c>
      <c r="D22" s="229">
        <v>5.5704007272000755</v>
      </c>
      <c r="E22" s="229">
        <v>4.9090048322631645</v>
      </c>
      <c r="F22" s="229">
        <v>23.452964674394739</v>
      </c>
      <c r="G22" s="229">
        <v>15.548947727511294</v>
      </c>
      <c r="H22" s="229">
        <v>5.7184837714065155</v>
      </c>
      <c r="I22" s="229">
        <v>3.6744639533006214</v>
      </c>
      <c r="J22" s="229">
        <v>3.5134319799461773</v>
      </c>
      <c r="K22" s="229">
        <v>4.4163108881167661</v>
      </c>
      <c r="L22" s="229">
        <v>3.3183971378488391</v>
      </c>
      <c r="M22" s="229">
        <v>1.6791000231203217</v>
      </c>
      <c r="N22" s="229">
        <v>1.7075417595864453</v>
      </c>
      <c r="O22" s="229">
        <v>6.5200601777993858</v>
      </c>
      <c r="P22" s="229">
        <v>11.32409034588326</v>
      </c>
      <c r="Q22" s="229">
        <v>7.6700782524419342</v>
      </c>
      <c r="R22" s="229">
        <v>5.663946396458738</v>
      </c>
      <c r="S22" s="229">
        <v>3.30437421361087</v>
      </c>
      <c r="T22" s="229">
        <v>1.9667362795840266</v>
      </c>
      <c r="U22" s="229">
        <v>1.0959176842162683</v>
      </c>
      <c r="V22" s="229">
        <v>1.7838816894665717</v>
      </c>
      <c r="W22" s="229">
        <v>0.31732746091388631</v>
      </c>
      <c r="X22" s="229">
        <v>0.38841086632052407</v>
      </c>
      <c r="Y22" s="229">
        <v>0.55525827287203999</v>
      </c>
      <c r="DA22" s="73"/>
    </row>
    <row r="23" spans="1:105" ht="12" customHeight="1" x14ac:dyDescent="0.25">
      <c r="A23" s="46" t="s">
        <v>73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3.5105332670447305E-2</v>
      </c>
      <c r="D25" s="229">
        <v>0</v>
      </c>
      <c r="E25" s="229">
        <v>2.4257542357378249E-2</v>
      </c>
      <c r="F25" s="229">
        <v>0.126692359067201</v>
      </c>
      <c r="G25" s="229">
        <v>0.24673120887808514</v>
      </c>
      <c r="H25" s="229">
        <v>0.12903382487364159</v>
      </c>
      <c r="I25" s="229">
        <v>0.33396317182242502</v>
      </c>
      <c r="J25" s="229">
        <v>0.24930714251611513</v>
      </c>
      <c r="K25" s="229">
        <v>0.38199367953351104</v>
      </c>
      <c r="L25" s="229">
        <v>0.38600420534746899</v>
      </c>
      <c r="M25" s="229">
        <v>3.0306869658695643E-3</v>
      </c>
      <c r="N25" s="229">
        <v>1.2612464451113678E-2</v>
      </c>
      <c r="O25" s="229">
        <v>6.3280387192451285E-2</v>
      </c>
      <c r="P25" s="229">
        <v>0.99575952204465412</v>
      </c>
      <c r="Q25" s="229">
        <v>1.2585993946397127</v>
      </c>
      <c r="R25" s="229">
        <v>1.0202755873920539</v>
      </c>
      <c r="S25" s="229">
        <v>0.88497720269219315</v>
      </c>
      <c r="T25" s="229">
        <v>0.84972630228035895</v>
      </c>
      <c r="U25" s="229">
        <v>0.6166911574829903</v>
      </c>
      <c r="V25" s="229">
        <v>1.0834194386431231</v>
      </c>
      <c r="W25" s="229">
        <v>1.3592295521144921</v>
      </c>
      <c r="X25" s="229">
        <v>1.422712807170486</v>
      </c>
      <c r="Y25" s="229">
        <v>1.1959745568461253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825.71335686869634</v>
      </c>
      <c r="C27" s="228">
        <f t="shared" si="3"/>
        <v>760.90795218332505</v>
      </c>
      <c r="D27" s="228">
        <f t="shared" si="3"/>
        <v>776.81347512290131</v>
      </c>
      <c r="E27" s="228">
        <f t="shared" si="3"/>
        <v>800.72856482279701</v>
      </c>
      <c r="F27" s="228">
        <f t="shared" si="3"/>
        <v>872.99752194562677</v>
      </c>
      <c r="G27" s="228">
        <f t="shared" si="3"/>
        <v>833.09083024621623</v>
      </c>
      <c r="H27" s="228">
        <f t="shared" si="3"/>
        <v>788.58983339646625</v>
      </c>
      <c r="I27" s="228">
        <f t="shared" si="3"/>
        <v>794.64391859114414</v>
      </c>
      <c r="J27" s="228">
        <f t="shared" si="3"/>
        <v>809.05866062868984</v>
      </c>
      <c r="K27" s="228">
        <f t="shared" si="3"/>
        <v>699.36990585091985</v>
      </c>
      <c r="L27" s="228">
        <f t="shared" si="3"/>
        <v>607.97248013822889</v>
      </c>
      <c r="M27" s="228">
        <f t="shared" si="3"/>
        <v>473.23547308071045</v>
      </c>
      <c r="N27" s="228">
        <f t="shared" si="3"/>
        <v>400.93213750260492</v>
      </c>
      <c r="O27" s="228">
        <f t="shared" si="3"/>
        <v>486.52618691903422</v>
      </c>
      <c r="P27" s="228">
        <f t="shared" si="3"/>
        <v>625.01603498771726</v>
      </c>
      <c r="Q27" s="228">
        <f t="shared" si="3"/>
        <v>548.40321594248906</v>
      </c>
      <c r="R27" s="228">
        <f t="shared" si="3"/>
        <v>540.77676074343549</v>
      </c>
      <c r="S27" s="228">
        <f t="shared" si="3"/>
        <v>549.62291698789863</v>
      </c>
      <c r="T27" s="228">
        <f t="shared" si="3"/>
        <v>485.90233437698413</v>
      </c>
      <c r="U27" s="228">
        <f t="shared" si="3"/>
        <v>492.42704934909375</v>
      </c>
      <c r="V27" s="228">
        <f t="shared" si="3"/>
        <v>525.84554598315867</v>
      </c>
      <c r="W27" s="228">
        <f t="shared" si="3"/>
        <v>497.39005697355503</v>
      </c>
      <c r="X27" s="228">
        <f t="shared" si="3"/>
        <v>498.78270963072231</v>
      </c>
      <c r="Y27" s="228">
        <f t="shared" si="3"/>
        <v>519.74677343996154</v>
      </c>
      <c r="DA27" s="92"/>
    </row>
    <row r="28" spans="1:105" ht="12" customHeight="1" x14ac:dyDescent="0.25">
      <c r="A28" s="18" t="s">
        <v>28</v>
      </c>
      <c r="B28" s="230">
        <v>124.00896311006547</v>
      </c>
      <c r="C28" s="230">
        <v>130.27438536094908</v>
      </c>
      <c r="D28" s="230">
        <v>128.22688227011753</v>
      </c>
      <c r="E28" s="230">
        <v>132.7076826329735</v>
      </c>
      <c r="F28" s="230">
        <v>150.02154372762783</v>
      </c>
      <c r="G28" s="230">
        <v>136.97927450593178</v>
      </c>
      <c r="H28" s="230">
        <v>148.44786244380788</v>
      </c>
      <c r="I28" s="230">
        <v>115.95852335032184</v>
      </c>
      <c r="J28" s="230">
        <v>110.45353674125502</v>
      </c>
      <c r="K28" s="230">
        <v>56.960387558061598</v>
      </c>
      <c r="L28" s="230">
        <v>65.993274278894461</v>
      </c>
      <c r="M28" s="230">
        <v>29.245649465771823</v>
      </c>
      <c r="N28" s="230">
        <v>0.5217992192771217</v>
      </c>
      <c r="O28" s="230">
        <v>0.52193681342158393</v>
      </c>
      <c r="P28" s="230">
        <v>8.7846486519421632</v>
      </c>
      <c r="Q28" s="230">
        <v>14.532680149425596</v>
      </c>
      <c r="R28" s="230">
        <v>0</v>
      </c>
      <c r="S28" s="230">
        <v>11.629682794430607</v>
      </c>
      <c r="T28" s="230">
        <v>53.51006320928947</v>
      </c>
      <c r="U28" s="230">
        <v>67.76654678704935</v>
      </c>
      <c r="V28" s="230">
        <v>55.648884495251359</v>
      </c>
      <c r="W28" s="230">
        <v>157.93905916428429</v>
      </c>
      <c r="X28" s="230">
        <v>121.91771406419502</v>
      </c>
      <c r="Y28" s="230">
        <v>110.04956396889916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3.6368158145743164</v>
      </c>
      <c r="I30" s="230">
        <v>3.6079911056902385</v>
      </c>
      <c r="J30" s="230">
        <v>2.1868996625479293</v>
      </c>
      <c r="K30" s="230">
        <v>3.5953011258293044</v>
      </c>
      <c r="L30" s="230">
        <v>5.1537372572763864</v>
      </c>
      <c r="M30" s="230">
        <v>5.5605902633347073</v>
      </c>
      <c r="N30" s="230">
        <v>6.4901941924907733</v>
      </c>
      <c r="O30" s="230">
        <v>4.5808254429195419</v>
      </c>
      <c r="P30" s="230">
        <v>6.1602589618458357</v>
      </c>
      <c r="Q30" s="230">
        <v>6.6917411690908644</v>
      </c>
      <c r="R30" s="230">
        <v>6.1738148456653317</v>
      </c>
      <c r="S30" s="230">
        <v>5.812349454787971</v>
      </c>
      <c r="T30" s="230">
        <v>5.9949900221358439</v>
      </c>
      <c r="U30" s="230">
        <v>6.7671857914922935</v>
      </c>
      <c r="V30" s="230">
        <v>7.0894564717098998</v>
      </c>
      <c r="W30" s="230">
        <v>6.4394470168949791</v>
      </c>
      <c r="X30" s="230">
        <v>6.6704308025959032</v>
      </c>
      <c r="Y30" s="230">
        <v>5.2570030859458194</v>
      </c>
      <c r="DA30" s="71"/>
    </row>
    <row r="31" spans="1:105" ht="12" customHeight="1" x14ac:dyDescent="0.25">
      <c r="A31" s="18" t="s">
        <v>82</v>
      </c>
      <c r="B31" s="230">
        <v>44.928508667924433</v>
      </c>
      <c r="C31" s="230">
        <v>45.390050480045637</v>
      </c>
      <c r="D31" s="230">
        <v>43.482512294850551</v>
      </c>
      <c r="E31" s="230">
        <v>44.654090114264754</v>
      </c>
      <c r="F31" s="230">
        <v>45.63805010208835</v>
      </c>
      <c r="G31" s="230">
        <v>36.702804161876372</v>
      </c>
      <c r="H31" s="230">
        <v>33.014804941711247</v>
      </c>
      <c r="I31" s="230">
        <v>27.029224234538887</v>
      </c>
      <c r="J31" s="230">
        <v>28.588717513923903</v>
      </c>
      <c r="K31" s="230">
        <v>28.681219512831831</v>
      </c>
      <c r="L31" s="230">
        <v>22.622123966944606</v>
      </c>
      <c r="M31" s="230">
        <v>25.281926631122928</v>
      </c>
      <c r="N31" s="230">
        <v>45.173594978449785</v>
      </c>
      <c r="O31" s="230">
        <v>24.934560976589495</v>
      </c>
      <c r="P31" s="230">
        <v>26.727070507975267</v>
      </c>
      <c r="Q31" s="230">
        <v>34.831539616502482</v>
      </c>
      <c r="R31" s="230">
        <v>35.575801392037413</v>
      </c>
      <c r="S31" s="230">
        <v>45.26513346916559</v>
      </c>
      <c r="T31" s="230">
        <v>38.764000536592583</v>
      </c>
      <c r="U31" s="230">
        <v>53.83314096205082</v>
      </c>
      <c r="V31" s="230">
        <v>46.522166738266243</v>
      </c>
      <c r="W31" s="230">
        <v>60.577825745648298</v>
      </c>
      <c r="X31" s="230">
        <v>67.013721904204871</v>
      </c>
      <c r="Y31" s="230">
        <v>68.140522335077051</v>
      </c>
      <c r="DA31" s="71"/>
    </row>
    <row r="32" spans="1:105" ht="12" customHeight="1" x14ac:dyDescent="0.25">
      <c r="A32" s="18" t="s">
        <v>32</v>
      </c>
      <c r="B32" s="230">
        <v>216.36836869923479</v>
      </c>
      <c r="C32" s="230">
        <v>167.00885890069253</v>
      </c>
      <c r="D32" s="230">
        <v>170.21827028714881</v>
      </c>
      <c r="E32" s="230">
        <v>192.03597685196681</v>
      </c>
      <c r="F32" s="230">
        <v>210.44708355162732</v>
      </c>
      <c r="G32" s="230">
        <v>158.03536411734342</v>
      </c>
      <c r="H32" s="230">
        <v>136.26109739424771</v>
      </c>
      <c r="I32" s="230">
        <v>157.74143502789676</v>
      </c>
      <c r="J32" s="230">
        <v>155.76526663521332</v>
      </c>
      <c r="K32" s="230">
        <v>119.16313062361577</v>
      </c>
      <c r="L32" s="230">
        <v>107.57559518111972</v>
      </c>
      <c r="M32" s="230">
        <v>97.382416628676637</v>
      </c>
      <c r="N32" s="230">
        <v>50.404132339239538</v>
      </c>
      <c r="O32" s="230">
        <v>33.93007925395893</v>
      </c>
      <c r="P32" s="230">
        <v>39.335165481051071</v>
      </c>
      <c r="Q32" s="230">
        <v>39.202510656852738</v>
      </c>
      <c r="R32" s="230">
        <v>48.874026076326984</v>
      </c>
      <c r="S32" s="230">
        <v>54.019683662009584</v>
      </c>
      <c r="T32" s="230">
        <v>59.718090418090462</v>
      </c>
      <c r="U32" s="230">
        <v>61.622580060581029</v>
      </c>
      <c r="V32" s="230">
        <v>55.501387278186961</v>
      </c>
      <c r="W32" s="230">
        <v>53.692812057767384</v>
      </c>
      <c r="X32" s="230">
        <v>59.419305869677203</v>
      </c>
      <c r="Y32" s="230">
        <v>51.485174637451735</v>
      </c>
      <c r="DA32" s="71"/>
    </row>
    <row r="33" spans="1:105" ht="12" customHeight="1" x14ac:dyDescent="0.25">
      <c r="A33" s="18" t="s">
        <v>33</v>
      </c>
      <c r="B33" s="230">
        <v>440.40751639147163</v>
      </c>
      <c r="C33" s="230">
        <v>415.69576277432168</v>
      </c>
      <c r="D33" s="230">
        <v>434.88581027078436</v>
      </c>
      <c r="E33" s="230">
        <v>429.20990116595806</v>
      </c>
      <c r="F33" s="230">
        <v>456.86465132338924</v>
      </c>
      <c r="G33" s="230">
        <v>481.88629027003446</v>
      </c>
      <c r="H33" s="230">
        <v>456.91917222703387</v>
      </c>
      <c r="I33" s="230">
        <v>449.45670804470046</v>
      </c>
      <c r="J33" s="230">
        <v>478.13649001838428</v>
      </c>
      <c r="K33" s="230">
        <v>451.8836891102556</v>
      </c>
      <c r="L33" s="230">
        <v>364.25652485963394</v>
      </c>
      <c r="M33" s="230">
        <v>315.19597797876679</v>
      </c>
      <c r="N33" s="230">
        <v>296.15491923761948</v>
      </c>
      <c r="O33" s="230">
        <v>418.4970648193646</v>
      </c>
      <c r="P33" s="230">
        <v>500.03903465120368</v>
      </c>
      <c r="Q33" s="230">
        <v>389.26880174558141</v>
      </c>
      <c r="R33" s="230">
        <v>381.4420196012166</v>
      </c>
      <c r="S33" s="230">
        <v>338.83393706498578</v>
      </c>
      <c r="T33" s="230">
        <v>225.78251963933926</v>
      </c>
      <c r="U33" s="230">
        <v>169.57757239459627</v>
      </c>
      <c r="V33" s="230">
        <v>202.9318970697941</v>
      </c>
      <c r="W33" s="230">
        <v>39.380362858854966</v>
      </c>
      <c r="X33" s="230">
        <v>47.163038013896461</v>
      </c>
      <c r="Y33" s="230">
        <v>90.305303727535744</v>
      </c>
      <c r="DA33" s="71"/>
    </row>
    <row r="34" spans="1:105" ht="12" customHeight="1" x14ac:dyDescent="0.25">
      <c r="A34" s="18" t="s">
        <v>73</v>
      </c>
      <c r="B34" s="230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0">
        <v>0</v>
      </c>
      <c r="K34" s="230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0">
        <v>0</v>
      </c>
      <c r="T34" s="230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2.5388946673160366</v>
      </c>
      <c r="D36" s="230">
        <v>0</v>
      </c>
      <c r="E36" s="230">
        <v>2.1209140576338315</v>
      </c>
      <c r="F36" s="230">
        <v>10.02619324089404</v>
      </c>
      <c r="G36" s="230">
        <v>19.487097191030244</v>
      </c>
      <c r="H36" s="230">
        <v>10.31008057509116</v>
      </c>
      <c r="I36" s="230">
        <v>40.850036827995908</v>
      </c>
      <c r="J36" s="230">
        <v>33.927750057365401</v>
      </c>
      <c r="K36" s="230">
        <v>39.086177920325731</v>
      </c>
      <c r="L36" s="230">
        <v>42.371224594359724</v>
      </c>
      <c r="M36" s="230">
        <v>0.56891211303753664</v>
      </c>
      <c r="N36" s="230">
        <v>2.187497535528248</v>
      </c>
      <c r="O36" s="230">
        <v>4.0617196127800241</v>
      </c>
      <c r="P36" s="230">
        <v>43.969856733699181</v>
      </c>
      <c r="Q36" s="230">
        <v>63.875942605035931</v>
      </c>
      <c r="R36" s="230">
        <v>68.711098828189222</v>
      </c>
      <c r="S36" s="230">
        <v>94.062130542519057</v>
      </c>
      <c r="T36" s="230">
        <v>102.13267055153649</v>
      </c>
      <c r="U36" s="230">
        <v>132.86002335332401</v>
      </c>
      <c r="V36" s="230">
        <v>158.15175392995013</v>
      </c>
      <c r="W36" s="230">
        <v>179.36055013010511</v>
      </c>
      <c r="X36" s="230">
        <v>196.59849897615283</v>
      </c>
      <c r="Y36" s="230">
        <v>194.509205685052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806.84314999999992</v>
      </c>
      <c r="C38" s="236">
        <f t="shared" si="4"/>
        <v>790.81474000000003</v>
      </c>
      <c r="D38" s="236">
        <f t="shared" si="4"/>
        <v>823.72064999999998</v>
      </c>
      <c r="E38" s="236">
        <f t="shared" si="4"/>
        <v>826.20497999999998</v>
      </c>
      <c r="F38" s="236">
        <f t="shared" si="4"/>
        <v>890.84557999999993</v>
      </c>
      <c r="G38" s="236">
        <f t="shared" si="4"/>
        <v>863.93665999999996</v>
      </c>
      <c r="H38" s="236">
        <f t="shared" si="4"/>
        <v>905.84883000000002</v>
      </c>
      <c r="I38" s="236">
        <f t="shared" si="4"/>
        <v>901.83411999999998</v>
      </c>
      <c r="J38" s="236">
        <f t="shared" si="4"/>
        <v>904.50634000000002</v>
      </c>
      <c r="K38" s="236">
        <f t="shared" si="4"/>
        <v>730.28222000000005</v>
      </c>
      <c r="L38" s="236">
        <f t="shared" si="4"/>
        <v>593.51404000000002</v>
      </c>
      <c r="M38" s="236">
        <f t="shared" si="4"/>
        <v>575.35524999999996</v>
      </c>
      <c r="N38" s="236">
        <f t="shared" si="4"/>
        <v>530.59857999999997</v>
      </c>
      <c r="O38" s="236">
        <f t="shared" si="4"/>
        <v>767.55132000000003</v>
      </c>
      <c r="P38" s="236">
        <f t="shared" si="4"/>
        <v>988.16980999999998</v>
      </c>
      <c r="Q38" s="236">
        <f t="shared" si="4"/>
        <v>890.5949700000001</v>
      </c>
      <c r="R38" s="236">
        <f t="shared" si="4"/>
        <v>899.07614999999998</v>
      </c>
      <c r="S38" s="236">
        <f t="shared" si="4"/>
        <v>941.34532000000002</v>
      </c>
      <c r="T38" s="236">
        <f t="shared" si="4"/>
        <v>870.67400999999995</v>
      </c>
      <c r="U38" s="236">
        <f t="shared" si="4"/>
        <v>819.36540000000002</v>
      </c>
      <c r="V38" s="236">
        <f t="shared" si="4"/>
        <v>906.92938000000004</v>
      </c>
      <c r="W38" s="236">
        <f t="shared" si="4"/>
        <v>901.93763000000001</v>
      </c>
      <c r="X38" s="236">
        <f t="shared" si="4"/>
        <v>905.55805999999995</v>
      </c>
      <c r="Y38" s="236">
        <f t="shared" si="4"/>
        <v>965.65956000000006</v>
      </c>
      <c r="DA38" s="93"/>
    </row>
    <row r="39" spans="1:105" ht="12" customHeight="1" x14ac:dyDescent="0.25">
      <c r="A39" s="43" t="s">
        <v>106</v>
      </c>
      <c r="B39" s="237">
        <f>ISI!B$53</f>
        <v>0</v>
      </c>
      <c r="C39" s="237">
        <f>ISI!C$53</f>
        <v>0</v>
      </c>
      <c r="D39" s="237">
        <f>ISI!D$53</f>
        <v>0</v>
      </c>
      <c r="E39" s="237">
        <f>ISI!E$53</f>
        <v>0</v>
      </c>
      <c r="F39" s="237">
        <f>ISI!F$53</f>
        <v>0</v>
      </c>
      <c r="G39" s="237">
        <f>ISI!G$53</f>
        <v>0</v>
      </c>
      <c r="H39" s="237">
        <f>ISI!H$53</f>
        <v>0</v>
      </c>
      <c r="I39" s="237">
        <f>ISI!I$53</f>
        <v>0</v>
      </c>
      <c r="J39" s="237">
        <f>ISI!J$53</f>
        <v>0</v>
      </c>
      <c r="K39" s="237">
        <f>ISI!K$53</f>
        <v>0</v>
      </c>
      <c r="L39" s="237">
        <f>ISI!L$53</f>
        <v>0</v>
      </c>
      <c r="M39" s="237">
        <f>ISI!M$53</f>
        <v>0</v>
      </c>
      <c r="N39" s="237">
        <f>ISI!N$53</f>
        <v>0</v>
      </c>
      <c r="O39" s="237">
        <f>ISI!O$53</f>
        <v>0</v>
      </c>
      <c r="P39" s="237">
        <f>ISI!P$53</f>
        <v>0</v>
      </c>
      <c r="Q39" s="237">
        <f>ISI!Q$53</f>
        <v>0</v>
      </c>
      <c r="R39" s="237">
        <f>ISI!R$53</f>
        <v>0</v>
      </c>
      <c r="S39" s="237">
        <f>ISI!S$53</f>
        <v>0</v>
      </c>
      <c r="T39" s="237">
        <f>ISI!T$53</f>
        <v>0</v>
      </c>
      <c r="U39" s="237">
        <f>ISI!U$53</f>
        <v>0</v>
      </c>
      <c r="V39" s="237">
        <f>ISI!V$53</f>
        <v>0</v>
      </c>
      <c r="W39" s="237">
        <f>ISI!W$53</f>
        <v>0</v>
      </c>
      <c r="X39" s="237">
        <f>ISI!X$53</f>
        <v>0</v>
      </c>
      <c r="Y39" s="237">
        <f>ISI!Y$53</f>
        <v>0</v>
      </c>
      <c r="DA39" s="83"/>
    </row>
    <row r="40" spans="1:105" ht="12" customHeight="1" x14ac:dyDescent="0.25">
      <c r="A40" s="44" t="s">
        <v>107</v>
      </c>
      <c r="B40" s="238">
        <f>NFM!B$72</f>
        <v>0</v>
      </c>
      <c r="C40" s="238">
        <f>NFM!C$72</f>
        <v>0</v>
      </c>
      <c r="D40" s="238">
        <f>NFM!D$72</f>
        <v>0</v>
      </c>
      <c r="E40" s="238">
        <f>NFM!E$72</f>
        <v>0</v>
      </c>
      <c r="F40" s="238">
        <f>NFM!F$72</f>
        <v>0</v>
      </c>
      <c r="G40" s="238">
        <f>NFM!G$72</f>
        <v>0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0</v>
      </c>
      <c r="C41" s="238">
        <f>CHI!C$78</f>
        <v>0</v>
      </c>
      <c r="D41" s="238">
        <f>CHI!D$78</f>
        <v>0</v>
      </c>
      <c r="E41" s="238">
        <f>CHI!E$78</f>
        <v>0</v>
      </c>
      <c r="F41" s="238">
        <f>CHI!F$78</f>
        <v>0</v>
      </c>
      <c r="G41" s="238">
        <f>CHI!G$78</f>
        <v>0</v>
      </c>
      <c r="H41" s="238">
        <f>CHI!H$78</f>
        <v>0</v>
      </c>
      <c r="I41" s="238">
        <f>CHI!I$78</f>
        <v>0</v>
      </c>
      <c r="J41" s="238">
        <f>CHI!J$78</f>
        <v>0</v>
      </c>
      <c r="K41" s="238">
        <f>CHI!K$78</f>
        <v>0</v>
      </c>
      <c r="L41" s="238">
        <f>CHI!L$78</f>
        <v>0</v>
      </c>
      <c r="M41" s="238">
        <f>CHI!M$78</f>
        <v>0</v>
      </c>
      <c r="N41" s="238">
        <f>CHI!N$78</f>
        <v>0</v>
      </c>
      <c r="O41" s="238">
        <f>CHI!O$78</f>
        <v>0</v>
      </c>
      <c r="P41" s="238">
        <f>CHI!P$78</f>
        <v>0</v>
      </c>
      <c r="Q41" s="238">
        <f>CHI!Q$78</f>
        <v>0</v>
      </c>
      <c r="R41" s="238">
        <f>CHI!R$78</f>
        <v>0</v>
      </c>
      <c r="S41" s="238">
        <f>CHI!S$78</f>
        <v>0</v>
      </c>
      <c r="T41" s="238">
        <f>CHI!T$78</f>
        <v>0</v>
      </c>
      <c r="U41" s="238">
        <f>CHI!U$78</f>
        <v>0</v>
      </c>
      <c r="V41" s="238">
        <f>CHI!V$78</f>
        <v>0</v>
      </c>
      <c r="W41" s="238">
        <f>CHI!W$78</f>
        <v>0</v>
      </c>
      <c r="X41" s="238">
        <f>CHI!X$78</f>
        <v>0</v>
      </c>
      <c r="Y41" s="238">
        <f>CHI!Y$78</f>
        <v>0</v>
      </c>
      <c r="DA41" s="94"/>
    </row>
    <row r="42" spans="1:105" ht="12" customHeight="1" x14ac:dyDescent="0.25">
      <c r="A42" s="44" t="s">
        <v>109</v>
      </c>
      <c r="B42" s="238">
        <f>NMM!B$58</f>
        <v>802.74776999999995</v>
      </c>
      <c r="C42" s="238">
        <f>NMM!C$58</f>
        <v>786.67953</v>
      </c>
      <c r="D42" s="238">
        <f>NMM!D$58</f>
        <v>818.99928999999997</v>
      </c>
      <c r="E42" s="238">
        <f>NMM!E$58</f>
        <v>821.46588999999994</v>
      </c>
      <c r="F42" s="238">
        <f>NMM!F$58</f>
        <v>884.94700999999998</v>
      </c>
      <c r="G42" s="238">
        <f>NMM!G$58</f>
        <v>860.47362999999996</v>
      </c>
      <c r="H42" s="238">
        <f>NMM!H$58</f>
        <v>902.37260000000003</v>
      </c>
      <c r="I42" s="238">
        <f>NMM!I$58</f>
        <v>898.31948999999997</v>
      </c>
      <c r="J42" s="238">
        <f>NMM!J$58</f>
        <v>901.00404000000003</v>
      </c>
      <c r="K42" s="238">
        <f>NMM!K$58</f>
        <v>726.73711000000003</v>
      </c>
      <c r="L42" s="238">
        <f>NMM!L$58</f>
        <v>589.98198000000002</v>
      </c>
      <c r="M42" s="238">
        <f>NMM!M$58</f>
        <v>571.82749999999999</v>
      </c>
      <c r="N42" s="238">
        <f>NMM!N$58</f>
        <v>527.64321999999993</v>
      </c>
      <c r="O42" s="238">
        <f>NMM!O$58</f>
        <v>765.18362000000002</v>
      </c>
      <c r="P42" s="238">
        <f>NMM!P$58</f>
        <v>985.79227000000003</v>
      </c>
      <c r="Q42" s="238">
        <f>NMM!Q$58</f>
        <v>888.12471000000005</v>
      </c>
      <c r="R42" s="238">
        <f>NMM!R$58</f>
        <v>896.41561999999999</v>
      </c>
      <c r="S42" s="238">
        <f>NMM!S$58</f>
        <v>938.91385000000002</v>
      </c>
      <c r="T42" s="238">
        <f>NMM!T$58</f>
        <v>868.23731999999995</v>
      </c>
      <c r="U42" s="238">
        <f>NMM!U$58</f>
        <v>814.38850000000002</v>
      </c>
      <c r="V42" s="238">
        <f>NMM!V$58</f>
        <v>902.15011000000004</v>
      </c>
      <c r="W42" s="238">
        <f>NMM!W$58</f>
        <v>896.98706000000004</v>
      </c>
      <c r="X42" s="238">
        <f>NMM!X$58</f>
        <v>900.38621000000001</v>
      </c>
      <c r="Y42" s="238">
        <f>NMM!Y$58</f>
        <v>960.28119000000004</v>
      </c>
      <c r="DA42" s="94"/>
    </row>
    <row r="43" spans="1:105" ht="12" customHeight="1" x14ac:dyDescent="0.25">
      <c r="A43" s="45" t="s">
        <v>110</v>
      </c>
      <c r="B43" s="239">
        <v>4.0953799999999996</v>
      </c>
      <c r="C43" s="239">
        <v>4.1352099999999998</v>
      </c>
      <c r="D43" s="239">
        <v>4.7213599999999998</v>
      </c>
      <c r="E43" s="239">
        <v>4.73909</v>
      </c>
      <c r="F43" s="239">
        <v>5.8985700000000003</v>
      </c>
      <c r="G43" s="239">
        <v>3.4630299999999998</v>
      </c>
      <c r="H43" s="239">
        <v>3.4762300000000002</v>
      </c>
      <c r="I43" s="239">
        <v>3.5146299999999999</v>
      </c>
      <c r="J43" s="239">
        <v>3.5023</v>
      </c>
      <c r="K43" s="239">
        <v>3.5451100000000002</v>
      </c>
      <c r="L43" s="239">
        <v>3.53206</v>
      </c>
      <c r="M43" s="239">
        <v>3.5277500000000002</v>
      </c>
      <c r="N43" s="239">
        <v>2.9553600000000002</v>
      </c>
      <c r="O43" s="239">
        <v>2.3677000000000001</v>
      </c>
      <c r="P43" s="239">
        <v>2.3775400000000002</v>
      </c>
      <c r="Q43" s="239">
        <v>2.4702600000000001</v>
      </c>
      <c r="R43" s="239">
        <v>2.6605300000000001</v>
      </c>
      <c r="S43" s="239">
        <v>2.43147</v>
      </c>
      <c r="T43" s="239">
        <v>2.43669</v>
      </c>
      <c r="U43" s="239">
        <v>4.9768999999999997</v>
      </c>
      <c r="V43" s="239">
        <v>4.7792700000000004</v>
      </c>
      <c r="W43" s="239">
        <v>4.9505699999999999</v>
      </c>
      <c r="X43" s="239">
        <v>5.1718500000000001</v>
      </c>
      <c r="Y43" s="239">
        <v>5.3783700000000003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0.99999999999999989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0.99999999999999978</v>
      </c>
      <c r="M47" s="232">
        <f t="shared" si="5"/>
        <v>1</v>
      </c>
      <c r="N47" s="232">
        <f t="shared" si="5"/>
        <v>0.99999999999999989</v>
      </c>
      <c r="O47" s="232">
        <f t="shared" si="5"/>
        <v>1.0000000000000002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1.268687372388825E-3</v>
      </c>
      <c r="C52" s="233">
        <f t="shared" si="10"/>
        <v>1.3472863628600483E-3</v>
      </c>
      <c r="D52" s="233">
        <f t="shared" si="10"/>
        <v>1.2400415650091409E-3</v>
      </c>
      <c r="E52" s="233">
        <f t="shared" si="10"/>
        <v>1.246241387822305E-3</v>
      </c>
      <c r="F52" s="233">
        <f t="shared" si="10"/>
        <v>1.2302746714084247E-3</v>
      </c>
      <c r="G52" s="233">
        <f t="shared" si="10"/>
        <v>2.4807414673071264E-3</v>
      </c>
      <c r="H52" s="233">
        <f t="shared" si="10"/>
        <v>1.8254083590214332E-3</v>
      </c>
      <c r="I52" s="233">
        <f t="shared" si="10"/>
        <v>1.8945009823458318E-3</v>
      </c>
      <c r="J52" s="233">
        <f t="shared" si="10"/>
        <v>1.8267744620040988E-3</v>
      </c>
      <c r="K52" s="233">
        <f t="shared" si="10"/>
        <v>1.8498448328397937E-3</v>
      </c>
      <c r="L52" s="233">
        <f t="shared" si="10"/>
        <v>1.8834888397309484E-3</v>
      </c>
      <c r="M52" s="233">
        <f t="shared" si="10"/>
        <v>3.3422038597361861E-3</v>
      </c>
      <c r="N52" s="233">
        <f t="shared" si="10"/>
        <v>1.3642921953022405E-3</v>
      </c>
      <c r="O52" s="233">
        <f t="shared" si="10"/>
        <v>4.3076608143398284E-4</v>
      </c>
      <c r="P52" s="233">
        <f t="shared" si="10"/>
        <v>5.7459987446814326E-4</v>
      </c>
      <c r="Q52" s="233">
        <f t="shared" si="10"/>
        <v>7.5795139978748879E-4</v>
      </c>
      <c r="R52" s="233">
        <f t="shared" si="10"/>
        <v>8.0049782986449803E-4</v>
      </c>
      <c r="S52" s="233">
        <f t="shared" si="10"/>
        <v>9.2392816909452871E-4</v>
      </c>
      <c r="T52" s="233">
        <f t="shared" si="10"/>
        <v>7.8296094417749343E-4</v>
      </c>
      <c r="U52" s="233">
        <f t="shared" si="10"/>
        <v>1.0191270253614077E-3</v>
      </c>
      <c r="V52" s="233">
        <f t="shared" si="10"/>
        <v>9.1382090260303146E-4</v>
      </c>
      <c r="W52" s="233">
        <f t="shared" si="10"/>
        <v>1.2004230680703733E-3</v>
      </c>
      <c r="X52" s="233">
        <f t="shared" si="10"/>
        <v>1.0013390473342313E-3</v>
      </c>
      <c r="Y52" s="233">
        <f t="shared" si="10"/>
        <v>8.7069864538326998E-4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3.1285991635523556E-2</v>
      </c>
      <c r="C53" s="234">
        <f t="shared" si="11"/>
        <v>3.2365887270452823E-2</v>
      </c>
      <c r="D53" s="234">
        <f t="shared" si="11"/>
        <v>3.016297420482739E-2</v>
      </c>
      <c r="E53" s="234">
        <f t="shared" si="11"/>
        <v>2.9973521332397932E-2</v>
      </c>
      <c r="F53" s="234">
        <f t="shared" si="11"/>
        <v>3.264221685841464E-2</v>
      </c>
      <c r="G53" s="234">
        <f t="shared" si="11"/>
        <v>5.2768391957927527E-2</v>
      </c>
      <c r="H53" s="234">
        <f t="shared" si="11"/>
        <v>4.5406424426500357E-2</v>
      </c>
      <c r="I53" s="234">
        <f t="shared" si="11"/>
        <v>4.7717226426839954E-2</v>
      </c>
      <c r="J53" s="234">
        <f t="shared" si="11"/>
        <v>4.5669802628853368E-2</v>
      </c>
      <c r="K53" s="234">
        <f t="shared" si="11"/>
        <v>4.7568791183451226E-2</v>
      </c>
      <c r="L53" s="234">
        <f t="shared" si="11"/>
        <v>5.3070146268400724E-2</v>
      </c>
      <c r="M53" s="234">
        <f t="shared" si="11"/>
        <v>8.1223649760065131E-2</v>
      </c>
      <c r="N53" s="234">
        <f t="shared" si="11"/>
        <v>6.4934648842176132E-2</v>
      </c>
      <c r="O53" s="234">
        <f t="shared" si="11"/>
        <v>3.9817383557079325E-2</v>
      </c>
      <c r="P53" s="234">
        <f t="shared" si="11"/>
        <v>3.8370627638808413E-2</v>
      </c>
      <c r="Q53" s="234">
        <f t="shared" si="11"/>
        <v>4.543190285830935E-2</v>
      </c>
      <c r="R53" s="234">
        <f t="shared" si="11"/>
        <v>4.3434194498254884E-2</v>
      </c>
      <c r="S53" s="234">
        <f t="shared" si="11"/>
        <v>4.9371690703978462E-2</v>
      </c>
      <c r="T53" s="234">
        <f t="shared" si="11"/>
        <v>5.0380984022106043E-2</v>
      </c>
      <c r="U53" s="234">
        <f t="shared" si="11"/>
        <v>5.2812022627556882E-2</v>
      </c>
      <c r="V53" s="234">
        <f t="shared" si="11"/>
        <v>4.737793223363105E-2</v>
      </c>
      <c r="W53" s="234">
        <f t="shared" si="11"/>
        <v>5.0049878630780545E-2</v>
      </c>
      <c r="X53" s="234">
        <f t="shared" si="11"/>
        <v>5.3887699230706729E-2</v>
      </c>
      <c r="Y53" s="234">
        <f t="shared" si="11"/>
        <v>4.3625065399037884E-2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0.48931385849270265</v>
      </c>
      <c r="C54" s="235">
        <f t="shared" si="12"/>
        <v>0.4738316543130987</v>
      </c>
      <c r="D54" s="235">
        <f t="shared" si="12"/>
        <v>0.47010505899436467</v>
      </c>
      <c r="E54" s="235">
        <f t="shared" si="12"/>
        <v>0.47680497552849838</v>
      </c>
      <c r="F54" s="235">
        <f t="shared" si="12"/>
        <v>0.47817570613146693</v>
      </c>
      <c r="G54" s="235">
        <f t="shared" si="12"/>
        <v>0.46378935422926532</v>
      </c>
      <c r="H54" s="235">
        <f t="shared" si="12"/>
        <v>0.44341722511399151</v>
      </c>
      <c r="I54" s="235">
        <f t="shared" si="12"/>
        <v>0.44516948874965268</v>
      </c>
      <c r="J54" s="235">
        <f t="shared" si="12"/>
        <v>0.44972390501695381</v>
      </c>
      <c r="K54" s="235">
        <f t="shared" si="12"/>
        <v>0.46501382190246876</v>
      </c>
      <c r="L54" s="235">
        <f t="shared" si="12"/>
        <v>0.47820942863580723</v>
      </c>
      <c r="M54" s="235">
        <f t="shared" si="12"/>
        <v>0.41314108717622605</v>
      </c>
      <c r="N54" s="235">
        <f t="shared" si="12"/>
        <v>0.40186625553466271</v>
      </c>
      <c r="O54" s="235">
        <f t="shared" si="12"/>
        <v>0.37234094828160297</v>
      </c>
      <c r="P54" s="235">
        <f t="shared" si="12"/>
        <v>0.37235303370161177</v>
      </c>
      <c r="Q54" s="235">
        <f t="shared" si="12"/>
        <v>0.36349771419679816</v>
      </c>
      <c r="R54" s="235">
        <f t="shared" si="12"/>
        <v>0.35896421312013455</v>
      </c>
      <c r="S54" s="235">
        <f t="shared" si="12"/>
        <v>0.35009417322376218</v>
      </c>
      <c r="T54" s="235">
        <f t="shared" si="12"/>
        <v>0.33985676957507882</v>
      </c>
      <c r="U54" s="235">
        <f t="shared" si="12"/>
        <v>0.35517747902393015</v>
      </c>
      <c r="V54" s="235">
        <f t="shared" si="12"/>
        <v>0.34928831710629354</v>
      </c>
      <c r="W54" s="235">
        <f t="shared" si="12"/>
        <v>0.33723242303042478</v>
      </c>
      <c r="X54" s="235">
        <f t="shared" si="12"/>
        <v>0.33567707823033199</v>
      </c>
      <c r="Y54" s="235">
        <f t="shared" si="12"/>
        <v>0.33433292457831076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0.47813146249938504</v>
      </c>
      <c r="C55" s="240">
        <f t="shared" si="13"/>
        <v>0.49245517205358852</v>
      </c>
      <c r="D55" s="240">
        <f t="shared" si="13"/>
        <v>0.49849192523579888</v>
      </c>
      <c r="E55" s="240">
        <f t="shared" si="13"/>
        <v>0.49197526175128142</v>
      </c>
      <c r="F55" s="240">
        <f t="shared" si="13"/>
        <v>0.48795180233871011</v>
      </c>
      <c r="G55" s="240">
        <f t="shared" si="13"/>
        <v>0.4809615123455</v>
      </c>
      <c r="H55" s="240">
        <f t="shared" si="13"/>
        <v>0.50935094210048659</v>
      </c>
      <c r="I55" s="240">
        <f t="shared" si="13"/>
        <v>0.50521878384116159</v>
      </c>
      <c r="J55" s="240">
        <f t="shared" si="13"/>
        <v>0.50277951789218867</v>
      </c>
      <c r="K55" s="240">
        <f t="shared" si="13"/>
        <v>0.4855675420812402</v>
      </c>
      <c r="L55" s="240">
        <f t="shared" si="13"/>
        <v>0.46683693625606099</v>
      </c>
      <c r="M55" s="240">
        <f t="shared" si="13"/>
        <v>0.50229305920397271</v>
      </c>
      <c r="N55" s="240">
        <f t="shared" si="13"/>
        <v>0.53183480342785883</v>
      </c>
      <c r="O55" s="240">
        <f t="shared" si="13"/>
        <v>0.58741090207988389</v>
      </c>
      <c r="P55" s="240">
        <f t="shared" si="13"/>
        <v>0.58870173878511167</v>
      </c>
      <c r="Q55" s="240">
        <f t="shared" si="13"/>
        <v>0.59031243154510504</v>
      </c>
      <c r="R55" s="240">
        <f t="shared" si="13"/>
        <v>0.59680109455174613</v>
      </c>
      <c r="S55" s="240">
        <f t="shared" si="13"/>
        <v>0.59961020790316488</v>
      </c>
      <c r="T55" s="240">
        <f t="shared" si="13"/>
        <v>0.60897928545863766</v>
      </c>
      <c r="U55" s="240">
        <f t="shared" si="13"/>
        <v>0.5909913713231516</v>
      </c>
      <c r="V55" s="240">
        <f t="shared" si="13"/>
        <v>0.60241992975747238</v>
      </c>
      <c r="W55" s="240">
        <f t="shared" si="13"/>
        <v>0.61151727527072441</v>
      </c>
      <c r="X55" s="240">
        <f t="shared" si="13"/>
        <v>0.60943388349162708</v>
      </c>
      <c r="Y55" s="240">
        <f t="shared" si="13"/>
        <v>0.62117131137726811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CY: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0</v>
      </c>
      <c r="C5" s="242">
        <v>0</v>
      </c>
      <c r="D5" s="242">
        <v>0</v>
      </c>
      <c r="E5" s="242">
        <v>0</v>
      </c>
      <c r="F5" s="242">
        <v>0</v>
      </c>
      <c r="G5" s="242">
        <v>0</v>
      </c>
      <c r="H5" s="242">
        <v>0</v>
      </c>
      <c r="I5" s="242">
        <v>0</v>
      </c>
      <c r="J5" s="242">
        <v>0</v>
      </c>
      <c r="K5" s="242">
        <v>0</v>
      </c>
      <c r="L5" s="242">
        <v>0</v>
      </c>
      <c r="M5" s="242">
        <v>0</v>
      </c>
      <c r="N5" s="242">
        <v>0</v>
      </c>
      <c r="O5" s="242">
        <v>0</v>
      </c>
      <c r="P5" s="242">
        <v>0</v>
      </c>
      <c r="Q5" s="242">
        <v>0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0</v>
      </c>
      <c r="C7" s="203">
        <f t="shared" si="1"/>
        <v>0</v>
      </c>
      <c r="D7" s="203">
        <f t="shared" si="1"/>
        <v>0</v>
      </c>
      <c r="E7" s="203">
        <f t="shared" si="1"/>
        <v>0</v>
      </c>
      <c r="F7" s="203">
        <f t="shared" si="1"/>
        <v>0</v>
      </c>
      <c r="G7" s="203">
        <f t="shared" si="1"/>
        <v>0</v>
      </c>
      <c r="H7" s="203">
        <f t="shared" si="1"/>
        <v>0</v>
      </c>
      <c r="I7" s="203">
        <f t="shared" si="1"/>
        <v>0</v>
      </c>
      <c r="J7" s="203">
        <f t="shared" si="1"/>
        <v>0</v>
      </c>
      <c r="K7" s="203">
        <f t="shared" si="1"/>
        <v>0</v>
      </c>
      <c r="L7" s="203">
        <f t="shared" si="1"/>
        <v>0</v>
      </c>
      <c r="M7" s="203">
        <f t="shared" si="1"/>
        <v>0</v>
      </c>
      <c r="N7" s="203">
        <f t="shared" si="1"/>
        <v>0</v>
      </c>
      <c r="O7" s="203">
        <f t="shared" si="1"/>
        <v>0</v>
      </c>
      <c r="P7" s="203">
        <f t="shared" si="1"/>
        <v>0</v>
      </c>
      <c r="Q7" s="203">
        <f t="shared" si="1"/>
        <v>0</v>
      </c>
      <c r="R7" s="203">
        <f t="shared" si="1"/>
        <v>0</v>
      </c>
      <c r="S7" s="203">
        <f t="shared" si="1"/>
        <v>0</v>
      </c>
      <c r="T7" s="203">
        <f t="shared" si="1"/>
        <v>0</v>
      </c>
      <c r="U7" s="203">
        <f t="shared" si="1"/>
        <v>0</v>
      </c>
      <c r="V7" s="203">
        <f t="shared" si="1"/>
        <v>0</v>
      </c>
      <c r="W7" s="203">
        <f t="shared" si="1"/>
        <v>0</v>
      </c>
      <c r="X7" s="203">
        <f t="shared" si="1"/>
        <v>0</v>
      </c>
      <c r="Y7" s="203">
        <f t="shared" si="1"/>
        <v>0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0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242">
        <v>0</v>
      </c>
      <c r="P9" s="242">
        <v>0</v>
      </c>
      <c r="Q9" s="242">
        <v>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0</v>
      </c>
      <c r="C11" s="203">
        <f t="shared" si="2"/>
        <v>0</v>
      </c>
      <c r="D11" s="203">
        <f t="shared" si="2"/>
        <v>0</v>
      </c>
      <c r="E11" s="203">
        <f t="shared" si="2"/>
        <v>0</v>
      </c>
      <c r="F11" s="203">
        <f t="shared" si="2"/>
        <v>0</v>
      </c>
      <c r="G11" s="203">
        <f t="shared" si="2"/>
        <v>0</v>
      </c>
      <c r="H11" s="203">
        <f t="shared" si="2"/>
        <v>0</v>
      </c>
      <c r="I11" s="203">
        <f t="shared" si="2"/>
        <v>0</v>
      </c>
      <c r="J11" s="203">
        <f t="shared" si="2"/>
        <v>0</v>
      </c>
      <c r="K11" s="203">
        <f t="shared" si="2"/>
        <v>0</v>
      </c>
      <c r="L11" s="203">
        <f t="shared" si="2"/>
        <v>0</v>
      </c>
      <c r="M11" s="203">
        <f t="shared" si="2"/>
        <v>0</v>
      </c>
      <c r="N11" s="203">
        <f t="shared" si="2"/>
        <v>0</v>
      </c>
      <c r="O11" s="203">
        <f t="shared" si="2"/>
        <v>0</v>
      </c>
      <c r="P11" s="203">
        <f t="shared" si="2"/>
        <v>0</v>
      </c>
      <c r="Q11" s="203">
        <f t="shared" si="2"/>
        <v>0</v>
      </c>
      <c r="R11" s="203">
        <f t="shared" si="2"/>
        <v>0</v>
      </c>
      <c r="S11" s="203">
        <f t="shared" si="2"/>
        <v>0</v>
      </c>
      <c r="T11" s="203">
        <f t="shared" si="2"/>
        <v>0</v>
      </c>
      <c r="U11" s="203">
        <f t="shared" si="2"/>
        <v>0</v>
      </c>
      <c r="V11" s="203">
        <f t="shared" si="2"/>
        <v>0</v>
      </c>
      <c r="W11" s="203">
        <f t="shared" si="2"/>
        <v>0</v>
      </c>
      <c r="X11" s="203">
        <f t="shared" si="2"/>
        <v>0</v>
      </c>
      <c r="Y11" s="203">
        <f t="shared" si="2"/>
        <v>0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0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  <c r="Y13" s="242">
        <v>0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0</v>
      </c>
      <c r="F14" s="210">
        <f t="shared" si="3"/>
        <v>0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0</v>
      </c>
      <c r="F17" s="210">
        <f t="shared" si="4"/>
        <v>0</v>
      </c>
      <c r="G17" s="210">
        <f t="shared" si="4"/>
        <v>0</v>
      </c>
      <c r="H17" s="210">
        <f t="shared" si="4"/>
        <v>0</v>
      </c>
      <c r="I17" s="210">
        <f t="shared" si="4"/>
        <v>0</v>
      </c>
      <c r="J17" s="210">
        <f t="shared" si="4"/>
        <v>0</v>
      </c>
      <c r="K17" s="210">
        <f t="shared" si="4"/>
        <v>0</v>
      </c>
      <c r="L17" s="210">
        <f t="shared" si="4"/>
        <v>0</v>
      </c>
      <c r="M17" s="210">
        <f t="shared" si="4"/>
        <v>0</v>
      </c>
      <c r="N17" s="210">
        <f t="shared" si="4"/>
        <v>0</v>
      </c>
      <c r="O17" s="210">
        <f t="shared" si="4"/>
        <v>0</v>
      </c>
      <c r="P17" s="210">
        <f t="shared" si="4"/>
        <v>0</v>
      </c>
      <c r="Q17" s="210">
        <f t="shared" si="4"/>
        <v>0</v>
      </c>
      <c r="R17" s="210">
        <f t="shared" si="4"/>
        <v>0</v>
      </c>
      <c r="S17" s="210">
        <f t="shared" si="4"/>
        <v>0</v>
      </c>
      <c r="T17" s="210">
        <f t="shared" si="4"/>
        <v>0</v>
      </c>
      <c r="U17" s="210">
        <f t="shared" si="4"/>
        <v>0</v>
      </c>
      <c r="V17" s="210">
        <f t="shared" si="4"/>
        <v>0</v>
      </c>
      <c r="W17" s="210">
        <f t="shared" si="4"/>
        <v>0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0</v>
      </c>
      <c r="F19" s="242">
        <f t="shared" si="6"/>
        <v>0</v>
      </c>
      <c r="G19" s="242">
        <f t="shared" si="6"/>
        <v>0</v>
      </c>
      <c r="H19" s="242">
        <f t="shared" si="6"/>
        <v>0</v>
      </c>
      <c r="I19" s="242">
        <f t="shared" si="6"/>
        <v>0</v>
      </c>
      <c r="J19" s="242">
        <f t="shared" si="6"/>
        <v>0</v>
      </c>
      <c r="K19" s="242">
        <f t="shared" si="6"/>
        <v>0</v>
      </c>
      <c r="L19" s="242">
        <f t="shared" si="6"/>
        <v>0</v>
      </c>
      <c r="M19" s="242">
        <f t="shared" si="6"/>
        <v>0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0</v>
      </c>
      <c r="R19" s="242">
        <f t="shared" si="6"/>
        <v>0</v>
      </c>
      <c r="S19" s="242">
        <f t="shared" si="6"/>
        <v>0</v>
      </c>
      <c r="T19" s="242">
        <f t="shared" si="6"/>
        <v>0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0</v>
      </c>
      <c r="C20" s="203">
        <f t="shared" si="7"/>
        <v>0</v>
      </c>
      <c r="D20" s="203">
        <f t="shared" si="7"/>
        <v>0</v>
      </c>
      <c r="E20" s="203">
        <f t="shared" si="7"/>
        <v>0</v>
      </c>
      <c r="F20" s="203">
        <f t="shared" si="7"/>
        <v>0</v>
      </c>
      <c r="G20" s="203">
        <f t="shared" si="7"/>
        <v>0</v>
      </c>
      <c r="H20" s="203">
        <f t="shared" si="7"/>
        <v>0</v>
      </c>
      <c r="I20" s="203">
        <f t="shared" si="7"/>
        <v>0</v>
      </c>
      <c r="J20" s="203">
        <f t="shared" si="7"/>
        <v>0</v>
      </c>
      <c r="K20" s="203">
        <f t="shared" si="7"/>
        <v>0</v>
      </c>
      <c r="L20" s="203">
        <f t="shared" si="7"/>
        <v>0</v>
      </c>
      <c r="M20" s="203">
        <f t="shared" si="7"/>
        <v>0</v>
      </c>
      <c r="N20" s="203">
        <f t="shared" si="7"/>
        <v>0</v>
      </c>
      <c r="O20" s="203">
        <f t="shared" si="7"/>
        <v>0</v>
      </c>
      <c r="P20" s="203">
        <f t="shared" si="7"/>
        <v>0</v>
      </c>
      <c r="Q20" s="203">
        <f t="shared" si="7"/>
        <v>0</v>
      </c>
      <c r="R20" s="203">
        <f t="shared" si="7"/>
        <v>0</v>
      </c>
      <c r="S20" s="203">
        <f t="shared" si="7"/>
        <v>0</v>
      </c>
      <c r="T20" s="203">
        <f t="shared" si="7"/>
        <v>0</v>
      </c>
      <c r="U20" s="203">
        <f t="shared" si="7"/>
        <v>0</v>
      </c>
      <c r="V20" s="203">
        <f t="shared" si="7"/>
        <v>0</v>
      </c>
      <c r="W20" s="203">
        <f t="shared" si="7"/>
        <v>0</v>
      </c>
      <c r="X20" s="203">
        <f t="shared" si="7"/>
        <v>0</v>
      </c>
      <c r="Y20" s="203">
        <f t="shared" si="7"/>
        <v>0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0</v>
      </c>
      <c r="C22" s="242">
        <f t="shared" si="9"/>
        <v>0</v>
      </c>
      <c r="D22" s="242">
        <f t="shared" si="9"/>
        <v>0</v>
      </c>
      <c r="E22" s="242">
        <f t="shared" si="9"/>
        <v>0</v>
      </c>
      <c r="F22" s="242">
        <f t="shared" si="9"/>
        <v>0</v>
      </c>
      <c r="G22" s="242">
        <f t="shared" si="9"/>
        <v>0</v>
      </c>
      <c r="H22" s="242">
        <f t="shared" si="9"/>
        <v>0</v>
      </c>
      <c r="I22" s="242">
        <f t="shared" si="9"/>
        <v>0</v>
      </c>
      <c r="J22" s="242">
        <f t="shared" si="9"/>
        <v>0</v>
      </c>
      <c r="K22" s="242">
        <f t="shared" si="9"/>
        <v>0</v>
      </c>
      <c r="L22" s="242">
        <f t="shared" si="9"/>
        <v>0</v>
      </c>
      <c r="M22" s="242">
        <f t="shared" si="9"/>
        <v>0</v>
      </c>
      <c r="N22" s="242">
        <f t="shared" si="9"/>
        <v>0</v>
      </c>
      <c r="O22" s="242">
        <f t="shared" si="9"/>
        <v>0</v>
      </c>
      <c r="P22" s="242">
        <f t="shared" si="9"/>
        <v>0</v>
      </c>
      <c r="Q22" s="242">
        <f t="shared" si="9"/>
        <v>0</v>
      </c>
      <c r="R22" s="242">
        <f t="shared" si="9"/>
        <v>0</v>
      </c>
      <c r="S22" s="242">
        <f t="shared" si="9"/>
        <v>0</v>
      </c>
      <c r="T22" s="242">
        <f t="shared" si="9"/>
        <v>0</v>
      </c>
      <c r="U22" s="242">
        <f t="shared" si="9"/>
        <v>0</v>
      </c>
      <c r="V22" s="242">
        <f t="shared" si="9"/>
        <v>0</v>
      </c>
      <c r="W22" s="242">
        <f t="shared" si="9"/>
        <v>0</v>
      </c>
      <c r="X22" s="242">
        <f t="shared" si="9"/>
        <v>0</v>
      </c>
      <c r="Y22" s="242">
        <f t="shared" si="9"/>
        <v>0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0</v>
      </c>
      <c r="C25" s="210">
        <v>0</v>
      </c>
      <c r="D25" s="210">
        <v>0</v>
      </c>
      <c r="E25" s="210">
        <v>0</v>
      </c>
      <c r="F25" s="210">
        <v>0</v>
      </c>
      <c r="G25" s="210">
        <v>0</v>
      </c>
      <c r="H25" s="210">
        <v>0</v>
      </c>
      <c r="I25" s="210">
        <v>0</v>
      </c>
      <c r="J25" s="210">
        <v>0</v>
      </c>
      <c r="K25" s="210">
        <v>0</v>
      </c>
      <c r="L25" s="210">
        <v>0</v>
      </c>
      <c r="M25" s="210">
        <v>0</v>
      </c>
      <c r="N25" s="210">
        <v>0</v>
      </c>
      <c r="O25" s="210">
        <v>0</v>
      </c>
      <c r="P25" s="210">
        <v>0</v>
      </c>
      <c r="Q25" s="210">
        <v>0</v>
      </c>
      <c r="R25" s="210">
        <v>0</v>
      </c>
      <c r="S25" s="210">
        <v>0</v>
      </c>
      <c r="T25" s="210">
        <v>0</v>
      </c>
      <c r="U25" s="210">
        <v>0</v>
      </c>
      <c r="V25" s="210">
        <v>0</v>
      </c>
      <c r="W25" s="210">
        <v>0</v>
      </c>
      <c r="X25" s="210">
        <v>0</v>
      </c>
      <c r="Y25" s="210">
        <v>0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0</v>
      </c>
      <c r="C26" s="213">
        <f t="shared" si="10"/>
        <v>0</v>
      </c>
      <c r="D26" s="213">
        <f t="shared" si="10"/>
        <v>0</v>
      </c>
      <c r="E26" s="213">
        <f t="shared" si="10"/>
        <v>0</v>
      </c>
      <c r="F26" s="213">
        <f t="shared" si="10"/>
        <v>0</v>
      </c>
      <c r="G26" s="213">
        <f t="shared" si="10"/>
        <v>0</v>
      </c>
      <c r="H26" s="213">
        <f t="shared" si="10"/>
        <v>0</v>
      </c>
      <c r="I26" s="213">
        <f t="shared" si="10"/>
        <v>0</v>
      </c>
      <c r="J26" s="213">
        <f t="shared" si="10"/>
        <v>0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0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0</v>
      </c>
      <c r="T26" s="213">
        <f t="shared" si="10"/>
        <v>0</v>
      </c>
      <c r="U26" s="213">
        <f t="shared" si="10"/>
        <v>0</v>
      </c>
      <c r="V26" s="213">
        <f t="shared" si="10"/>
        <v>0</v>
      </c>
      <c r="W26" s="213">
        <f t="shared" si="10"/>
        <v>0</v>
      </c>
      <c r="X26" s="213">
        <f t="shared" si="10"/>
        <v>0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0</v>
      </c>
      <c r="C29" s="204">
        <f t="shared" si="11"/>
        <v>0</v>
      </c>
      <c r="D29" s="204">
        <f t="shared" si="11"/>
        <v>0</v>
      </c>
      <c r="E29" s="204">
        <f t="shared" si="11"/>
        <v>0</v>
      </c>
      <c r="F29" s="204">
        <f t="shared" si="11"/>
        <v>0</v>
      </c>
      <c r="G29" s="204">
        <f t="shared" si="11"/>
        <v>0</v>
      </c>
      <c r="H29" s="204">
        <f t="shared" si="11"/>
        <v>0</v>
      </c>
      <c r="I29" s="204">
        <f t="shared" si="11"/>
        <v>0</v>
      </c>
      <c r="J29" s="204">
        <f t="shared" si="11"/>
        <v>0</v>
      </c>
      <c r="K29" s="204">
        <f t="shared" si="11"/>
        <v>0</v>
      </c>
      <c r="L29" s="204">
        <f t="shared" si="11"/>
        <v>0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</v>
      </c>
      <c r="T29" s="204">
        <f t="shared" si="11"/>
        <v>0</v>
      </c>
      <c r="U29" s="204">
        <f t="shared" si="11"/>
        <v>0</v>
      </c>
      <c r="V29" s="204">
        <f t="shared" si="11"/>
        <v>0</v>
      </c>
      <c r="W29" s="204">
        <f t="shared" si="11"/>
        <v>0</v>
      </c>
      <c r="X29" s="204">
        <f t="shared" si="11"/>
        <v>0</v>
      </c>
      <c r="Y29" s="204">
        <f t="shared" si="11"/>
        <v>0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0</v>
      </c>
      <c r="C32" s="204">
        <v>0</v>
      </c>
      <c r="D32" s="204">
        <v>0</v>
      </c>
      <c r="E32" s="204">
        <v>0</v>
      </c>
      <c r="F32" s="204">
        <v>0</v>
      </c>
      <c r="G32" s="204">
        <v>0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0</v>
      </c>
      <c r="V32" s="204">
        <v>0</v>
      </c>
      <c r="W32" s="204">
        <v>0</v>
      </c>
      <c r="X32" s="204">
        <v>0</v>
      </c>
      <c r="Y32" s="204">
        <v>0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0</v>
      </c>
      <c r="C35" s="204">
        <f t="shared" si="12"/>
        <v>0</v>
      </c>
      <c r="D35" s="204">
        <f t="shared" si="12"/>
        <v>0</v>
      </c>
      <c r="E35" s="204">
        <f t="shared" si="12"/>
        <v>0</v>
      </c>
      <c r="F35" s="204">
        <f t="shared" si="12"/>
        <v>0</v>
      </c>
      <c r="G35" s="204">
        <f t="shared" si="12"/>
        <v>0</v>
      </c>
      <c r="H35" s="204">
        <f t="shared" si="12"/>
        <v>0</v>
      </c>
      <c r="I35" s="204">
        <f t="shared" si="12"/>
        <v>0</v>
      </c>
      <c r="J35" s="204">
        <f t="shared" si="12"/>
        <v>0</v>
      </c>
      <c r="K35" s="204">
        <f t="shared" si="12"/>
        <v>0</v>
      </c>
      <c r="L35" s="204">
        <f t="shared" si="12"/>
        <v>0</v>
      </c>
      <c r="M35" s="204">
        <f t="shared" si="12"/>
        <v>0</v>
      </c>
      <c r="N35" s="204">
        <f t="shared" si="12"/>
        <v>0</v>
      </c>
      <c r="O35" s="204">
        <f t="shared" si="12"/>
        <v>0</v>
      </c>
      <c r="P35" s="204">
        <f t="shared" si="12"/>
        <v>0</v>
      </c>
      <c r="Q35" s="204">
        <f t="shared" si="12"/>
        <v>0</v>
      </c>
      <c r="R35" s="204">
        <f t="shared" si="12"/>
        <v>0</v>
      </c>
      <c r="S35" s="204">
        <f t="shared" si="12"/>
        <v>0</v>
      </c>
      <c r="T35" s="204">
        <f t="shared" si="12"/>
        <v>0</v>
      </c>
      <c r="U35" s="204">
        <f t="shared" si="12"/>
        <v>0</v>
      </c>
      <c r="V35" s="204">
        <f t="shared" si="12"/>
        <v>0</v>
      </c>
      <c r="W35" s="204">
        <f t="shared" si="12"/>
        <v>0</v>
      </c>
      <c r="X35" s="204">
        <f t="shared" si="12"/>
        <v>0</v>
      </c>
      <c r="Y35" s="204">
        <f t="shared" si="12"/>
        <v>0</v>
      </c>
      <c r="DA35" s="71"/>
    </row>
    <row r="36" spans="1:105" ht="12" customHeight="1" x14ac:dyDescent="0.25">
      <c r="A36" s="18" t="s">
        <v>73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</v>
      </c>
      <c r="T38" s="204">
        <f t="shared" si="13"/>
        <v>0</v>
      </c>
      <c r="U38" s="204">
        <f t="shared" si="13"/>
        <v>0</v>
      </c>
      <c r="V38" s="204">
        <f t="shared" si="13"/>
        <v>0</v>
      </c>
      <c r="W38" s="204">
        <f t="shared" si="13"/>
        <v>0</v>
      </c>
      <c r="X38" s="204">
        <f t="shared" si="13"/>
        <v>0</v>
      </c>
      <c r="Y38" s="204">
        <f t="shared" si="13"/>
        <v>0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X46" s="207">
        <v>0</v>
      </c>
      <c r="Y46" s="207">
        <v>0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0</v>
      </c>
      <c r="C47" s="210">
        <f t="shared" si="14"/>
        <v>0</v>
      </c>
      <c r="D47" s="210">
        <f t="shared" si="14"/>
        <v>0</v>
      </c>
      <c r="E47" s="210">
        <f t="shared" si="14"/>
        <v>0</v>
      </c>
      <c r="F47" s="210">
        <f t="shared" si="14"/>
        <v>0</v>
      </c>
      <c r="G47" s="210">
        <f t="shared" si="14"/>
        <v>0</v>
      </c>
      <c r="H47" s="210">
        <f t="shared" si="14"/>
        <v>0</v>
      </c>
      <c r="I47" s="210">
        <f t="shared" si="14"/>
        <v>0</v>
      </c>
      <c r="J47" s="210">
        <f t="shared" si="14"/>
        <v>0</v>
      </c>
      <c r="K47" s="210">
        <f t="shared" si="14"/>
        <v>0</v>
      </c>
      <c r="L47" s="210">
        <f t="shared" si="14"/>
        <v>0</v>
      </c>
      <c r="M47" s="210">
        <f t="shared" si="14"/>
        <v>0</v>
      </c>
      <c r="N47" s="210">
        <f t="shared" si="14"/>
        <v>0</v>
      </c>
      <c r="O47" s="210">
        <f t="shared" si="14"/>
        <v>0</v>
      </c>
      <c r="P47" s="210">
        <f t="shared" si="14"/>
        <v>0</v>
      </c>
      <c r="Q47" s="210">
        <f t="shared" si="14"/>
        <v>0</v>
      </c>
      <c r="R47" s="210">
        <f t="shared" si="14"/>
        <v>0</v>
      </c>
      <c r="S47" s="210">
        <f t="shared" si="14"/>
        <v>0</v>
      </c>
      <c r="T47" s="210">
        <f t="shared" si="14"/>
        <v>0</v>
      </c>
      <c r="U47" s="210">
        <f t="shared" si="14"/>
        <v>0</v>
      </c>
      <c r="V47" s="210">
        <f t="shared" si="14"/>
        <v>0</v>
      </c>
      <c r="W47" s="210">
        <f t="shared" si="14"/>
        <v>0</v>
      </c>
      <c r="X47" s="210">
        <f t="shared" si="14"/>
        <v>0</v>
      </c>
      <c r="Y47" s="210">
        <f t="shared" si="14"/>
        <v>0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0</v>
      </c>
      <c r="C49" s="242">
        <f>ISI_fec!C54</f>
        <v>0</v>
      </c>
      <c r="D49" s="242">
        <f>ISI_fec!D54</f>
        <v>0</v>
      </c>
      <c r="E49" s="242">
        <f>ISI_fec!E54</f>
        <v>0</v>
      </c>
      <c r="F49" s="242">
        <f>ISI_fec!F54</f>
        <v>0</v>
      </c>
      <c r="G49" s="242">
        <f>ISI_fec!G54</f>
        <v>0</v>
      </c>
      <c r="H49" s="242">
        <f>ISI_fec!H54</f>
        <v>0</v>
      </c>
      <c r="I49" s="242">
        <f>ISI_fec!I54</f>
        <v>0</v>
      </c>
      <c r="J49" s="242">
        <f>ISI_fec!J54</f>
        <v>0</v>
      </c>
      <c r="K49" s="242">
        <f>ISI_fec!K54</f>
        <v>0</v>
      </c>
      <c r="L49" s="242">
        <f>ISI_fec!L54</f>
        <v>0</v>
      </c>
      <c r="M49" s="242">
        <f>ISI_fec!M54</f>
        <v>0</v>
      </c>
      <c r="N49" s="242">
        <f>ISI_fec!N54</f>
        <v>0</v>
      </c>
      <c r="O49" s="242">
        <f>ISI_fec!O54</f>
        <v>0</v>
      </c>
      <c r="P49" s="242">
        <f>ISI_fec!P54</f>
        <v>0</v>
      </c>
      <c r="Q49" s="242">
        <f>ISI_fec!Q54</f>
        <v>0</v>
      </c>
      <c r="R49" s="242">
        <f>ISI_fec!R54</f>
        <v>0</v>
      </c>
      <c r="S49" s="242">
        <f>ISI_fec!S54</f>
        <v>0</v>
      </c>
      <c r="T49" s="242">
        <f>ISI_fec!T54</f>
        <v>0</v>
      </c>
      <c r="U49" s="242">
        <f>ISI_fec!U54</f>
        <v>0</v>
      </c>
      <c r="V49" s="242">
        <f>ISI_fec!V54</f>
        <v>0</v>
      </c>
      <c r="W49" s="242">
        <f>ISI_fec!W54</f>
        <v>0</v>
      </c>
      <c r="X49" s="242">
        <f>ISI_fec!X54</f>
        <v>0</v>
      </c>
      <c r="Y49" s="242">
        <f>ISI_fec!Y54</f>
        <v>0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0</v>
      </c>
      <c r="C51" s="203">
        <f t="shared" si="15"/>
        <v>0</v>
      </c>
      <c r="D51" s="203">
        <f t="shared" si="15"/>
        <v>0</v>
      </c>
      <c r="E51" s="203">
        <f t="shared" si="15"/>
        <v>0</v>
      </c>
      <c r="F51" s="203">
        <f t="shared" si="15"/>
        <v>0</v>
      </c>
      <c r="G51" s="203">
        <f t="shared" si="15"/>
        <v>0</v>
      </c>
      <c r="H51" s="203">
        <f t="shared" si="15"/>
        <v>0</v>
      </c>
      <c r="I51" s="203">
        <f t="shared" si="15"/>
        <v>0</v>
      </c>
      <c r="J51" s="203">
        <f t="shared" si="15"/>
        <v>0</v>
      </c>
      <c r="K51" s="203">
        <f t="shared" si="15"/>
        <v>0</v>
      </c>
      <c r="L51" s="203">
        <f t="shared" si="15"/>
        <v>0</v>
      </c>
      <c r="M51" s="203">
        <f t="shared" si="15"/>
        <v>0</v>
      </c>
      <c r="N51" s="203">
        <f t="shared" si="15"/>
        <v>0</v>
      </c>
      <c r="O51" s="203">
        <f t="shared" si="15"/>
        <v>0</v>
      </c>
      <c r="P51" s="203">
        <f t="shared" si="15"/>
        <v>0</v>
      </c>
      <c r="Q51" s="203">
        <f t="shared" si="15"/>
        <v>0</v>
      </c>
      <c r="R51" s="203">
        <f t="shared" si="15"/>
        <v>0</v>
      </c>
      <c r="S51" s="203">
        <f t="shared" si="15"/>
        <v>0</v>
      </c>
      <c r="T51" s="203">
        <f t="shared" si="15"/>
        <v>0</v>
      </c>
      <c r="U51" s="203">
        <f t="shared" si="15"/>
        <v>0</v>
      </c>
      <c r="V51" s="203">
        <f t="shared" si="15"/>
        <v>0</v>
      </c>
      <c r="W51" s="203">
        <f t="shared" si="15"/>
        <v>0</v>
      </c>
      <c r="X51" s="203">
        <f t="shared" si="15"/>
        <v>0</v>
      </c>
      <c r="Y51" s="203">
        <f t="shared" si="15"/>
        <v>0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0</v>
      </c>
      <c r="C52" s="213">
        <f>(ISI_emi!C5-ISI_emi!C52)+(ISI_emi!C54-ISI_emi!C96)</f>
        <v>0</v>
      </c>
      <c r="D52" s="213">
        <f>(ISI_emi!D5-ISI_emi!D52)+(ISI_emi!D54-ISI_emi!D96)</f>
        <v>0</v>
      </c>
      <c r="E52" s="213">
        <f>(ISI_emi!E5-ISI_emi!E52)+(ISI_emi!E54-ISI_emi!E96)</f>
        <v>0</v>
      </c>
      <c r="F52" s="213">
        <f>(ISI_emi!F5-ISI_emi!F52)+(ISI_emi!F54-ISI_emi!F96)</f>
        <v>0</v>
      </c>
      <c r="G52" s="213">
        <f>(ISI_emi!G5-ISI_emi!G52)+(ISI_emi!G54-ISI_emi!G96)</f>
        <v>0</v>
      </c>
      <c r="H52" s="213">
        <f>(ISI_emi!H5-ISI_emi!H52)+(ISI_emi!H54-ISI_emi!H96)</f>
        <v>0</v>
      </c>
      <c r="I52" s="213">
        <f>(ISI_emi!I5-ISI_emi!I52)+(ISI_emi!I54-ISI_emi!I96)</f>
        <v>0</v>
      </c>
      <c r="J52" s="213">
        <f>(ISI_emi!J5-ISI_emi!J52)+(ISI_emi!J54-ISI_emi!J96)</f>
        <v>0</v>
      </c>
      <c r="K52" s="213">
        <f>(ISI_emi!K5-ISI_emi!K52)+(ISI_emi!K54-ISI_emi!K96)</f>
        <v>0</v>
      </c>
      <c r="L52" s="213">
        <f>(ISI_emi!L5-ISI_emi!L52)+(ISI_emi!L54-ISI_emi!L96)</f>
        <v>0</v>
      </c>
      <c r="M52" s="213">
        <f>(ISI_emi!M5-ISI_emi!M52)+(ISI_emi!M54-ISI_emi!M96)</f>
        <v>0</v>
      </c>
      <c r="N52" s="213">
        <f>(ISI_emi!N5-ISI_emi!N52)+(ISI_emi!N54-ISI_emi!N96)</f>
        <v>0</v>
      </c>
      <c r="O52" s="213">
        <f>(ISI_emi!O5-ISI_emi!O52)+(ISI_emi!O54-ISI_emi!O96)</f>
        <v>0</v>
      </c>
      <c r="P52" s="213">
        <f>(ISI_emi!P5-ISI_emi!P52)+(ISI_emi!P54-ISI_emi!P96)</f>
        <v>0</v>
      </c>
      <c r="Q52" s="213">
        <f>(ISI_emi!Q5-ISI_emi!Q52)+(ISI_emi!Q54-ISI_emi!Q96)</f>
        <v>0</v>
      </c>
      <c r="R52" s="213">
        <f>(ISI_emi!R5-ISI_emi!R52)+(ISI_emi!R54-ISI_emi!R96)</f>
        <v>0</v>
      </c>
      <c r="S52" s="213">
        <f>(ISI_emi!S5-ISI_emi!S52)+(ISI_emi!S54-ISI_emi!S96)</f>
        <v>0</v>
      </c>
      <c r="T52" s="213">
        <f>(ISI_emi!T5-ISI_emi!T52)+(ISI_emi!T54-ISI_emi!T96)</f>
        <v>0</v>
      </c>
      <c r="U52" s="213">
        <f>(ISI_emi!U5-ISI_emi!U52)+(ISI_emi!U54-ISI_emi!U96)</f>
        <v>0</v>
      </c>
      <c r="V52" s="213">
        <f>(ISI_emi!V5-ISI_emi!V52)+(ISI_emi!V54-ISI_emi!V96)</f>
        <v>0</v>
      </c>
      <c r="W52" s="213">
        <f>(ISI_emi!W5-ISI_emi!W52)+(ISI_emi!W54-ISI_emi!W96)</f>
        <v>0</v>
      </c>
      <c r="X52" s="213">
        <f>(ISI_emi!X5-ISI_emi!X52)+(ISI_emi!X54-ISI_emi!X96)</f>
        <v>0</v>
      </c>
      <c r="Y52" s="213">
        <f>(ISI_emi!Y5-ISI_emi!Y52)+(ISI_emi!Y54-ISI_emi!Y96)</f>
        <v>0</v>
      </c>
      <c r="DA52" s="85"/>
    </row>
    <row r="53" spans="1:105" ht="12" customHeight="1" x14ac:dyDescent="0.25">
      <c r="A53" s="14" t="s">
        <v>146</v>
      </c>
      <c r="B53" s="204">
        <f>ISI_emi!B52+ISI_emi!B96</f>
        <v>0</v>
      </c>
      <c r="C53" s="204">
        <f>ISI_emi!C52+ISI_emi!C96</f>
        <v>0</v>
      </c>
      <c r="D53" s="204">
        <f>ISI_emi!D52+ISI_emi!D96</f>
        <v>0</v>
      </c>
      <c r="E53" s="204">
        <f>ISI_emi!E52+ISI_emi!E96</f>
        <v>0</v>
      </c>
      <c r="F53" s="204">
        <f>ISI_emi!F52+ISI_emi!F96</f>
        <v>0</v>
      </c>
      <c r="G53" s="204">
        <f>ISI_emi!G52+ISI_emi!G96</f>
        <v>0</v>
      </c>
      <c r="H53" s="204">
        <f>ISI_emi!H52+ISI_emi!H96</f>
        <v>0</v>
      </c>
      <c r="I53" s="204">
        <f>ISI_emi!I52+ISI_emi!I96</f>
        <v>0</v>
      </c>
      <c r="J53" s="204">
        <f>ISI_emi!J52+ISI_emi!J96</f>
        <v>0</v>
      </c>
      <c r="K53" s="204">
        <f>ISI_emi!K52+ISI_emi!K96</f>
        <v>0</v>
      </c>
      <c r="L53" s="204">
        <f>ISI_emi!L52+ISI_emi!L96</f>
        <v>0</v>
      </c>
      <c r="M53" s="204">
        <f>ISI_emi!M52+ISI_emi!M96</f>
        <v>0</v>
      </c>
      <c r="N53" s="204">
        <f>ISI_emi!N52+ISI_emi!N96</f>
        <v>0</v>
      </c>
      <c r="O53" s="204">
        <f>ISI_emi!O52+ISI_emi!O96</f>
        <v>0</v>
      </c>
      <c r="P53" s="204">
        <f>ISI_emi!P52+ISI_emi!P96</f>
        <v>0</v>
      </c>
      <c r="Q53" s="204">
        <f>ISI_emi!Q52+ISI_emi!Q96</f>
        <v>0</v>
      </c>
      <c r="R53" s="204">
        <f>ISI_emi!R52+ISI_emi!R96</f>
        <v>0</v>
      </c>
      <c r="S53" s="204">
        <f>ISI_emi!S52+ISI_emi!S96</f>
        <v>0</v>
      </c>
      <c r="T53" s="204">
        <f>ISI_emi!T52+ISI_emi!T96</f>
        <v>0</v>
      </c>
      <c r="U53" s="204">
        <f>ISI_emi!U52+ISI_emi!U96</f>
        <v>0</v>
      </c>
      <c r="V53" s="204">
        <f>ISI_emi!V52+ISI_emi!V96</f>
        <v>0</v>
      </c>
      <c r="W53" s="204">
        <f>ISI_emi!W52+ISI_emi!W96</f>
        <v>0</v>
      </c>
      <c r="X53" s="204">
        <f>ISI_emi!X52+ISI_emi!X96</f>
        <v>0</v>
      </c>
      <c r="Y53" s="204">
        <f>ISI_emi!Y52+ISI_emi!Y96</f>
        <v>0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0</v>
      </c>
      <c r="C54" s="210">
        <f t="shared" si="16"/>
        <v>0</v>
      </c>
      <c r="D54" s="210">
        <f t="shared" si="16"/>
        <v>0</v>
      </c>
      <c r="E54" s="210">
        <f t="shared" si="16"/>
        <v>0</v>
      </c>
      <c r="F54" s="210">
        <f t="shared" si="16"/>
        <v>0</v>
      </c>
      <c r="G54" s="210">
        <f t="shared" si="16"/>
        <v>0</v>
      </c>
      <c r="H54" s="210">
        <f t="shared" si="16"/>
        <v>0</v>
      </c>
      <c r="I54" s="210">
        <f t="shared" si="16"/>
        <v>0</v>
      </c>
      <c r="J54" s="210">
        <f t="shared" si="16"/>
        <v>0</v>
      </c>
      <c r="K54" s="210">
        <f t="shared" si="16"/>
        <v>0</v>
      </c>
      <c r="L54" s="210">
        <f t="shared" si="16"/>
        <v>0</v>
      </c>
      <c r="M54" s="210">
        <f t="shared" si="16"/>
        <v>0</v>
      </c>
      <c r="N54" s="210">
        <f t="shared" si="16"/>
        <v>0</v>
      </c>
      <c r="O54" s="210">
        <f t="shared" si="16"/>
        <v>0</v>
      </c>
      <c r="P54" s="210">
        <f t="shared" si="16"/>
        <v>0</v>
      </c>
      <c r="Q54" s="210">
        <f t="shared" si="16"/>
        <v>0</v>
      </c>
      <c r="R54" s="210">
        <f t="shared" si="16"/>
        <v>0</v>
      </c>
      <c r="S54" s="210">
        <f t="shared" si="16"/>
        <v>0</v>
      </c>
      <c r="T54" s="210">
        <f t="shared" si="16"/>
        <v>0</v>
      </c>
      <c r="U54" s="210">
        <f t="shared" si="16"/>
        <v>0</v>
      </c>
      <c r="V54" s="210">
        <f t="shared" si="16"/>
        <v>0</v>
      </c>
      <c r="W54" s="210">
        <f t="shared" si="16"/>
        <v>0</v>
      </c>
      <c r="X54" s="210">
        <f t="shared" si="16"/>
        <v>0</v>
      </c>
      <c r="Y54" s="210">
        <f t="shared" si="16"/>
        <v>0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0</v>
      </c>
      <c r="C56" s="242">
        <f>ISI_emi!C$54</f>
        <v>0</v>
      </c>
      <c r="D56" s="242">
        <f>ISI_emi!D$54</f>
        <v>0</v>
      </c>
      <c r="E56" s="242">
        <f>ISI_emi!E$54</f>
        <v>0</v>
      </c>
      <c r="F56" s="242">
        <f>ISI_emi!F$54</f>
        <v>0</v>
      </c>
      <c r="G56" s="242">
        <f>ISI_emi!G$54</f>
        <v>0</v>
      </c>
      <c r="H56" s="242">
        <f>ISI_emi!H$54</f>
        <v>0</v>
      </c>
      <c r="I56" s="242">
        <f>ISI_emi!I$54</f>
        <v>0</v>
      </c>
      <c r="J56" s="242">
        <f>ISI_emi!J$54</f>
        <v>0</v>
      </c>
      <c r="K56" s="242">
        <f>ISI_emi!K$54</f>
        <v>0</v>
      </c>
      <c r="L56" s="242">
        <f>ISI_emi!L$54</f>
        <v>0</v>
      </c>
      <c r="M56" s="242">
        <f>ISI_emi!M$54</f>
        <v>0</v>
      </c>
      <c r="N56" s="242">
        <f>ISI_emi!N$54</f>
        <v>0</v>
      </c>
      <c r="O56" s="242">
        <f>ISI_emi!O$54</f>
        <v>0</v>
      </c>
      <c r="P56" s="242">
        <f>ISI_emi!P$54</f>
        <v>0</v>
      </c>
      <c r="Q56" s="242">
        <f>ISI_emi!Q$54</f>
        <v>0</v>
      </c>
      <c r="R56" s="242">
        <f>ISI_emi!R$54</f>
        <v>0</v>
      </c>
      <c r="S56" s="242">
        <f>ISI_emi!S$54</f>
        <v>0</v>
      </c>
      <c r="T56" s="242">
        <f>ISI_emi!T$54</f>
        <v>0</v>
      </c>
      <c r="U56" s="242">
        <f>ISI_emi!U$54</f>
        <v>0</v>
      </c>
      <c r="V56" s="242">
        <f>ISI_emi!V$54</f>
        <v>0</v>
      </c>
      <c r="W56" s="242">
        <f>ISI_emi!W$54</f>
        <v>0</v>
      </c>
      <c r="X56" s="242">
        <f>ISI_emi!X$54</f>
        <v>0</v>
      </c>
      <c r="Y56" s="242">
        <f>ISI_emi!Y$54</f>
        <v>0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 t="str">
        <f t="shared" ref="B58:Y58" si="17">IF(B$7=0,"",B$3/B$7*1000)</f>
        <v/>
      </c>
      <c r="C58" s="250" t="str">
        <f t="shared" si="17"/>
        <v/>
      </c>
      <c r="D58" s="250" t="str">
        <f t="shared" si="17"/>
        <v/>
      </c>
      <c r="E58" s="250" t="str">
        <f t="shared" si="17"/>
        <v/>
      </c>
      <c r="F58" s="250" t="str">
        <f t="shared" si="17"/>
        <v/>
      </c>
      <c r="G58" s="250" t="str">
        <f t="shared" si="17"/>
        <v/>
      </c>
      <c r="H58" s="250" t="str">
        <f t="shared" si="17"/>
        <v/>
      </c>
      <c r="I58" s="250" t="str">
        <f t="shared" si="17"/>
        <v/>
      </c>
      <c r="J58" s="250" t="str">
        <f t="shared" si="17"/>
        <v/>
      </c>
      <c r="K58" s="250" t="str">
        <f t="shared" si="17"/>
        <v/>
      </c>
      <c r="L58" s="250" t="str">
        <f t="shared" si="17"/>
        <v/>
      </c>
      <c r="M58" s="250" t="str">
        <f t="shared" si="17"/>
        <v/>
      </c>
      <c r="N58" s="250" t="str">
        <f t="shared" si="17"/>
        <v/>
      </c>
      <c r="O58" s="250" t="str">
        <f t="shared" si="17"/>
        <v/>
      </c>
      <c r="P58" s="250" t="str">
        <f t="shared" si="17"/>
        <v/>
      </c>
      <c r="Q58" s="250" t="str">
        <f t="shared" si="17"/>
        <v/>
      </c>
      <c r="R58" s="250" t="str">
        <f t="shared" si="17"/>
        <v/>
      </c>
      <c r="S58" s="250" t="str">
        <f t="shared" si="17"/>
        <v/>
      </c>
      <c r="T58" s="250" t="str">
        <f t="shared" si="17"/>
        <v/>
      </c>
      <c r="U58" s="250" t="str">
        <f t="shared" si="17"/>
        <v/>
      </c>
      <c r="V58" s="250" t="str">
        <f t="shared" si="17"/>
        <v/>
      </c>
      <c r="W58" s="250" t="str">
        <f t="shared" si="17"/>
        <v/>
      </c>
      <c r="X58" s="250" t="str">
        <f t="shared" si="17"/>
        <v/>
      </c>
      <c r="Y58" s="250" t="str">
        <f t="shared" si="17"/>
        <v/>
      </c>
      <c r="DA58" s="109"/>
    </row>
    <row r="59" spans="1:105" ht="12" customHeight="1" x14ac:dyDescent="0.25">
      <c r="A59" s="110" t="s">
        <v>148</v>
      </c>
      <c r="B59" s="251" t="str">
        <f t="shared" ref="B59:Y59" si="18">IF(B$47=0,"",B$47/B$7)</f>
        <v/>
      </c>
      <c r="C59" s="251" t="str">
        <f t="shared" si="18"/>
        <v/>
      </c>
      <c r="D59" s="251" t="str">
        <f t="shared" si="18"/>
        <v/>
      </c>
      <c r="E59" s="251" t="str">
        <f t="shared" si="18"/>
        <v/>
      </c>
      <c r="F59" s="251" t="str">
        <f t="shared" si="18"/>
        <v/>
      </c>
      <c r="G59" s="251" t="str">
        <f t="shared" si="18"/>
        <v/>
      </c>
      <c r="H59" s="251" t="str">
        <f t="shared" si="18"/>
        <v/>
      </c>
      <c r="I59" s="251" t="str">
        <f t="shared" si="18"/>
        <v/>
      </c>
      <c r="J59" s="251" t="str">
        <f t="shared" si="18"/>
        <v/>
      </c>
      <c r="K59" s="251" t="str">
        <f t="shared" si="18"/>
        <v/>
      </c>
      <c r="L59" s="251" t="str">
        <f t="shared" si="18"/>
        <v/>
      </c>
      <c r="M59" s="251" t="str">
        <f t="shared" si="18"/>
        <v/>
      </c>
      <c r="N59" s="251" t="str">
        <f t="shared" si="18"/>
        <v/>
      </c>
      <c r="O59" s="251" t="str">
        <f t="shared" si="18"/>
        <v/>
      </c>
      <c r="P59" s="251" t="str">
        <f t="shared" si="18"/>
        <v/>
      </c>
      <c r="Q59" s="251" t="str">
        <f t="shared" si="18"/>
        <v/>
      </c>
      <c r="R59" s="251" t="str">
        <f t="shared" si="18"/>
        <v/>
      </c>
      <c r="S59" s="251" t="str">
        <f t="shared" si="18"/>
        <v/>
      </c>
      <c r="T59" s="251" t="str">
        <f t="shared" si="18"/>
        <v/>
      </c>
      <c r="U59" s="251" t="str">
        <f t="shared" si="18"/>
        <v/>
      </c>
      <c r="V59" s="251" t="str">
        <f t="shared" si="18"/>
        <v/>
      </c>
      <c r="W59" s="251" t="str">
        <f t="shared" si="18"/>
        <v/>
      </c>
      <c r="X59" s="251" t="str">
        <f t="shared" si="18"/>
        <v/>
      </c>
      <c r="Y59" s="251" t="str">
        <f t="shared" si="18"/>
        <v/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 t="str">
        <f t="shared" ref="B61:Y61" si="20">IF(B$49=0,"",B$49/B$9)</f>
        <v/>
      </c>
      <c r="C61" s="253" t="str">
        <f t="shared" si="20"/>
        <v/>
      </c>
      <c r="D61" s="253" t="str">
        <f t="shared" si="20"/>
        <v/>
      </c>
      <c r="E61" s="253" t="str">
        <f t="shared" si="20"/>
        <v/>
      </c>
      <c r="F61" s="253" t="str">
        <f t="shared" si="20"/>
        <v/>
      </c>
      <c r="G61" s="253" t="str">
        <f t="shared" si="20"/>
        <v/>
      </c>
      <c r="H61" s="253" t="str">
        <f t="shared" si="20"/>
        <v/>
      </c>
      <c r="I61" s="253" t="str">
        <f t="shared" si="20"/>
        <v/>
      </c>
      <c r="J61" s="253" t="str">
        <f t="shared" si="20"/>
        <v/>
      </c>
      <c r="K61" s="253" t="str">
        <f t="shared" si="20"/>
        <v/>
      </c>
      <c r="L61" s="253" t="str">
        <f t="shared" si="20"/>
        <v/>
      </c>
      <c r="M61" s="253" t="str">
        <f t="shared" si="20"/>
        <v/>
      </c>
      <c r="N61" s="253" t="str">
        <f t="shared" si="20"/>
        <v/>
      </c>
      <c r="O61" s="253" t="str">
        <f t="shared" si="20"/>
        <v/>
      </c>
      <c r="P61" s="253" t="str">
        <f t="shared" si="20"/>
        <v/>
      </c>
      <c r="Q61" s="253" t="str">
        <f t="shared" si="20"/>
        <v/>
      </c>
      <c r="R61" s="253" t="str">
        <f t="shared" si="20"/>
        <v/>
      </c>
      <c r="S61" s="253" t="str">
        <f t="shared" si="20"/>
        <v/>
      </c>
      <c r="T61" s="253" t="str">
        <f t="shared" si="20"/>
        <v/>
      </c>
      <c r="U61" s="253" t="str">
        <f t="shared" si="20"/>
        <v/>
      </c>
      <c r="V61" s="253" t="str">
        <f t="shared" si="20"/>
        <v/>
      </c>
      <c r="W61" s="253" t="str">
        <f t="shared" si="20"/>
        <v/>
      </c>
      <c r="X61" s="253" t="str">
        <f t="shared" si="20"/>
        <v/>
      </c>
      <c r="Y61" s="253" t="str">
        <f t="shared" si="20"/>
        <v/>
      </c>
      <c r="DA61" s="84"/>
    </row>
    <row r="62" spans="1:105" ht="12" customHeight="1" x14ac:dyDescent="0.25">
      <c r="A62" s="110" t="s">
        <v>149</v>
      </c>
      <c r="B62" s="251" t="str">
        <f>IF(SUM(ISI_ued!B$5,ISI_ued!B$54)=0,"",SUM(ISI_ued!B$5,ISI_ued!B$54)/B$7)</f>
        <v/>
      </c>
      <c r="C62" s="251" t="str">
        <f>IF(SUM(ISI_ued!C$5,ISI_ued!C$54)=0,"",SUM(ISI_ued!C$5,ISI_ued!C$54)/C$7)</f>
        <v/>
      </c>
      <c r="D62" s="251" t="str">
        <f>IF(SUM(ISI_ued!D$5,ISI_ued!D$54)=0,"",SUM(ISI_ued!D$5,ISI_ued!D$54)/D$7)</f>
        <v/>
      </c>
      <c r="E62" s="251" t="str">
        <f>IF(SUM(ISI_ued!E$5,ISI_ued!E$54)=0,"",SUM(ISI_ued!E$5,ISI_ued!E$54)/E$7)</f>
        <v/>
      </c>
      <c r="F62" s="251" t="str">
        <f>IF(SUM(ISI_ued!F$5,ISI_ued!F$54)=0,"",SUM(ISI_ued!F$5,ISI_ued!F$54)/F$7)</f>
        <v/>
      </c>
      <c r="G62" s="251" t="str">
        <f>IF(SUM(ISI_ued!G$5,ISI_ued!G$54)=0,"",SUM(ISI_ued!G$5,ISI_ued!G$54)/G$7)</f>
        <v/>
      </c>
      <c r="H62" s="251" t="str">
        <f>IF(SUM(ISI_ued!H$5,ISI_ued!H$54)=0,"",SUM(ISI_ued!H$5,ISI_ued!H$54)/H$7)</f>
        <v/>
      </c>
      <c r="I62" s="251" t="str">
        <f>IF(SUM(ISI_ued!I$5,ISI_ued!I$54)=0,"",SUM(ISI_ued!I$5,ISI_ued!I$54)/I$7)</f>
        <v/>
      </c>
      <c r="J62" s="251" t="str">
        <f>IF(SUM(ISI_ued!J$5,ISI_ued!J$54)=0,"",SUM(ISI_ued!J$5,ISI_ued!J$54)/J$7)</f>
        <v/>
      </c>
      <c r="K62" s="251" t="str">
        <f>IF(SUM(ISI_ued!K$5,ISI_ued!K$54)=0,"",SUM(ISI_ued!K$5,ISI_ued!K$54)/K$7)</f>
        <v/>
      </c>
      <c r="L62" s="251" t="str">
        <f>IF(SUM(ISI_ued!L$5,ISI_ued!L$54)=0,"",SUM(ISI_ued!L$5,ISI_ued!L$54)/L$7)</f>
        <v/>
      </c>
      <c r="M62" s="251" t="str">
        <f>IF(SUM(ISI_ued!M$5,ISI_ued!M$54)=0,"",SUM(ISI_ued!M$5,ISI_ued!M$54)/M$7)</f>
        <v/>
      </c>
      <c r="N62" s="251" t="str">
        <f>IF(SUM(ISI_ued!N$5,ISI_ued!N$54)=0,"",SUM(ISI_ued!N$5,ISI_ued!N$54)/N$7)</f>
        <v/>
      </c>
      <c r="O62" s="251" t="str">
        <f>IF(SUM(ISI_ued!O$5,ISI_ued!O$54)=0,"",SUM(ISI_ued!O$5,ISI_ued!O$54)/O$7)</f>
        <v/>
      </c>
      <c r="P62" s="251" t="str">
        <f>IF(SUM(ISI_ued!P$5,ISI_ued!P$54)=0,"",SUM(ISI_ued!P$5,ISI_ued!P$54)/P$7)</f>
        <v/>
      </c>
      <c r="Q62" s="251" t="str">
        <f>IF(SUM(ISI_ued!Q$5,ISI_ued!Q$54)=0,"",SUM(ISI_ued!Q$5,ISI_ued!Q$54)/Q$7)</f>
        <v/>
      </c>
      <c r="R62" s="251" t="str">
        <f>IF(SUM(ISI_ued!R$5,ISI_ued!R$54)=0,"",SUM(ISI_ued!R$5,ISI_ued!R$54)/R$7)</f>
        <v/>
      </c>
      <c r="S62" s="251" t="str">
        <f>IF(SUM(ISI_ued!S$5,ISI_ued!S$54)=0,"",SUM(ISI_ued!S$5,ISI_ued!S$54)/S$7)</f>
        <v/>
      </c>
      <c r="T62" s="251" t="str">
        <f>IF(SUM(ISI_ued!T$5,ISI_ued!T$54)=0,"",SUM(ISI_ued!T$5,ISI_ued!T$54)/T$7)</f>
        <v/>
      </c>
      <c r="U62" s="251" t="str">
        <f>IF(SUM(ISI_ued!U$5,ISI_ued!U$54)=0,"",SUM(ISI_ued!U$5,ISI_ued!U$54)/U$7)</f>
        <v/>
      </c>
      <c r="V62" s="251" t="str">
        <f>IF(SUM(ISI_ued!V$5,ISI_ued!V$54)=0,"",SUM(ISI_ued!V$5,ISI_ued!V$54)/V$7)</f>
        <v/>
      </c>
      <c r="W62" s="251" t="str">
        <f>IF(SUM(ISI_ued!W$5,ISI_ued!W$54)=0,"",SUM(ISI_ued!W$5,ISI_ued!W$54)/W$7)</f>
        <v/>
      </c>
      <c r="X62" s="251" t="str">
        <f>IF(SUM(ISI_ued!X$5,ISI_ued!X$54)=0,"",SUM(ISI_ued!X$5,ISI_ued!X$54)/X$7)</f>
        <v/>
      </c>
      <c r="Y62" s="251" t="str">
        <f>IF(SUM(ISI_ued!Y$5,ISI_ued!Y$54)=0,"",SUM(ISI_ued!Y$5,ISI_ued!Y$54)/Y$7)</f>
        <v/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 t="str">
        <f>IF(ISI_ued!B$54=0,"",ISI_ued!B$54/B$9)</f>
        <v/>
      </c>
      <c r="C64" s="253" t="str">
        <f>IF(ISI_ued!C$54=0,"",ISI_ued!C$54/C$9)</f>
        <v/>
      </c>
      <c r="D64" s="253" t="str">
        <f>IF(ISI_ued!D$54=0,"",ISI_ued!D$54/D$9)</f>
        <v/>
      </c>
      <c r="E64" s="253" t="str">
        <f>IF(ISI_ued!E$54=0,"",ISI_ued!E$54/E$9)</f>
        <v/>
      </c>
      <c r="F64" s="253" t="str">
        <f>IF(ISI_ued!F$54=0,"",ISI_ued!F$54/F$9)</f>
        <v/>
      </c>
      <c r="G64" s="253" t="str">
        <f>IF(ISI_ued!G$54=0,"",ISI_ued!G$54/G$9)</f>
        <v/>
      </c>
      <c r="H64" s="253" t="str">
        <f>IF(ISI_ued!H$54=0,"",ISI_ued!H$54/H$9)</f>
        <v/>
      </c>
      <c r="I64" s="253" t="str">
        <f>IF(ISI_ued!I$54=0,"",ISI_ued!I$54/I$9)</f>
        <v/>
      </c>
      <c r="J64" s="253" t="str">
        <f>IF(ISI_ued!J$54=0,"",ISI_ued!J$54/J$9)</f>
        <v/>
      </c>
      <c r="K64" s="253" t="str">
        <f>IF(ISI_ued!K$54=0,"",ISI_ued!K$54/K$9)</f>
        <v/>
      </c>
      <c r="L64" s="253" t="str">
        <f>IF(ISI_ued!L$54=0,"",ISI_ued!L$54/L$9)</f>
        <v/>
      </c>
      <c r="M64" s="253" t="str">
        <f>IF(ISI_ued!M$54=0,"",ISI_ued!M$54/M$9)</f>
        <v/>
      </c>
      <c r="N64" s="253" t="str">
        <f>IF(ISI_ued!N$54=0,"",ISI_ued!N$54/N$9)</f>
        <v/>
      </c>
      <c r="O64" s="253" t="str">
        <f>IF(ISI_ued!O$54=0,"",ISI_ued!O$54/O$9)</f>
        <v/>
      </c>
      <c r="P64" s="253" t="str">
        <f>IF(ISI_ued!P$54=0,"",ISI_ued!P$54/P$9)</f>
        <v/>
      </c>
      <c r="Q64" s="253" t="str">
        <f>IF(ISI_ued!Q$54=0,"",ISI_ued!Q$54/Q$9)</f>
        <v/>
      </c>
      <c r="R64" s="253" t="str">
        <f>IF(ISI_ued!R$54=0,"",ISI_ued!R$54/R$9)</f>
        <v/>
      </c>
      <c r="S64" s="253" t="str">
        <f>IF(ISI_ued!S$54=0,"",ISI_ued!S$54/S$9)</f>
        <v/>
      </c>
      <c r="T64" s="253" t="str">
        <f>IF(ISI_ued!T$54=0,"",ISI_ued!T$54/T$9)</f>
        <v/>
      </c>
      <c r="U64" s="253" t="str">
        <f>IF(ISI_ued!U$54=0,"",ISI_ued!U$54/U$9)</f>
        <v/>
      </c>
      <c r="V64" s="253" t="str">
        <f>IF(ISI_ued!V$54=0,"",ISI_ued!V$54/V$9)</f>
        <v/>
      </c>
      <c r="W64" s="253" t="str">
        <f>IF(ISI_ued!W$54=0,"",ISI_ued!W$54/W$9)</f>
        <v/>
      </c>
      <c r="X64" s="253" t="str">
        <f>IF(ISI_ued!X$54=0,"",ISI_ued!X$54/X$9)</f>
        <v/>
      </c>
      <c r="Y64" s="253" t="str">
        <f>IF(ISI_ued!Y$54=0,"",ISI_ued!Y$54/Y$9)</f>
        <v/>
      </c>
      <c r="DA64" s="84"/>
    </row>
    <row r="65" spans="1:105" ht="12" customHeight="1" x14ac:dyDescent="0.25">
      <c r="A65" s="110" t="s">
        <v>87</v>
      </c>
      <c r="B65" s="254" t="str">
        <f t="shared" ref="B65:Y65" si="21">IF(B$47=0,"",B$54/B$47)</f>
        <v/>
      </c>
      <c r="C65" s="254" t="str">
        <f t="shared" si="21"/>
        <v/>
      </c>
      <c r="D65" s="254" t="str">
        <f t="shared" si="21"/>
        <v/>
      </c>
      <c r="E65" s="254" t="str">
        <f t="shared" si="21"/>
        <v/>
      </c>
      <c r="F65" s="254" t="str">
        <f t="shared" si="21"/>
        <v/>
      </c>
      <c r="G65" s="254" t="str">
        <f t="shared" si="21"/>
        <v/>
      </c>
      <c r="H65" s="254" t="str">
        <f t="shared" si="21"/>
        <v/>
      </c>
      <c r="I65" s="254" t="str">
        <f t="shared" si="21"/>
        <v/>
      </c>
      <c r="J65" s="254" t="str">
        <f t="shared" si="21"/>
        <v/>
      </c>
      <c r="K65" s="254" t="str">
        <f t="shared" si="21"/>
        <v/>
      </c>
      <c r="L65" s="254" t="str">
        <f t="shared" si="21"/>
        <v/>
      </c>
      <c r="M65" s="254" t="str">
        <f t="shared" si="21"/>
        <v/>
      </c>
      <c r="N65" s="254" t="str">
        <f t="shared" si="21"/>
        <v/>
      </c>
      <c r="O65" s="254" t="str">
        <f t="shared" si="21"/>
        <v/>
      </c>
      <c r="P65" s="254" t="str">
        <f t="shared" si="21"/>
        <v/>
      </c>
      <c r="Q65" s="254" t="str">
        <f t="shared" si="21"/>
        <v/>
      </c>
      <c r="R65" s="254" t="str">
        <f t="shared" si="21"/>
        <v/>
      </c>
      <c r="S65" s="254" t="str">
        <f t="shared" si="21"/>
        <v/>
      </c>
      <c r="T65" s="254" t="str">
        <f t="shared" si="21"/>
        <v/>
      </c>
      <c r="U65" s="254" t="str">
        <f t="shared" si="21"/>
        <v/>
      </c>
      <c r="V65" s="254" t="str">
        <f t="shared" si="21"/>
        <v/>
      </c>
      <c r="W65" s="254" t="str">
        <f t="shared" si="21"/>
        <v/>
      </c>
      <c r="X65" s="254" t="str">
        <f t="shared" si="21"/>
        <v/>
      </c>
      <c r="Y65" s="254" t="str">
        <f t="shared" si="21"/>
        <v/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 t="str">
        <f t="shared" ref="B67:Y67" si="23">IF(B$49=0,"",B$56/B$49)</f>
        <v/>
      </c>
      <c r="C67" s="256" t="str">
        <f t="shared" si="23"/>
        <v/>
      </c>
      <c r="D67" s="256" t="str">
        <f t="shared" si="23"/>
        <v/>
      </c>
      <c r="E67" s="256" t="str">
        <f t="shared" si="23"/>
        <v/>
      </c>
      <c r="F67" s="256" t="str">
        <f t="shared" si="23"/>
        <v/>
      </c>
      <c r="G67" s="256" t="str">
        <f t="shared" si="23"/>
        <v/>
      </c>
      <c r="H67" s="256" t="str">
        <f t="shared" si="23"/>
        <v/>
      </c>
      <c r="I67" s="256" t="str">
        <f t="shared" si="23"/>
        <v/>
      </c>
      <c r="J67" s="256" t="str">
        <f t="shared" si="23"/>
        <v/>
      </c>
      <c r="K67" s="256" t="str">
        <f t="shared" si="23"/>
        <v/>
      </c>
      <c r="L67" s="256" t="str">
        <f t="shared" si="23"/>
        <v/>
      </c>
      <c r="M67" s="256" t="str">
        <f t="shared" si="23"/>
        <v/>
      </c>
      <c r="N67" s="256" t="str">
        <f t="shared" si="23"/>
        <v/>
      </c>
      <c r="O67" s="256" t="str">
        <f t="shared" si="23"/>
        <v/>
      </c>
      <c r="P67" s="256" t="str">
        <f t="shared" si="23"/>
        <v/>
      </c>
      <c r="Q67" s="256" t="str">
        <f t="shared" si="23"/>
        <v/>
      </c>
      <c r="R67" s="256" t="str">
        <f t="shared" si="23"/>
        <v/>
      </c>
      <c r="S67" s="256" t="str">
        <f t="shared" si="23"/>
        <v/>
      </c>
      <c r="T67" s="256" t="str">
        <f t="shared" si="23"/>
        <v/>
      </c>
      <c r="U67" s="256" t="str">
        <f t="shared" si="23"/>
        <v/>
      </c>
      <c r="V67" s="256" t="str">
        <f t="shared" si="23"/>
        <v/>
      </c>
      <c r="W67" s="256" t="str">
        <f t="shared" si="23"/>
        <v/>
      </c>
      <c r="X67" s="256" t="str">
        <f t="shared" si="23"/>
        <v/>
      </c>
      <c r="Y67" s="256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CY: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0</v>
      </c>
      <c r="C54" s="223">
        <v>0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209</v>
      </c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210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211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212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213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214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219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227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228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233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0</v>
      </c>
      <c r="C79" s="261">
        <f t="shared" si="1"/>
        <v>0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238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</v>
      </c>
      <c r="C117" s="232">
        <f t="shared" si="17"/>
        <v>0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0</v>
      </c>
      <c r="C118" s="266">
        <f t="shared" si="18"/>
        <v>0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0</v>
      </c>
      <c r="C119" s="267">
        <f t="shared" si="19"/>
        <v>0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0</v>
      </c>
      <c r="C120" s="267">
        <f t="shared" si="20"/>
        <v>0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0</v>
      </c>
      <c r="C121" s="267">
        <f t="shared" si="21"/>
        <v>0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0</v>
      </c>
      <c r="C122" s="268">
        <f t="shared" si="22"/>
        <v>0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</v>
      </c>
      <c r="C123" s="269">
        <f t="shared" si="23"/>
        <v>0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</v>
      </c>
      <c r="C124" s="269">
        <f t="shared" si="24"/>
        <v>0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</v>
      </c>
      <c r="C125" s="269">
        <f t="shared" si="25"/>
        <v>0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</v>
      </c>
      <c r="C126" s="270">
        <f t="shared" si="26"/>
        <v>0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</v>
      </c>
      <c r="C127" s="270">
        <f t="shared" si="27"/>
        <v>0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</v>
      </c>
      <c r="C128" s="269">
        <f t="shared" si="28"/>
        <v>0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</v>
      </c>
      <c r="C129" s="270">
        <f t="shared" si="29"/>
        <v>0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</v>
      </c>
      <c r="C130" s="270">
        <f t="shared" si="30"/>
        <v>0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0</v>
      </c>
      <c r="C131" s="271">
        <f t="shared" si="31"/>
        <v>0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0</v>
      </c>
      <c r="C147" s="272">
        <f t="shared" si="33"/>
        <v>0</v>
      </c>
      <c r="D147" s="272">
        <f t="shared" si="33"/>
        <v>0</v>
      </c>
      <c r="E147" s="272">
        <f t="shared" si="33"/>
        <v>0</v>
      </c>
      <c r="F147" s="272">
        <f t="shared" si="33"/>
        <v>0</v>
      </c>
      <c r="G147" s="272">
        <f t="shared" si="33"/>
        <v>0</v>
      </c>
      <c r="H147" s="272">
        <f t="shared" si="33"/>
        <v>0</v>
      </c>
      <c r="I147" s="272">
        <f t="shared" si="33"/>
        <v>0</v>
      </c>
      <c r="J147" s="272">
        <f t="shared" si="33"/>
        <v>0</v>
      </c>
      <c r="K147" s="272">
        <f t="shared" si="33"/>
        <v>0</v>
      </c>
      <c r="L147" s="272">
        <f t="shared" si="33"/>
        <v>0</v>
      </c>
      <c r="M147" s="272">
        <f t="shared" si="33"/>
        <v>0</v>
      </c>
      <c r="N147" s="272">
        <f t="shared" si="33"/>
        <v>0</v>
      </c>
      <c r="O147" s="272">
        <f t="shared" si="33"/>
        <v>0</v>
      </c>
      <c r="P147" s="272">
        <f t="shared" si="33"/>
        <v>0</v>
      </c>
      <c r="Q147" s="272">
        <f t="shared" si="33"/>
        <v>0</v>
      </c>
      <c r="R147" s="272">
        <f t="shared" si="33"/>
        <v>0</v>
      </c>
      <c r="S147" s="272">
        <f t="shared" si="33"/>
        <v>0</v>
      </c>
      <c r="T147" s="272">
        <f t="shared" si="33"/>
        <v>0</v>
      </c>
      <c r="U147" s="272">
        <f t="shared" si="33"/>
        <v>0</v>
      </c>
      <c r="V147" s="272">
        <f t="shared" si="33"/>
        <v>0</v>
      </c>
      <c r="W147" s="272">
        <f t="shared" si="33"/>
        <v>0</v>
      </c>
      <c r="X147" s="272">
        <f t="shared" si="33"/>
        <v>0</v>
      </c>
      <c r="Y147" s="272">
        <f t="shared" si="33"/>
        <v>0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</v>
      </c>
      <c r="C148" s="273">
        <f>IF(C$55=0,0,C$55/ISI!C$9*1000)</f>
        <v>0</v>
      </c>
      <c r="D148" s="273">
        <f>IF(D$55=0,0,D$55/ISI!D$9*1000)</f>
        <v>0</v>
      </c>
      <c r="E148" s="273">
        <f>IF(E$55=0,0,E$55/ISI!E$9*1000)</f>
        <v>0</v>
      </c>
      <c r="F148" s="273">
        <f>IF(F$55=0,0,F$55/ISI!F$9*1000)</f>
        <v>0</v>
      </c>
      <c r="G148" s="273">
        <f>IF(G$55=0,0,G$55/ISI!G$9*1000)</f>
        <v>0</v>
      </c>
      <c r="H148" s="273">
        <f>IF(H$55=0,0,H$55/ISI!H$9*1000)</f>
        <v>0</v>
      </c>
      <c r="I148" s="273">
        <f>IF(I$55=0,0,I$55/ISI!I$9*1000)</f>
        <v>0</v>
      </c>
      <c r="J148" s="273">
        <f>IF(J$55=0,0,J$55/ISI!J$9*1000)</f>
        <v>0</v>
      </c>
      <c r="K148" s="273">
        <f>IF(K$55=0,0,K$55/ISI!K$9*1000)</f>
        <v>0</v>
      </c>
      <c r="L148" s="273">
        <f>IF(L$55=0,0,L$55/ISI!L$9*1000)</f>
        <v>0</v>
      </c>
      <c r="M148" s="273">
        <f>IF(M$55=0,0,M$55/ISI!M$9*1000)</f>
        <v>0</v>
      </c>
      <c r="N148" s="273">
        <f>IF(N$55=0,0,N$55/ISI!N$9*1000)</f>
        <v>0</v>
      </c>
      <c r="O148" s="273">
        <f>IF(O$55=0,0,O$55/ISI!O$9*1000)</f>
        <v>0</v>
      </c>
      <c r="P148" s="273">
        <f>IF(P$55=0,0,P$55/ISI!P$9*1000)</f>
        <v>0</v>
      </c>
      <c r="Q148" s="273">
        <f>IF(Q$55=0,0,Q$55/ISI!Q$9*1000)</f>
        <v>0</v>
      </c>
      <c r="R148" s="273">
        <f>IF(R$55=0,0,R$55/ISI!R$9*1000)</f>
        <v>0</v>
      </c>
      <c r="S148" s="273">
        <f>IF(S$55=0,0,S$55/ISI!S$9*1000)</f>
        <v>0</v>
      </c>
      <c r="T148" s="273">
        <f>IF(T$55=0,0,T$55/ISI!T$9*1000)</f>
        <v>0</v>
      </c>
      <c r="U148" s="273">
        <f>IF(U$55=0,0,U$55/ISI!U$9*1000)</f>
        <v>0</v>
      </c>
      <c r="V148" s="273">
        <f>IF(V$55=0,0,V$55/ISI!V$9*1000)</f>
        <v>0</v>
      </c>
      <c r="W148" s="273">
        <f>IF(W$55=0,0,W$55/ISI!W$9*1000)</f>
        <v>0</v>
      </c>
      <c r="X148" s="273">
        <f>IF(X$55=0,0,X$55/ISI!X$9*1000)</f>
        <v>0</v>
      </c>
      <c r="Y148" s="273">
        <f>IF(Y$55=0,0,Y$55/ISI!Y$9*1000)</f>
        <v>0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</v>
      </c>
      <c r="C149" s="274">
        <f>IF(C$56=0,0,C$56/ISI!C$9*1000)</f>
        <v>0</v>
      </c>
      <c r="D149" s="274">
        <f>IF(D$56=0,0,D$56/ISI!D$9*1000)</f>
        <v>0</v>
      </c>
      <c r="E149" s="274">
        <f>IF(E$56=0,0,E$56/ISI!E$9*1000)</f>
        <v>0</v>
      </c>
      <c r="F149" s="274">
        <f>IF(F$56=0,0,F$56/ISI!F$9*1000)</f>
        <v>0</v>
      </c>
      <c r="G149" s="274">
        <f>IF(G$56=0,0,G$56/ISI!G$9*1000)</f>
        <v>0</v>
      </c>
      <c r="H149" s="274">
        <f>IF(H$56=0,0,H$56/ISI!H$9*1000)</f>
        <v>0</v>
      </c>
      <c r="I149" s="274">
        <f>IF(I$56=0,0,I$56/ISI!I$9*1000)</f>
        <v>0</v>
      </c>
      <c r="J149" s="274">
        <f>IF(J$56=0,0,J$56/ISI!J$9*1000)</f>
        <v>0</v>
      </c>
      <c r="K149" s="274">
        <f>IF(K$56=0,0,K$56/ISI!K$9*1000)</f>
        <v>0</v>
      </c>
      <c r="L149" s="274">
        <f>IF(L$56=0,0,L$56/ISI!L$9*1000)</f>
        <v>0</v>
      </c>
      <c r="M149" s="274">
        <f>IF(M$56=0,0,M$56/ISI!M$9*1000)</f>
        <v>0</v>
      </c>
      <c r="N149" s="274">
        <f>IF(N$56=0,0,N$56/ISI!N$9*1000)</f>
        <v>0</v>
      </c>
      <c r="O149" s="274">
        <f>IF(O$56=0,0,O$56/ISI!O$9*1000)</f>
        <v>0</v>
      </c>
      <c r="P149" s="274">
        <f>IF(P$56=0,0,P$56/ISI!P$9*1000)</f>
        <v>0</v>
      </c>
      <c r="Q149" s="274">
        <f>IF(Q$56=0,0,Q$56/ISI!Q$9*1000)</f>
        <v>0</v>
      </c>
      <c r="R149" s="274">
        <f>IF(R$56=0,0,R$56/ISI!R$9*1000)</f>
        <v>0</v>
      </c>
      <c r="S149" s="274">
        <f>IF(S$56=0,0,S$56/ISI!S$9*1000)</f>
        <v>0</v>
      </c>
      <c r="T149" s="274">
        <f>IF(T$56=0,0,T$56/ISI!T$9*1000)</f>
        <v>0</v>
      </c>
      <c r="U149" s="274">
        <f>IF(U$56=0,0,U$56/ISI!U$9*1000)</f>
        <v>0</v>
      </c>
      <c r="V149" s="274">
        <f>IF(V$56=0,0,V$56/ISI!V$9*1000)</f>
        <v>0</v>
      </c>
      <c r="W149" s="274">
        <f>IF(W$56=0,0,W$56/ISI!W$9*1000)</f>
        <v>0</v>
      </c>
      <c r="X149" s="274">
        <f>IF(X$56=0,0,X$56/ISI!X$9*1000)</f>
        <v>0</v>
      </c>
      <c r="Y149" s="274">
        <f>IF(Y$56=0,0,Y$56/ISI!Y$9*1000)</f>
        <v>0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0</v>
      </c>
      <c r="C150" s="274">
        <f>IF(C$57=0,0,C$57/ISI!C$9*1000)</f>
        <v>0</v>
      </c>
      <c r="D150" s="274">
        <f>IF(D$57=0,0,D$57/ISI!D$9*1000)</f>
        <v>0</v>
      </c>
      <c r="E150" s="274">
        <f>IF(E$57=0,0,E$57/ISI!E$9*1000)</f>
        <v>0</v>
      </c>
      <c r="F150" s="274">
        <f>IF(F$57=0,0,F$57/ISI!F$9*1000)</f>
        <v>0</v>
      </c>
      <c r="G150" s="274">
        <f>IF(G$57=0,0,G$57/ISI!G$9*1000)</f>
        <v>0</v>
      </c>
      <c r="H150" s="274">
        <f>IF(H$57=0,0,H$57/ISI!H$9*1000)</f>
        <v>0</v>
      </c>
      <c r="I150" s="274">
        <f>IF(I$57=0,0,I$57/ISI!I$9*1000)</f>
        <v>0</v>
      </c>
      <c r="J150" s="274">
        <f>IF(J$57=0,0,J$57/ISI!J$9*1000)</f>
        <v>0</v>
      </c>
      <c r="K150" s="274">
        <f>IF(K$57=0,0,K$57/ISI!K$9*1000)</f>
        <v>0</v>
      </c>
      <c r="L150" s="274">
        <f>IF(L$57=0,0,L$57/ISI!L$9*1000)</f>
        <v>0</v>
      </c>
      <c r="M150" s="274">
        <f>IF(M$57=0,0,M$57/ISI!M$9*1000)</f>
        <v>0</v>
      </c>
      <c r="N150" s="274">
        <f>IF(N$57=0,0,N$57/ISI!N$9*1000)</f>
        <v>0</v>
      </c>
      <c r="O150" s="274">
        <f>IF(O$57=0,0,O$57/ISI!O$9*1000)</f>
        <v>0</v>
      </c>
      <c r="P150" s="274">
        <f>IF(P$57=0,0,P$57/ISI!P$9*1000)</f>
        <v>0</v>
      </c>
      <c r="Q150" s="274">
        <f>IF(Q$57=0,0,Q$57/ISI!Q$9*1000)</f>
        <v>0</v>
      </c>
      <c r="R150" s="274">
        <f>IF(R$57=0,0,R$57/ISI!R$9*1000)</f>
        <v>0</v>
      </c>
      <c r="S150" s="274">
        <f>IF(S$57=0,0,S$57/ISI!S$9*1000)</f>
        <v>0</v>
      </c>
      <c r="T150" s="274">
        <f>IF(T$57=0,0,T$57/ISI!T$9*1000)</f>
        <v>0</v>
      </c>
      <c r="U150" s="274">
        <f>IF(U$57=0,0,U$57/ISI!U$9*1000)</f>
        <v>0</v>
      </c>
      <c r="V150" s="274">
        <f>IF(V$57=0,0,V$57/ISI!V$9*1000)</f>
        <v>0</v>
      </c>
      <c r="W150" s="274">
        <f>IF(W$57=0,0,W$57/ISI!W$9*1000)</f>
        <v>0</v>
      </c>
      <c r="X150" s="274">
        <f>IF(X$57=0,0,X$57/ISI!X$9*1000)</f>
        <v>0</v>
      </c>
      <c r="Y150" s="274">
        <f>IF(Y$57=0,0,Y$57/ISI!Y$9*1000)</f>
        <v>0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</v>
      </c>
      <c r="C151" s="274">
        <f>IF(C$58=0,0,C$58/ISI!C$9*1000)</f>
        <v>0</v>
      </c>
      <c r="D151" s="274">
        <f>IF(D$58=0,0,D$58/ISI!D$9*1000)</f>
        <v>0</v>
      </c>
      <c r="E151" s="274">
        <f>IF(E$58=0,0,E$58/ISI!E$9*1000)</f>
        <v>0</v>
      </c>
      <c r="F151" s="274">
        <f>IF(F$58=0,0,F$58/ISI!F$9*1000)</f>
        <v>0</v>
      </c>
      <c r="G151" s="274">
        <f>IF(G$58=0,0,G$58/ISI!G$9*1000)</f>
        <v>0</v>
      </c>
      <c r="H151" s="274">
        <f>IF(H$58=0,0,H$58/ISI!H$9*1000)</f>
        <v>0</v>
      </c>
      <c r="I151" s="274">
        <f>IF(I$58=0,0,I$58/ISI!I$9*1000)</f>
        <v>0</v>
      </c>
      <c r="J151" s="274">
        <f>IF(J$58=0,0,J$58/ISI!J$9*1000)</f>
        <v>0</v>
      </c>
      <c r="K151" s="274">
        <f>IF(K$58=0,0,K$58/ISI!K$9*1000)</f>
        <v>0</v>
      </c>
      <c r="L151" s="274">
        <f>IF(L$58=0,0,L$58/ISI!L$9*1000)</f>
        <v>0</v>
      </c>
      <c r="M151" s="274">
        <f>IF(M$58=0,0,M$58/ISI!M$9*1000)</f>
        <v>0</v>
      </c>
      <c r="N151" s="274">
        <f>IF(N$58=0,0,N$58/ISI!N$9*1000)</f>
        <v>0</v>
      </c>
      <c r="O151" s="274">
        <f>IF(O$58=0,0,O$58/ISI!O$9*1000)</f>
        <v>0</v>
      </c>
      <c r="P151" s="274">
        <f>IF(P$58=0,0,P$58/ISI!P$9*1000)</f>
        <v>0</v>
      </c>
      <c r="Q151" s="274">
        <f>IF(Q$58=0,0,Q$58/ISI!Q$9*1000)</f>
        <v>0</v>
      </c>
      <c r="R151" s="274">
        <f>IF(R$58=0,0,R$58/ISI!R$9*1000)</f>
        <v>0</v>
      </c>
      <c r="S151" s="274">
        <f>IF(S$58=0,0,S$58/ISI!S$9*1000)</f>
        <v>0</v>
      </c>
      <c r="T151" s="274">
        <f>IF(T$58=0,0,T$58/ISI!T$9*1000)</f>
        <v>0</v>
      </c>
      <c r="U151" s="274">
        <f>IF(U$58=0,0,U$58/ISI!U$9*1000)</f>
        <v>0</v>
      </c>
      <c r="V151" s="274">
        <f>IF(V$58=0,0,V$58/ISI!V$9*1000)</f>
        <v>0</v>
      </c>
      <c r="W151" s="274">
        <f>IF(W$58=0,0,W$58/ISI!W$9*1000)</f>
        <v>0</v>
      </c>
      <c r="X151" s="274">
        <f>IF(X$58=0,0,X$58/ISI!X$9*1000)</f>
        <v>0</v>
      </c>
      <c r="Y151" s="274">
        <f>IF(Y$58=0,0,Y$58/ISI!Y$9*1000)</f>
        <v>0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</v>
      </c>
      <c r="C152" s="275">
        <f>IF(C$59=0,0,C$59/ISI!C$9*1000)</f>
        <v>0</v>
      </c>
      <c r="D152" s="275">
        <f>IF(D$59=0,0,D$59/ISI!D$9*1000)</f>
        <v>0</v>
      </c>
      <c r="E152" s="275">
        <f>IF(E$59=0,0,E$59/ISI!E$9*1000)</f>
        <v>0</v>
      </c>
      <c r="F152" s="275">
        <f>IF(F$59=0,0,F$59/ISI!F$9*1000)</f>
        <v>0</v>
      </c>
      <c r="G152" s="275">
        <f>IF(G$59=0,0,G$59/ISI!G$9*1000)</f>
        <v>0</v>
      </c>
      <c r="H152" s="275">
        <f>IF(H$59=0,0,H$59/ISI!H$9*1000)</f>
        <v>0</v>
      </c>
      <c r="I152" s="275">
        <f>IF(I$59=0,0,I$59/ISI!I$9*1000)</f>
        <v>0</v>
      </c>
      <c r="J152" s="275">
        <f>IF(J$59=0,0,J$59/ISI!J$9*1000)</f>
        <v>0</v>
      </c>
      <c r="K152" s="275">
        <f>IF(K$59=0,0,K$59/ISI!K$9*1000)</f>
        <v>0</v>
      </c>
      <c r="L152" s="275">
        <f>IF(L$59=0,0,L$59/ISI!L$9*1000)</f>
        <v>0</v>
      </c>
      <c r="M152" s="275">
        <f>IF(M$59=0,0,M$59/ISI!M$9*1000)</f>
        <v>0</v>
      </c>
      <c r="N152" s="275">
        <f>IF(N$59=0,0,N$59/ISI!N$9*1000)</f>
        <v>0</v>
      </c>
      <c r="O152" s="275">
        <f>IF(O$59=0,0,O$59/ISI!O$9*1000)</f>
        <v>0</v>
      </c>
      <c r="P152" s="275">
        <f>IF(P$59=0,0,P$59/ISI!P$9*1000)</f>
        <v>0</v>
      </c>
      <c r="Q152" s="275">
        <f>IF(Q$59=0,0,Q$59/ISI!Q$9*1000)</f>
        <v>0</v>
      </c>
      <c r="R152" s="275">
        <f>IF(R$59=0,0,R$59/ISI!R$9*1000)</f>
        <v>0</v>
      </c>
      <c r="S152" s="275">
        <f>IF(S$59=0,0,S$59/ISI!S$9*1000)</f>
        <v>0</v>
      </c>
      <c r="T152" s="275">
        <f>IF(T$59=0,0,T$59/ISI!T$9*1000)</f>
        <v>0</v>
      </c>
      <c r="U152" s="275">
        <f>IF(U$59=0,0,U$59/ISI!U$9*1000)</f>
        <v>0</v>
      </c>
      <c r="V152" s="275">
        <f>IF(V$59=0,0,V$59/ISI!V$9*1000)</f>
        <v>0</v>
      </c>
      <c r="W152" s="275">
        <f>IF(W$59=0,0,W$59/ISI!W$9*1000)</f>
        <v>0</v>
      </c>
      <c r="X152" s="275">
        <f>IF(X$59=0,0,X$59/ISI!X$9*1000)</f>
        <v>0</v>
      </c>
      <c r="Y152" s="275">
        <f>IF(Y$59=0,0,Y$59/ISI!Y$9*1000)</f>
        <v>0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0</v>
      </c>
      <c r="C153" s="276">
        <f>IF(C$65=0,0,C$65/ISI!C$9*1000)</f>
        <v>0</v>
      </c>
      <c r="D153" s="276">
        <f>IF(D$65=0,0,D$65/ISI!D$9*1000)</f>
        <v>0</v>
      </c>
      <c r="E153" s="276">
        <f>IF(E$65=0,0,E$65/ISI!E$9*1000)</f>
        <v>0</v>
      </c>
      <c r="F153" s="276">
        <f>IF(F$65=0,0,F$65/ISI!F$9*1000)</f>
        <v>0</v>
      </c>
      <c r="G153" s="276">
        <f>IF(G$65=0,0,G$65/ISI!G$9*1000)</f>
        <v>0</v>
      </c>
      <c r="H153" s="276">
        <f>IF(H$65=0,0,H$65/ISI!H$9*1000)</f>
        <v>0</v>
      </c>
      <c r="I153" s="276">
        <f>IF(I$65=0,0,I$65/ISI!I$9*1000)</f>
        <v>0</v>
      </c>
      <c r="J153" s="276">
        <f>IF(J$65=0,0,J$65/ISI!J$9*1000)</f>
        <v>0</v>
      </c>
      <c r="K153" s="276">
        <f>IF(K$65=0,0,K$65/ISI!K$9*1000)</f>
        <v>0</v>
      </c>
      <c r="L153" s="276">
        <f>IF(L$65=0,0,L$65/ISI!L$9*1000)</f>
        <v>0</v>
      </c>
      <c r="M153" s="276">
        <f>IF(M$65=0,0,M$65/ISI!M$9*1000)</f>
        <v>0</v>
      </c>
      <c r="N153" s="276">
        <f>IF(N$65=0,0,N$65/ISI!N$9*1000)</f>
        <v>0</v>
      </c>
      <c r="O153" s="276">
        <f>IF(O$65=0,0,O$65/ISI!O$9*1000)</f>
        <v>0</v>
      </c>
      <c r="P153" s="276">
        <f>IF(P$65=0,0,P$65/ISI!P$9*1000)</f>
        <v>0</v>
      </c>
      <c r="Q153" s="276">
        <f>IF(Q$65=0,0,Q$65/ISI!Q$9*1000)</f>
        <v>0</v>
      </c>
      <c r="R153" s="276">
        <f>IF(R$65=0,0,R$65/ISI!R$9*1000)</f>
        <v>0</v>
      </c>
      <c r="S153" s="276">
        <f>IF(S$65=0,0,S$65/ISI!S$9*1000)</f>
        <v>0</v>
      </c>
      <c r="T153" s="276">
        <f>IF(T$65=0,0,T$65/ISI!T$9*1000)</f>
        <v>0</v>
      </c>
      <c r="U153" s="276">
        <f>IF(U$65=0,0,U$65/ISI!U$9*1000)</f>
        <v>0</v>
      </c>
      <c r="V153" s="276">
        <f>IF(V$65=0,0,V$65/ISI!V$9*1000)</f>
        <v>0</v>
      </c>
      <c r="W153" s="276">
        <f>IF(W$65=0,0,W$65/ISI!W$9*1000)</f>
        <v>0</v>
      </c>
      <c r="X153" s="276">
        <f>IF(X$65=0,0,X$65/ISI!X$9*1000)</f>
        <v>0</v>
      </c>
      <c r="Y153" s="276">
        <f>IF(Y$65=0,0,Y$65/ISI!Y$9*1000)</f>
        <v>0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0</v>
      </c>
      <c r="C154" s="276">
        <f>IF(C$71=0,0,C$71/ISI!C$9*1000)</f>
        <v>0</v>
      </c>
      <c r="D154" s="276">
        <f>IF(D$71=0,0,D$71/ISI!D$9*1000)</f>
        <v>0</v>
      </c>
      <c r="E154" s="276">
        <f>IF(E$71=0,0,E$71/ISI!E$9*1000)</f>
        <v>0</v>
      </c>
      <c r="F154" s="276">
        <f>IF(F$71=0,0,F$71/ISI!F$9*1000)</f>
        <v>0</v>
      </c>
      <c r="G154" s="276">
        <f>IF(G$71=0,0,G$71/ISI!G$9*1000)</f>
        <v>0</v>
      </c>
      <c r="H154" s="276">
        <f>IF(H$71=0,0,H$71/ISI!H$9*1000)</f>
        <v>0</v>
      </c>
      <c r="I154" s="276">
        <f>IF(I$71=0,0,I$71/ISI!I$9*1000)</f>
        <v>0</v>
      </c>
      <c r="J154" s="276">
        <f>IF(J$71=0,0,J$71/ISI!J$9*1000)</f>
        <v>0</v>
      </c>
      <c r="K154" s="276">
        <f>IF(K$71=0,0,K$71/ISI!K$9*1000)</f>
        <v>0</v>
      </c>
      <c r="L154" s="276">
        <f>IF(L$71=0,0,L$71/ISI!L$9*1000)</f>
        <v>0</v>
      </c>
      <c r="M154" s="276">
        <f>IF(M$71=0,0,M$71/ISI!M$9*1000)</f>
        <v>0</v>
      </c>
      <c r="N154" s="276">
        <f>IF(N$71=0,0,N$71/ISI!N$9*1000)</f>
        <v>0</v>
      </c>
      <c r="O154" s="276">
        <f>IF(O$71=0,0,O$71/ISI!O$9*1000)</f>
        <v>0</v>
      </c>
      <c r="P154" s="276">
        <f>IF(P$71=0,0,P$71/ISI!P$9*1000)</f>
        <v>0</v>
      </c>
      <c r="Q154" s="276">
        <f>IF(Q$71=0,0,Q$71/ISI!Q$9*1000)</f>
        <v>0</v>
      </c>
      <c r="R154" s="276">
        <f>IF(R$71=0,0,R$71/ISI!R$9*1000)</f>
        <v>0</v>
      </c>
      <c r="S154" s="276">
        <f>IF(S$71=0,0,S$71/ISI!S$9*1000)</f>
        <v>0</v>
      </c>
      <c r="T154" s="276">
        <f>IF(T$71=0,0,T$71/ISI!T$9*1000)</f>
        <v>0</v>
      </c>
      <c r="U154" s="276">
        <f>IF(U$71=0,0,U$71/ISI!U$9*1000)</f>
        <v>0</v>
      </c>
      <c r="V154" s="276">
        <f>IF(V$71=0,0,V$71/ISI!V$9*1000)</f>
        <v>0</v>
      </c>
      <c r="W154" s="276">
        <f>IF(W$71=0,0,W$71/ISI!W$9*1000)</f>
        <v>0</v>
      </c>
      <c r="X154" s="276">
        <f>IF(X$71=0,0,X$71/ISI!X$9*1000)</f>
        <v>0</v>
      </c>
      <c r="Y154" s="276">
        <f>IF(Y$71=0,0,Y$71/ISI!Y$9*1000)</f>
        <v>0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0</v>
      </c>
      <c r="C155" s="276">
        <f>IF(C$72=0,0,C$72/ISI!C$9*1000)</f>
        <v>0</v>
      </c>
      <c r="D155" s="276">
        <f>IF(D$72=0,0,D$72/ISI!D$9*1000)</f>
        <v>0</v>
      </c>
      <c r="E155" s="276">
        <f>IF(E$72=0,0,E$72/ISI!E$9*1000)</f>
        <v>0</v>
      </c>
      <c r="F155" s="276">
        <f>IF(F$72=0,0,F$72/ISI!F$9*1000)</f>
        <v>0</v>
      </c>
      <c r="G155" s="276">
        <f>IF(G$72=0,0,G$72/ISI!G$9*1000)</f>
        <v>0</v>
      </c>
      <c r="H155" s="276">
        <f>IF(H$72=0,0,H$72/ISI!H$9*1000)</f>
        <v>0</v>
      </c>
      <c r="I155" s="276">
        <f>IF(I$72=0,0,I$72/ISI!I$9*1000)</f>
        <v>0</v>
      </c>
      <c r="J155" s="276">
        <f>IF(J$72=0,0,J$72/ISI!J$9*1000)</f>
        <v>0</v>
      </c>
      <c r="K155" s="276">
        <f>IF(K$72=0,0,K$72/ISI!K$9*1000)</f>
        <v>0</v>
      </c>
      <c r="L155" s="276">
        <f>IF(L$72=0,0,L$72/ISI!L$9*1000)</f>
        <v>0</v>
      </c>
      <c r="M155" s="276">
        <f>IF(M$72=0,0,M$72/ISI!M$9*1000)</f>
        <v>0</v>
      </c>
      <c r="N155" s="276">
        <f>IF(N$72=0,0,N$72/ISI!N$9*1000)</f>
        <v>0</v>
      </c>
      <c r="O155" s="276">
        <f>IF(O$72=0,0,O$72/ISI!O$9*1000)</f>
        <v>0</v>
      </c>
      <c r="P155" s="276">
        <f>IF(P$72=0,0,P$72/ISI!P$9*1000)</f>
        <v>0</v>
      </c>
      <c r="Q155" s="276">
        <f>IF(Q$72=0,0,Q$72/ISI!Q$9*1000)</f>
        <v>0</v>
      </c>
      <c r="R155" s="276">
        <f>IF(R$72=0,0,R$72/ISI!R$9*1000)</f>
        <v>0</v>
      </c>
      <c r="S155" s="276">
        <f>IF(S$72=0,0,S$72/ISI!S$9*1000)</f>
        <v>0</v>
      </c>
      <c r="T155" s="276">
        <f>IF(T$72=0,0,T$72/ISI!T$9*1000)</f>
        <v>0</v>
      </c>
      <c r="U155" s="276">
        <f>IF(U$72=0,0,U$72/ISI!U$9*1000)</f>
        <v>0</v>
      </c>
      <c r="V155" s="276">
        <f>IF(V$72=0,0,V$72/ISI!V$9*1000)</f>
        <v>0</v>
      </c>
      <c r="W155" s="276">
        <f>IF(W$72=0,0,W$72/ISI!W$9*1000)</f>
        <v>0</v>
      </c>
      <c r="X155" s="276">
        <f>IF(X$72=0,0,X$72/ISI!X$9*1000)</f>
        <v>0</v>
      </c>
      <c r="Y155" s="276">
        <f>IF(Y$72=0,0,Y$72/ISI!Y$9*1000)</f>
        <v>0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0</v>
      </c>
      <c r="C156" s="277">
        <f>IF(C$79=0,0,C$79/ISI!C$9*1000)</f>
        <v>0</v>
      </c>
      <c r="D156" s="277">
        <f>IF(D$79=0,0,D$79/ISI!D$9*1000)</f>
        <v>0</v>
      </c>
      <c r="E156" s="277">
        <f>IF(E$79=0,0,E$79/ISI!E$9*1000)</f>
        <v>0</v>
      </c>
      <c r="F156" s="277">
        <f>IF(F$79=0,0,F$79/ISI!F$9*1000)</f>
        <v>0</v>
      </c>
      <c r="G156" s="277">
        <f>IF(G$79=0,0,G$79/ISI!G$9*1000)</f>
        <v>0</v>
      </c>
      <c r="H156" s="277">
        <f>IF(H$79=0,0,H$79/ISI!H$9*1000)</f>
        <v>0</v>
      </c>
      <c r="I156" s="277">
        <f>IF(I$79=0,0,I$79/ISI!I$9*1000)</f>
        <v>0</v>
      </c>
      <c r="J156" s="277">
        <f>IF(J$79=0,0,J$79/ISI!J$9*1000)</f>
        <v>0</v>
      </c>
      <c r="K156" s="277">
        <f>IF(K$79=0,0,K$79/ISI!K$9*1000)</f>
        <v>0</v>
      </c>
      <c r="L156" s="277">
        <f>IF(L$79=0,0,L$79/ISI!L$9*1000)</f>
        <v>0</v>
      </c>
      <c r="M156" s="277">
        <f>IF(M$79=0,0,M$79/ISI!M$9*1000)</f>
        <v>0</v>
      </c>
      <c r="N156" s="277">
        <f>IF(N$79=0,0,N$79/ISI!N$9*1000)</f>
        <v>0</v>
      </c>
      <c r="O156" s="277">
        <f>IF(O$79=0,0,O$79/ISI!O$9*1000)</f>
        <v>0</v>
      </c>
      <c r="P156" s="277">
        <f>IF(P$79=0,0,P$79/ISI!P$9*1000)</f>
        <v>0</v>
      </c>
      <c r="Q156" s="277">
        <f>IF(Q$79=0,0,Q$79/ISI!Q$9*1000)</f>
        <v>0</v>
      </c>
      <c r="R156" s="277">
        <f>IF(R$79=0,0,R$79/ISI!R$9*1000)</f>
        <v>0</v>
      </c>
      <c r="S156" s="277">
        <f>IF(S$79=0,0,S$79/ISI!S$9*1000)</f>
        <v>0</v>
      </c>
      <c r="T156" s="277">
        <f>IF(T$79=0,0,T$79/ISI!T$9*1000)</f>
        <v>0</v>
      </c>
      <c r="U156" s="277">
        <f>IF(U$79=0,0,U$79/ISI!U$9*1000)</f>
        <v>0</v>
      </c>
      <c r="V156" s="277">
        <f>IF(V$79=0,0,V$79/ISI!V$9*1000)</f>
        <v>0</v>
      </c>
      <c r="W156" s="277">
        <f>IF(W$79=0,0,W$79/ISI!W$9*1000)</f>
        <v>0</v>
      </c>
      <c r="X156" s="277">
        <f>IF(X$79=0,0,X$79/ISI!X$9*1000)</f>
        <v>0</v>
      </c>
      <c r="Y156" s="277">
        <f>IF(Y$79=0,0,Y$79/ISI!Y$9*1000)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CY: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0</v>
      </c>
      <c r="C54" s="223">
        <v>0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300</v>
      </c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301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302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303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304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305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310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316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317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322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0</v>
      </c>
      <c r="C79" s="261">
        <f t="shared" si="1"/>
        <v>0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327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</v>
      </c>
      <c r="C117" s="232">
        <f t="shared" si="17"/>
        <v>0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0</v>
      </c>
      <c r="C118" s="266">
        <f t="shared" si="18"/>
        <v>0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0</v>
      </c>
      <c r="C119" s="267">
        <f t="shared" si="19"/>
        <v>0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0</v>
      </c>
      <c r="C120" s="267">
        <f t="shared" si="20"/>
        <v>0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0</v>
      </c>
      <c r="C121" s="267">
        <f t="shared" si="21"/>
        <v>0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0</v>
      </c>
      <c r="C122" s="268">
        <f t="shared" si="22"/>
        <v>0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</v>
      </c>
      <c r="C123" s="269">
        <f t="shared" si="23"/>
        <v>0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</v>
      </c>
      <c r="C124" s="269">
        <f t="shared" si="24"/>
        <v>0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</v>
      </c>
      <c r="C125" s="269">
        <f t="shared" si="25"/>
        <v>0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</v>
      </c>
      <c r="C126" s="270">
        <f t="shared" si="26"/>
        <v>0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</v>
      </c>
      <c r="C127" s="270">
        <f t="shared" si="27"/>
        <v>0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</v>
      </c>
      <c r="C128" s="269">
        <f t="shared" si="28"/>
        <v>0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</v>
      </c>
      <c r="C129" s="270">
        <f t="shared" si="29"/>
        <v>0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</v>
      </c>
      <c r="C130" s="270">
        <f t="shared" si="30"/>
        <v>0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0</v>
      </c>
      <c r="C131" s="271">
        <f t="shared" si="31"/>
        <v>0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</v>
      </c>
      <c r="C147" s="272">
        <f>IF(C$54=0,0,C$54/ISI_fec!C$54)</f>
        <v>0</v>
      </c>
      <c r="D147" s="272">
        <f>IF(D$54=0,0,D$54/ISI_fec!D$54)</f>
        <v>0</v>
      </c>
      <c r="E147" s="272">
        <f>IF(E$54=0,0,E$54/ISI_fec!E$54)</f>
        <v>0</v>
      </c>
      <c r="F147" s="272">
        <f>IF(F$54=0,0,F$54/ISI_fec!F$54)</f>
        <v>0</v>
      </c>
      <c r="G147" s="272">
        <f>IF(G$54=0,0,G$54/ISI_fec!G$54)</f>
        <v>0</v>
      </c>
      <c r="H147" s="272">
        <f>IF(H$54=0,0,H$54/ISI_fec!H$54)</f>
        <v>0</v>
      </c>
      <c r="I147" s="272">
        <f>IF(I$54=0,0,I$54/ISI_fec!I$54)</f>
        <v>0</v>
      </c>
      <c r="J147" s="272">
        <f>IF(J$54=0,0,J$54/ISI_fec!J$54)</f>
        <v>0</v>
      </c>
      <c r="K147" s="272">
        <f>IF(K$54=0,0,K$54/ISI_fec!K$54)</f>
        <v>0</v>
      </c>
      <c r="L147" s="272">
        <f>IF(L$54=0,0,L$54/ISI_fec!L$54)</f>
        <v>0</v>
      </c>
      <c r="M147" s="272">
        <f>IF(M$54=0,0,M$54/ISI_fec!M$54)</f>
        <v>0</v>
      </c>
      <c r="N147" s="272">
        <f>IF(N$54=0,0,N$54/ISI_fec!N$54)</f>
        <v>0</v>
      </c>
      <c r="O147" s="272">
        <f>IF(O$54=0,0,O$54/ISI_fec!O$54)</f>
        <v>0</v>
      </c>
      <c r="P147" s="272">
        <f>IF(P$54=0,0,P$54/ISI_fec!P$54)</f>
        <v>0</v>
      </c>
      <c r="Q147" s="272">
        <f>IF(Q$54=0,0,Q$54/ISI_fec!Q$54)</f>
        <v>0</v>
      </c>
      <c r="R147" s="272">
        <f>IF(R$54=0,0,R$54/ISI_fec!R$54)</f>
        <v>0</v>
      </c>
      <c r="S147" s="272">
        <f>IF(S$54=0,0,S$54/ISI_fec!S$54)</f>
        <v>0</v>
      </c>
      <c r="T147" s="272">
        <f>IF(T$54=0,0,T$54/ISI_fec!T$54)</f>
        <v>0</v>
      </c>
      <c r="U147" s="272">
        <f>IF(U$54=0,0,U$54/ISI_fec!U$54)</f>
        <v>0</v>
      </c>
      <c r="V147" s="272">
        <f>IF(V$54=0,0,V$54/ISI_fec!V$54)</f>
        <v>0</v>
      </c>
      <c r="W147" s="272">
        <f>IF(W$54=0,0,W$54/ISI_fec!W$54)</f>
        <v>0</v>
      </c>
      <c r="X147" s="272">
        <f>IF(X$54=0,0,X$54/ISI_fec!X$54)</f>
        <v>0</v>
      </c>
      <c r="Y147" s="272">
        <f>IF(Y$54=0,0,Y$54/ISI_fec!Y$54)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</v>
      </c>
      <c r="C152" s="275">
        <f>IF(C$59=0,0,C$59/ISI_fec!C$59)</f>
        <v>0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</v>
      </c>
      <c r="C153" s="276">
        <f>IF(C$65=0,0,C$65/ISI_fec!C$65)</f>
        <v>0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</v>
      </c>
      <c r="C155" s="276">
        <f>IF(C$72=0,0,C$72/ISI_fec!C$72)</f>
        <v>0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</v>
      </c>
      <c r="C156" s="277">
        <f>IF(C$79=0,0,C$79/ISI_fec!C$79)</f>
        <v>0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CY: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0</v>
      </c>
      <c r="C54" s="223">
        <f t="shared" si="2"/>
        <v>0</v>
      </c>
      <c r="D54" s="223">
        <f t="shared" si="2"/>
        <v>0</v>
      </c>
      <c r="E54" s="223">
        <f t="shared" si="2"/>
        <v>0</v>
      </c>
      <c r="F54" s="223">
        <f t="shared" si="2"/>
        <v>0</v>
      </c>
      <c r="G54" s="223">
        <f t="shared" si="2"/>
        <v>0</v>
      </c>
      <c r="H54" s="223">
        <f t="shared" si="2"/>
        <v>0</v>
      </c>
      <c r="I54" s="223">
        <f t="shared" si="2"/>
        <v>0</v>
      </c>
      <c r="J54" s="223">
        <f t="shared" si="2"/>
        <v>0</v>
      </c>
      <c r="K54" s="223">
        <f t="shared" si="2"/>
        <v>0</v>
      </c>
      <c r="L54" s="223">
        <f t="shared" si="2"/>
        <v>0</v>
      </c>
      <c r="M54" s="223">
        <f t="shared" si="2"/>
        <v>0</v>
      </c>
      <c r="N54" s="223">
        <f t="shared" si="2"/>
        <v>0</v>
      </c>
      <c r="O54" s="223">
        <f t="shared" si="2"/>
        <v>0</v>
      </c>
      <c r="P54" s="223">
        <f t="shared" si="2"/>
        <v>0</v>
      </c>
      <c r="Q54" s="223">
        <f t="shared" si="2"/>
        <v>0</v>
      </c>
      <c r="R54" s="223">
        <f t="shared" si="2"/>
        <v>0</v>
      </c>
      <c r="S54" s="223">
        <f t="shared" si="2"/>
        <v>0</v>
      </c>
      <c r="T54" s="223">
        <f t="shared" si="2"/>
        <v>0</v>
      </c>
      <c r="U54" s="223">
        <f t="shared" si="2"/>
        <v>0</v>
      </c>
      <c r="V54" s="223">
        <f t="shared" si="2"/>
        <v>0</v>
      </c>
      <c r="W54" s="223">
        <f t="shared" si="2"/>
        <v>0</v>
      </c>
      <c r="X54" s="223">
        <f t="shared" si="2"/>
        <v>0</v>
      </c>
      <c r="Y54" s="223">
        <f t="shared" si="2"/>
        <v>0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393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405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0</v>
      </c>
      <c r="C79" s="261">
        <f t="shared" si="3"/>
        <v>0</v>
      </c>
      <c r="D79" s="261">
        <f t="shared" si="3"/>
        <v>0</v>
      </c>
      <c r="E79" s="261">
        <f t="shared" si="3"/>
        <v>0</v>
      </c>
      <c r="F79" s="261">
        <f t="shared" si="3"/>
        <v>0</v>
      </c>
      <c r="G79" s="261">
        <f t="shared" si="3"/>
        <v>0</v>
      </c>
      <c r="H79" s="261">
        <f t="shared" si="3"/>
        <v>0</v>
      </c>
      <c r="I79" s="261">
        <f t="shared" si="3"/>
        <v>0</v>
      </c>
      <c r="J79" s="261">
        <f t="shared" si="3"/>
        <v>0</v>
      </c>
      <c r="K79" s="261">
        <f t="shared" si="3"/>
        <v>0</v>
      </c>
      <c r="L79" s="261">
        <f t="shared" si="3"/>
        <v>0</v>
      </c>
      <c r="M79" s="261">
        <f t="shared" si="3"/>
        <v>0</v>
      </c>
      <c r="N79" s="261">
        <f t="shared" si="3"/>
        <v>0</v>
      </c>
      <c r="O79" s="261">
        <f t="shared" si="3"/>
        <v>0</v>
      </c>
      <c r="P79" s="261">
        <f t="shared" si="3"/>
        <v>0</v>
      </c>
      <c r="Q79" s="261">
        <f t="shared" si="3"/>
        <v>0</v>
      </c>
      <c r="R79" s="261">
        <f t="shared" si="3"/>
        <v>0</v>
      </c>
      <c r="S79" s="261">
        <f t="shared" si="3"/>
        <v>0</v>
      </c>
      <c r="T79" s="261">
        <f t="shared" si="3"/>
        <v>0</v>
      </c>
      <c r="U79" s="261">
        <f t="shared" si="3"/>
        <v>0</v>
      </c>
      <c r="V79" s="261">
        <f t="shared" si="3"/>
        <v>0</v>
      </c>
      <c r="W79" s="261">
        <f t="shared" si="3"/>
        <v>0</v>
      </c>
      <c r="X79" s="261">
        <f t="shared" si="3"/>
        <v>0</v>
      </c>
      <c r="Y79" s="261">
        <f t="shared" si="3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415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0</v>
      </c>
      <c r="C96" s="279">
        <v>0</v>
      </c>
      <c r="D96" s="279">
        <v>0</v>
      </c>
      <c r="E96" s="279">
        <v>0</v>
      </c>
      <c r="F96" s="279">
        <v>0</v>
      </c>
      <c r="G96" s="279">
        <v>0</v>
      </c>
      <c r="H96" s="279">
        <v>0</v>
      </c>
      <c r="I96" s="279">
        <v>0</v>
      </c>
      <c r="J96" s="279">
        <v>0</v>
      </c>
      <c r="K96" s="279">
        <v>0</v>
      </c>
      <c r="L96" s="279">
        <v>0</v>
      </c>
      <c r="M96" s="279">
        <v>0</v>
      </c>
      <c r="N96" s="279">
        <v>0</v>
      </c>
      <c r="O96" s="279">
        <v>0</v>
      </c>
      <c r="P96" s="279">
        <v>0</v>
      </c>
      <c r="Q96" s="279">
        <v>0</v>
      </c>
      <c r="R96" s="279">
        <v>0</v>
      </c>
      <c r="S96" s="279">
        <v>0</v>
      </c>
      <c r="T96" s="279">
        <v>0</v>
      </c>
      <c r="U96" s="279">
        <v>0</v>
      </c>
      <c r="V96" s="279">
        <v>0</v>
      </c>
      <c r="W96" s="279">
        <v>0</v>
      </c>
      <c r="X96" s="279">
        <v>0</v>
      </c>
      <c r="Y96" s="279">
        <v>0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</v>
      </c>
      <c r="C117" s="232">
        <f t="shared" si="20"/>
        <v>0</v>
      </c>
      <c r="D117" s="232">
        <f t="shared" si="20"/>
        <v>0</v>
      </c>
      <c r="E117" s="232">
        <f t="shared" si="20"/>
        <v>0</v>
      </c>
      <c r="F117" s="232">
        <f t="shared" si="20"/>
        <v>0</v>
      </c>
      <c r="G117" s="232">
        <f t="shared" si="20"/>
        <v>0</v>
      </c>
      <c r="H117" s="232">
        <f t="shared" si="20"/>
        <v>0</v>
      </c>
      <c r="I117" s="232">
        <f t="shared" si="20"/>
        <v>0</v>
      </c>
      <c r="J117" s="232">
        <f t="shared" si="20"/>
        <v>0</v>
      </c>
      <c r="K117" s="232">
        <f t="shared" si="20"/>
        <v>0</v>
      </c>
      <c r="L117" s="232">
        <f t="shared" si="20"/>
        <v>0</v>
      </c>
      <c r="M117" s="232">
        <f t="shared" si="20"/>
        <v>0</v>
      </c>
      <c r="N117" s="232">
        <f t="shared" si="20"/>
        <v>0</v>
      </c>
      <c r="O117" s="232">
        <f t="shared" si="20"/>
        <v>0</v>
      </c>
      <c r="P117" s="232">
        <f t="shared" si="20"/>
        <v>0</v>
      </c>
      <c r="Q117" s="232">
        <f t="shared" si="20"/>
        <v>0</v>
      </c>
      <c r="R117" s="232">
        <f t="shared" si="20"/>
        <v>0</v>
      </c>
      <c r="S117" s="232">
        <f t="shared" si="20"/>
        <v>0</v>
      </c>
      <c r="T117" s="232">
        <f t="shared" si="20"/>
        <v>0</v>
      </c>
      <c r="U117" s="232">
        <f t="shared" si="20"/>
        <v>0</v>
      </c>
      <c r="V117" s="232">
        <f t="shared" si="20"/>
        <v>0</v>
      </c>
      <c r="W117" s="232">
        <f t="shared" si="20"/>
        <v>0</v>
      </c>
      <c r="X117" s="232">
        <f t="shared" si="20"/>
        <v>0</v>
      </c>
      <c r="Y117" s="232">
        <f t="shared" si="20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0</v>
      </c>
      <c r="C122" s="268">
        <f t="shared" si="25"/>
        <v>0</v>
      </c>
      <c r="D122" s="268">
        <f t="shared" si="25"/>
        <v>0</v>
      </c>
      <c r="E122" s="268">
        <f t="shared" si="25"/>
        <v>0</v>
      </c>
      <c r="F122" s="268">
        <f t="shared" si="25"/>
        <v>0</v>
      </c>
      <c r="G122" s="268">
        <f t="shared" si="25"/>
        <v>0</v>
      </c>
      <c r="H122" s="268">
        <f t="shared" si="25"/>
        <v>0</v>
      </c>
      <c r="I122" s="268">
        <f t="shared" si="25"/>
        <v>0</v>
      </c>
      <c r="J122" s="268">
        <f t="shared" si="25"/>
        <v>0</v>
      </c>
      <c r="K122" s="268">
        <f t="shared" si="25"/>
        <v>0</v>
      </c>
      <c r="L122" s="268">
        <f t="shared" si="25"/>
        <v>0</v>
      </c>
      <c r="M122" s="268">
        <f t="shared" si="25"/>
        <v>0</v>
      </c>
      <c r="N122" s="268">
        <f t="shared" si="25"/>
        <v>0</v>
      </c>
      <c r="O122" s="268">
        <f t="shared" si="25"/>
        <v>0</v>
      </c>
      <c r="P122" s="268">
        <f t="shared" si="25"/>
        <v>0</v>
      </c>
      <c r="Q122" s="268">
        <f t="shared" si="25"/>
        <v>0</v>
      </c>
      <c r="R122" s="268">
        <f t="shared" si="25"/>
        <v>0</v>
      </c>
      <c r="S122" s="268">
        <f t="shared" si="25"/>
        <v>0</v>
      </c>
      <c r="T122" s="268">
        <f t="shared" si="25"/>
        <v>0</v>
      </c>
      <c r="U122" s="268">
        <f t="shared" si="25"/>
        <v>0</v>
      </c>
      <c r="V122" s="268">
        <f t="shared" si="25"/>
        <v>0</v>
      </c>
      <c r="W122" s="268">
        <f t="shared" si="25"/>
        <v>0</v>
      </c>
      <c r="X122" s="268">
        <f t="shared" si="25"/>
        <v>0</v>
      </c>
      <c r="Y122" s="268">
        <f t="shared" si="25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</v>
      </c>
      <c r="C123" s="269">
        <f t="shared" si="26"/>
        <v>0</v>
      </c>
      <c r="D123" s="269">
        <f t="shared" si="26"/>
        <v>0</v>
      </c>
      <c r="E123" s="269">
        <f t="shared" si="26"/>
        <v>0</v>
      </c>
      <c r="F123" s="269">
        <f t="shared" si="26"/>
        <v>0</v>
      </c>
      <c r="G123" s="269">
        <f t="shared" si="26"/>
        <v>0</v>
      </c>
      <c r="H123" s="269">
        <f t="shared" si="26"/>
        <v>0</v>
      </c>
      <c r="I123" s="269">
        <f t="shared" si="26"/>
        <v>0</v>
      </c>
      <c r="J123" s="269">
        <f t="shared" si="26"/>
        <v>0</v>
      </c>
      <c r="K123" s="269">
        <f t="shared" si="26"/>
        <v>0</v>
      </c>
      <c r="L123" s="269">
        <f t="shared" si="26"/>
        <v>0</v>
      </c>
      <c r="M123" s="269">
        <f t="shared" si="26"/>
        <v>0</v>
      </c>
      <c r="N123" s="269">
        <f t="shared" si="26"/>
        <v>0</v>
      </c>
      <c r="O123" s="269">
        <f t="shared" si="26"/>
        <v>0</v>
      </c>
      <c r="P123" s="269">
        <f t="shared" si="26"/>
        <v>0</v>
      </c>
      <c r="Q123" s="269">
        <f t="shared" si="26"/>
        <v>0</v>
      </c>
      <c r="R123" s="269">
        <f t="shared" si="26"/>
        <v>0</v>
      </c>
      <c r="S123" s="269">
        <f t="shared" si="26"/>
        <v>0</v>
      </c>
      <c r="T123" s="269">
        <f t="shared" si="26"/>
        <v>0</v>
      </c>
      <c r="U123" s="269">
        <f t="shared" si="26"/>
        <v>0</v>
      </c>
      <c r="V123" s="269">
        <f t="shared" si="26"/>
        <v>0</v>
      </c>
      <c r="W123" s="269">
        <f t="shared" si="26"/>
        <v>0</v>
      </c>
      <c r="X123" s="269">
        <f t="shared" si="26"/>
        <v>0</v>
      </c>
      <c r="Y123" s="269">
        <f t="shared" si="26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</v>
      </c>
      <c r="C125" s="269">
        <f t="shared" si="28"/>
        <v>0</v>
      </c>
      <c r="D125" s="269">
        <f t="shared" si="28"/>
        <v>0</v>
      </c>
      <c r="E125" s="269">
        <f t="shared" si="28"/>
        <v>0</v>
      </c>
      <c r="F125" s="269">
        <f t="shared" si="28"/>
        <v>0</v>
      </c>
      <c r="G125" s="269">
        <f t="shared" si="28"/>
        <v>0</v>
      </c>
      <c r="H125" s="269">
        <f t="shared" si="28"/>
        <v>0</v>
      </c>
      <c r="I125" s="269">
        <f t="shared" si="28"/>
        <v>0</v>
      </c>
      <c r="J125" s="269">
        <f t="shared" si="28"/>
        <v>0</v>
      </c>
      <c r="K125" s="269">
        <f t="shared" si="28"/>
        <v>0</v>
      </c>
      <c r="L125" s="269">
        <f t="shared" si="28"/>
        <v>0</v>
      </c>
      <c r="M125" s="269">
        <f t="shared" si="28"/>
        <v>0</v>
      </c>
      <c r="N125" s="269">
        <f t="shared" si="28"/>
        <v>0</v>
      </c>
      <c r="O125" s="269">
        <f t="shared" si="28"/>
        <v>0</v>
      </c>
      <c r="P125" s="269">
        <f t="shared" si="28"/>
        <v>0</v>
      </c>
      <c r="Q125" s="269">
        <f t="shared" si="28"/>
        <v>0</v>
      </c>
      <c r="R125" s="269">
        <f t="shared" si="28"/>
        <v>0</v>
      </c>
      <c r="S125" s="269">
        <f t="shared" si="28"/>
        <v>0</v>
      </c>
      <c r="T125" s="269">
        <f t="shared" si="28"/>
        <v>0</v>
      </c>
      <c r="U125" s="269">
        <f t="shared" si="28"/>
        <v>0</v>
      </c>
      <c r="V125" s="269">
        <f t="shared" si="28"/>
        <v>0</v>
      </c>
      <c r="W125" s="269">
        <f t="shared" si="28"/>
        <v>0</v>
      </c>
      <c r="X125" s="269">
        <f t="shared" si="28"/>
        <v>0</v>
      </c>
      <c r="Y125" s="269">
        <f t="shared" si="28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</v>
      </c>
      <c r="C126" s="270">
        <f t="shared" si="29"/>
        <v>0</v>
      </c>
      <c r="D126" s="270">
        <f t="shared" si="29"/>
        <v>0</v>
      </c>
      <c r="E126" s="270">
        <f t="shared" si="29"/>
        <v>0</v>
      </c>
      <c r="F126" s="270">
        <f t="shared" si="29"/>
        <v>0</v>
      </c>
      <c r="G126" s="270">
        <f t="shared" si="29"/>
        <v>0</v>
      </c>
      <c r="H126" s="270">
        <f t="shared" si="29"/>
        <v>0</v>
      </c>
      <c r="I126" s="270">
        <f t="shared" si="29"/>
        <v>0</v>
      </c>
      <c r="J126" s="270">
        <f t="shared" si="29"/>
        <v>0</v>
      </c>
      <c r="K126" s="270">
        <f t="shared" si="29"/>
        <v>0</v>
      </c>
      <c r="L126" s="270">
        <f t="shared" si="29"/>
        <v>0</v>
      </c>
      <c r="M126" s="270">
        <f t="shared" si="29"/>
        <v>0</v>
      </c>
      <c r="N126" s="270">
        <f t="shared" si="29"/>
        <v>0</v>
      </c>
      <c r="O126" s="270">
        <f t="shared" si="29"/>
        <v>0</v>
      </c>
      <c r="P126" s="270">
        <f t="shared" si="29"/>
        <v>0</v>
      </c>
      <c r="Q126" s="270">
        <f t="shared" si="29"/>
        <v>0</v>
      </c>
      <c r="R126" s="270">
        <f t="shared" si="29"/>
        <v>0</v>
      </c>
      <c r="S126" s="270">
        <f t="shared" si="29"/>
        <v>0</v>
      </c>
      <c r="T126" s="270">
        <f t="shared" si="29"/>
        <v>0</v>
      </c>
      <c r="U126" s="270">
        <f t="shared" si="29"/>
        <v>0</v>
      </c>
      <c r="V126" s="270">
        <f t="shared" si="29"/>
        <v>0</v>
      </c>
      <c r="W126" s="270">
        <f t="shared" si="29"/>
        <v>0</v>
      </c>
      <c r="X126" s="270">
        <f t="shared" si="29"/>
        <v>0</v>
      </c>
      <c r="Y126" s="270">
        <f t="shared" si="29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</v>
      </c>
      <c r="C128" s="269">
        <f t="shared" si="31"/>
        <v>0</v>
      </c>
      <c r="D128" s="269">
        <f t="shared" si="31"/>
        <v>0</v>
      </c>
      <c r="E128" s="269">
        <f t="shared" si="31"/>
        <v>0</v>
      </c>
      <c r="F128" s="269">
        <f t="shared" si="31"/>
        <v>0</v>
      </c>
      <c r="G128" s="269">
        <f t="shared" si="31"/>
        <v>0</v>
      </c>
      <c r="H128" s="269">
        <f t="shared" si="31"/>
        <v>0</v>
      </c>
      <c r="I128" s="269">
        <f t="shared" si="31"/>
        <v>0</v>
      </c>
      <c r="J128" s="269">
        <f t="shared" si="31"/>
        <v>0</v>
      </c>
      <c r="K128" s="269">
        <f t="shared" si="31"/>
        <v>0</v>
      </c>
      <c r="L128" s="269">
        <f t="shared" si="31"/>
        <v>0</v>
      </c>
      <c r="M128" s="269">
        <f t="shared" si="31"/>
        <v>0</v>
      </c>
      <c r="N128" s="269">
        <f t="shared" si="31"/>
        <v>0</v>
      </c>
      <c r="O128" s="269">
        <f t="shared" si="31"/>
        <v>0</v>
      </c>
      <c r="P128" s="269">
        <f t="shared" si="31"/>
        <v>0</v>
      </c>
      <c r="Q128" s="269">
        <f t="shared" si="31"/>
        <v>0</v>
      </c>
      <c r="R128" s="269">
        <f t="shared" si="31"/>
        <v>0</v>
      </c>
      <c r="S128" s="269">
        <f t="shared" si="31"/>
        <v>0</v>
      </c>
      <c r="T128" s="269">
        <f t="shared" si="31"/>
        <v>0</v>
      </c>
      <c r="U128" s="269">
        <f t="shared" si="31"/>
        <v>0</v>
      </c>
      <c r="V128" s="269">
        <f t="shared" si="31"/>
        <v>0</v>
      </c>
      <c r="W128" s="269">
        <f t="shared" si="31"/>
        <v>0</v>
      </c>
      <c r="X128" s="269">
        <f t="shared" si="31"/>
        <v>0</v>
      </c>
      <c r="Y128" s="269">
        <f t="shared" si="31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</v>
      </c>
      <c r="C129" s="270">
        <f t="shared" si="32"/>
        <v>0</v>
      </c>
      <c r="D129" s="270">
        <f t="shared" si="32"/>
        <v>0</v>
      </c>
      <c r="E129" s="270">
        <f t="shared" si="32"/>
        <v>0</v>
      </c>
      <c r="F129" s="270">
        <f t="shared" si="32"/>
        <v>0</v>
      </c>
      <c r="G129" s="270">
        <f t="shared" si="32"/>
        <v>0</v>
      </c>
      <c r="H129" s="270">
        <f t="shared" si="32"/>
        <v>0</v>
      </c>
      <c r="I129" s="270">
        <f t="shared" si="32"/>
        <v>0</v>
      </c>
      <c r="J129" s="270">
        <f t="shared" si="32"/>
        <v>0</v>
      </c>
      <c r="K129" s="270">
        <f t="shared" si="32"/>
        <v>0</v>
      </c>
      <c r="L129" s="270">
        <f t="shared" si="32"/>
        <v>0</v>
      </c>
      <c r="M129" s="270">
        <f t="shared" si="32"/>
        <v>0</v>
      </c>
      <c r="N129" s="270">
        <f t="shared" si="32"/>
        <v>0</v>
      </c>
      <c r="O129" s="270">
        <f t="shared" si="32"/>
        <v>0</v>
      </c>
      <c r="P129" s="270">
        <f t="shared" si="32"/>
        <v>0</v>
      </c>
      <c r="Q129" s="270">
        <f t="shared" si="32"/>
        <v>0</v>
      </c>
      <c r="R129" s="270">
        <f t="shared" si="32"/>
        <v>0</v>
      </c>
      <c r="S129" s="270">
        <f t="shared" si="32"/>
        <v>0</v>
      </c>
      <c r="T129" s="270">
        <f t="shared" si="32"/>
        <v>0</v>
      </c>
      <c r="U129" s="270">
        <f t="shared" si="32"/>
        <v>0</v>
      </c>
      <c r="V129" s="270">
        <f t="shared" si="32"/>
        <v>0</v>
      </c>
      <c r="W129" s="270">
        <f t="shared" si="32"/>
        <v>0</v>
      </c>
      <c r="X129" s="270">
        <f t="shared" si="32"/>
        <v>0</v>
      </c>
      <c r="Y129" s="270">
        <f t="shared" si="32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</v>
      </c>
      <c r="C130" s="270">
        <f t="shared" si="33"/>
        <v>0</v>
      </c>
      <c r="D130" s="270">
        <f t="shared" si="33"/>
        <v>0</v>
      </c>
      <c r="E130" s="270">
        <f t="shared" si="33"/>
        <v>0</v>
      </c>
      <c r="F130" s="270">
        <f t="shared" si="33"/>
        <v>0</v>
      </c>
      <c r="G130" s="270">
        <f t="shared" si="33"/>
        <v>0</v>
      </c>
      <c r="H130" s="270">
        <f t="shared" si="33"/>
        <v>0</v>
      </c>
      <c r="I130" s="270">
        <f t="shared" si="33"/>
        <v>0</v>
      </c>
      <c r="J130" s="270">
        <f t="shared" si="33"/>
        <v>0</v>
      </c>
      <c r="K130" s="270">
        <f t="shared" si="33"/>
        <v>0</v>
      </c>
      <c r="L130" s="270">
        <f t="shared" si="33"/>
        <v>0</v>
      </c>
      <c r="M130" s="270">
        <f t="shared" si="33"/>
        <v>0</v>
      </c>
      <c r="N130" s="270">
        <f t="shared" si="33"/>
        <v>0</v>
      </c>
      <c r="O130" s="270">
        <f t="shared" si="33"/>
        <v>0</v>
      </c>
      <c r="P130" s="270">
        <f t="shared" si="33"/>
        <v>0</v>
      </c>
      <c r="Q130" s="270">
        <f t="shared" si="33"/>
        <v>0</v>
      </c>
      <c r="R130" s="270">
        <f t="shared" si="33"/>
        <v>0</v>
      </c>
      <c r="S130" s="270">
        <f t="shared" si="33"/>
        <v>0</v>
      </c>
      <c r="T130" s="270">
        <f t="shared" si="33"/>
        <v>0</v>
      </c>
      <c r="U130" s="270">
        <f t="shared" si="33"/>
        <v>0</v>
      </c>
      <c r="V130" s="270">
        <f t="shared" si="33"/>
        <v>0</v>
      </c>
      <c r="W130" s="270">
        <f t="shared" si="33"/>
        <v>0</v>
      </c>
      <c r="X130" s="270">
        <f t="shared" si="33"/>
        <v>0</v>
      </c>
      <c r="Y130" s="270">
        <f t="shared" si="33"/>
        <v>0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</v>
      </c>
      <c r="C132" s="281">
        <f t="shared" si="35"/>
        <v>0</v>
      </c>
      <c r="D132" s="281">
        <f t="shared" si="35"/>
        <v>0</v>
      </c>
      <c r="E132" s="281">
        <f t="shared" si="35"/>
        <v>0</v>
      </c>
      <c r="F132" s="281">
        <f t="shared" si="35"/>
        <v>0</v>
      </c>
      <c r="G132" s="281">
        <f t="shared" si="35"/>
        <v>0</v>
      </c>
      <c r="H132" s="281">
        <f t="shared" si="35"/>
        <v>0</v>
      </c>
      <c r="I132" s="281">
        <f t="shared" si="35"/>
        <v>0</v>
      </c>
      <c r="J132" s="281">
        <f t="shared" si="35"/>
        <v>0</v>
      </c>
      <c r="K132" s="281">
        <f t="shared" si="35"/>
        <v>0</v>
      </c>
      <c r="L132" s="281">
        <f t="shared" si="35"/>
        <v>0</v>
      </c>
      <c r="M132" s="281">
        <f t="shared" si="35"/>
        <v>0</v>
      </c>
      <c r="N132" s="281">
        <f t="shared" si="35"/>
        <v>0</v>
      </c>
      <c r="O132" s="281">
        <f t="shared" si="35"/>
        <v>0</v>
      </c>
      <c r="P132" s="281">
        <f t="shared" si="35"/>
        <v>0</v>
      </c>
      <c r="Q132" s="281">
        <f t="shared" si="35"/>
        <v>0</v>
      </c>
      <c r="R132" s="281">
        <f t="shared" si="35"/>
        <v>0</v>
      </c>
      <c r="S132" s="281">
        <f t="shared" si="35"/>
        <v>0</v>
      </c>
      <c r="T132" s="281">
        <f t="shared" si="35"/>
        <v>0</v>
      </c>
      <c r="U132" s="281">
        <f t="shared" si="35"/>
        <v>0</v>
      </c>
      <c r="V132" s="281">
        <f t="shared" si="35"/>
        <v>0</v>
      </c>
      <c r="W132" s="281">
        <f t="shared" si="35"/>
        <v>0</v>
      </c>
      <c r="X132" s="281">
        <f t="shared" si="35"/>
        <v>0</v>
      </c>
      <c r="Y132" s="281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0</v>
      </c>
      <c r="C147" s="272">
        <f>IF(C$54=0,0,(C$54-C$96)/ISI_fec!C$54)</f>
        <v>0</v>
      </c>
      <c r="D147" s="272">
        <f>IF(D$54=0,0,(D$54-D$96)/ISI_fec!D$54)</f>
        <v>0</v>
      </c>
      <c r="E147" s="272">
        <f>IF(E$54=0,0,(E$54-E$96)/ISI_fec!E$54)</f>
        <v>0</v>
      </c>
      <c r="F147" s="272">
        <f>IF(F$54=0,0,(F$54-F$96)/ISI_fec!F$54)</f>
        <v>0</v>
      </c>
      <c r="G147" s="272">
        <f>IF(G$54=0,0,(G$54-G$96)/ISI_fec!G$54)</f>
        <v>0</v>
      </c>
      <c r="H147" s="272">
        <f>IF(H$54=0,0,(H$54-H$96)/ISI_fec!H$54)</f>
        <v>0</v>
      </c>
      <c r="I147" s="272">
        <f>IF(I$54=0,0,(I$54-I$96)/ISI_fec!I$54)</f>
        <v>0</v>
      </c>
      <c r="J147" s="272">
        <f>IF(J$54=0,0,(J$54-J$96)/ISI_fec!J$54)</f>
        <v>0</v>
      </c>
      <c r="K147" s="272">
        <f>IF(K$54=0,0,(K$54-K$96)/ISI_fec!K$54)</f>
        <v>0</v>
      </c>
      <c r="L147" s="272">
        <f>IF(L$54=0,0,(L$54-L$96)/ISI_fec!L$54)</f>
        <v>0</v>
      </c>
      <c r="M147" s="272">
        <f>IF(M$54=0,0,(M$54-M$96)/ISI_fec!M$54)</f>
        <v>0</v>
      </c>
      <c r="N147" s="272">
        <f>IF(N$54=0,0,(N$54-N$96)/ISI_fec!N$54)</f>
        <v>0</v>
      </c>
      <c r="O147" s="272">
        <f>IF(O$54=0,0,(O$54-O$96)/ISI_fec!O$54)</f>
        <v>0</v>
      </c>
      <c r="P147" s="272">
        <f>IF(P$54=0,0,(P$54-P$96)/ISI_fec!P$54)</f>
        <v>0</v>
      </c>
      <c r="Q147" s="272">
        <f>IF(Q$54=0,0,(Q$54-Q$96)/ISI_fec!Q$54)</f>
        <v>0</v>
      </c>
      <c r="R147" s="272">
        <f>IF(R$54=0,0,(R$54-R$96)/ISI_fec!R$54)</f>
        <v>0</v>
      </c>
      <c r="S147" s="272">
        <f>IF(S$54=0,0,(S$54-S$96)/ISI_fec!S$54)</f>
        <v>0</v>
      </c>
      <c r="T147" s="272">
        <f>IF(T$54=0,0,(T$54-T$96)/ISI_fec!T$54)</f>
        <v>0</v>
      </c>
      <c r="U147" s="272">
        <f>IF(U$54=0,0,(U$54-U$96)/ISI_fec!U$54)</f>
        <v>0</v>
      </c>
      <c r="V147" s="272">
        <f>IF(V$54=0,0,(V$54-V$96)/ISI_fec!V$54)</f>
        <v>0</v>
      </c>
      <c r="W147" s="272">
        <f>IF(W$54=0,0,(W$54-W$96)/ISI_fec!W$54)</f>
        <v>0</v>
      </c>
      <c r="X147" s="272">
        <f>IF(X$54=0,0,(X$54-X$96)/ISI_fec!X$54)</f>
        <v>0</v>
      </c>
      <c r="Y147" s="272">
        <f>IF(Y$54=0,0,(Y$54-Y$96)/ISI_fec!Y$54)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</v>
      </c>
      <c r="C152" s="275">
        <f>IF(C$59=0,0,C$59/ISI_fec!C$59)</f>
        <v>0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</v>
      </c>
      <c r="C153" s="276">
        <f>IF(C$65=0,0,C$65/ISI_fec!C$65)</f>
        <v>0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</v>
      </c>
      <c r="C155" s="276">
        <f>IF(C$72=0,0,C$72/ISI_fec!C$72)</f>
        <v>0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</v>
      </c>
      <c r="C156" s="277">
        <f>IF(C$79=0,0,C$79/ISI_fec!C$79)</f>
        <v>0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CY: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0</v>
      </c>
      <c r="C22" s="242">
        <v>0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  <c r="N22" s="242">
        <v>0</v>
      </c>
      <c r="O22" s="242">
        <v>0</v>
      </c>
      <c r="P22" s="242">
        <v>0</v>
      </c>
      <c r="Q22" s="242">
        <v>0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0</v>
      </c>
      <c r="F34" s="242">
        <f t="shared" si="9"/>
        <v>0</v>
      </c>
      <c r="G34" s="242">
        <f t="shared" si="9"/>
        <v>0</v>
      </c>
      <c r="H34" s="242">
        <f t="shared" si="9"/>
        <v>0</v>
      </c>
      <c r="I34" s="242">
        <f t="shared" si="9"/>
        <v>0</v>
      </c>
      <c r="J34" s="242">
        <f t="shared" si="9"/>
        <v>0</v>
      </c>
      <c r="K34" s="242">
        <f t="shared" si="9"/>
        <v>0</v>
      </c>
      <c r="L34" s="242">
        <f t="shared" si="9"/>
        <v>0</v>
      </c>
      <c r="M34" s="242">
        <f t="shared" si="9"/>
        <v>0</v>
      </c>
      <c r="N34" s="242">
        <f t="shared" si="9"/>
        <v>0</v>
      </c>
      <c r="O34" s="242">
        <f t="shared" si="9"/>
        <v>0</v>
      </c>
      <c r="P34" s="242">
        <f t="shared" si="9"/>
        <v>0</v>
      </c>
      <c r="Q34" s="242">
        <f t="shared" si="9"/>
        <v>0</v>
      </c>
      <c r="R34" s="242">
        <f t="shared" si="9"/>
        <v>0</v>
      </c>
      <c r="S34" s="242">
        <f t="shared" si="9"/>
        <v>0</v>
      </c>
      <c r="T34" s="242">
        <f t="shared" si="9"/>
        <v>0</v>
      </c>
      <c r="U34" s="242">
        <f t="shared" si="9"/>
        <v>0</v>
      </c>
      <c r="V34" s="242">
        <f t="shared" si="9"/>
        <v>0</v>
      </c>
      <c r="W34" s="242">
        <f t="shared" si="9"/>
        <v>0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0</v>
      </c>
      <c r="C40" s="242">
        <f t="shared" si="14"/>
        <v>0</v>
      </c>
      <c r="D40" s="242">
        <f t="shared" si="14"/>
        <v>0</v>
      </c>
      <c r="E40" s="242">
        <f t="shared" si="14"/>
        <v>0</v>
      </c>
      <c r="F40" s="242">
        <f t="shared" si="14"/>
        <v>0</v>
      </c>
      <c r="G40" s="242">
        <f t="shared" si="14"/>
        <v>0</v>
      </c>
      <c r="H40" s="242">
        <f t="shared" si="14"/>
        <v>0</v>
      </c>
      <c r="I40" s="242">
        <f t="shared" si="14"/>
        <v>0</v>
      </c>
      <c r="J40" s="242">
        <f t="shared" si="14"/>
        <v>0</v>
      </c>
      <c r="K40" s="242">
        <f t="shared" si="14"/>
        <v>0</v>
      </c>
      <c r="L40" s="242">
        <f t="shared" si="14"/>
        <v>0</v>
      </c>
      <c r="M40" s="242">
        <f t="shared" si="14"/>
        <v>0</v>
      </c>
      <c r="N40" s="242">
        <f t="shared" si="14"/>
        <v>0</v>
      </c>
      <c r="O40" s="242">
        <f t="shared" si="14"/>
        <v>0</v>
      </c>
      <c r="P40" s="242">
        <f t="shared" si="14"/>
        <v>0</v>
      </c>
      <c r="Q40" s="242">
        <f t="shared" si="14"/>
        <v>0</v>
      </c>
      <c r="R40" s="242">
        <f t="shared" si="14"/>
        <v>0</v>
      </c>
      <c r="S40" s="242">
        <f t="shared" si="14"/>
        <v>0</v>
      </c>
      <c r="T40" s="242">
        <f t="shared" si="14"/>
        <v>0</v>
      </c>
      <c r="U40" s="242">
        <f t="shared" si="14"/>
        <v>0</v>
      </c>
      <c r="V40" s="242">
        <f t="shared" si="14"/>
        <v>0</v>
      </c>
      <c r="W40" s="242">
        <f t="shared" si="14"/>
        <v>0</v>
      </c>
      <c r="X40" s="242">
        <f t="shared" si="14"/>
        <v>0</v>
      </c>
      <c r="Y40" s="242">
        <f t="shared" si="14"/>
        <v>0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0</v>
      </c>
      <c r="C43" s="210">
        <v>0</v>
      </c>
      <c r="D43" s="210">
        <v>0</v>
      </c>
      <c r="E43" s="210">
        <v>0</v>
      </c>
      <c r="F43" s="210">
        <v>0</v>
      </c>
      <c r="G43" s="210">
        <v>0</v>
      </c>
      <c r="H43" s="210">
        <v>0</v>
      </c>
      <c r="I43" s="210">
        <v>0</v>
      </c>
      <c r="J43" s="210">
        <v>0</v>
      </c>
      <c r="K43" s="210">
        <v>0</v>
      </c>
      <c r="L43" s="210">
        <v>0</v>
      </c>
      <c r="M43" s="210">
        <v>0</v>
      </c>
      <c r="N43" s="210">
        <v>0</v>
      </c>
      <c r="O43" s="210">
        <v>0</v>
      </c>
      <c r="P43" s="210">
        <v>0</v>
      </c>
      <c r="Q43" s="210">
        <v>0</v>
      </c>
      <c r="R43" s="210">
        <v>0</v>
      </c>
      <c r="S43" s="210">
        <v>0</v>
      </c>
      <c r="T43" s="210">
        <v>0</v>
      </c>
      <c r="U43" s="210">
        <v>0</v>
      </c>
      <c r="V43" s="210">
        <v>0</v>
      </c>
      <c r="W43" s="210">
        <v>0</v>
      </c>
      <c r="X43" s="210">
        <v>0</v>
      </c>
      <c r="Y43" s="210">
        <v>0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0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0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0</v>
      </c>
      <c r="Y45" s="204">
        <f t="shared" si="15"/>
        <v>0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0</v>
      </c>
      <c r="C51" s="204">
        <f t="shared" si="16"/>
        <v>0</v>
      </c>
      <c r="D51" s="204">
        <f t="shared" si="16"/>
        <v>0</v>
      </c>
      <c r="E51" s="204">
        <f t="shared" si="16"/>
        <v>0</v>
      </c>
      <c r="F51" s="204">
        <f t="shared" si="16"/>
        <v>0</v>
      </c>
      <c r="G51" s="204">
        <f t="shared" si="16"/>
        <v>0</v>
      </c>
      <c r="H51" s="204">
        <f t="shared" si="16"/>
        <v>0</v>
      </c>
      <c r="I51" s="204">
        <f t="shared" si="16"/>
        <v>0</v>
      </c>
      <c r="J51" s="204">
        <f t="shared" si="16"/>
        <v>0</v>
      </c>
      <c r="K51" s="204">
        <f t="shared" si="16"/>
        <v>0</v>
      </c>
      <c r="L51" s="204">
        <f t="shared" si="16"/>
        <v>0</v>
      </c>
      <c r="M51" s="204">
        <f t="shared" si="16"/>
        <v>0</v>
      </c>
      <c r="N51" s="204">
        <f t="shared" si="16"/>
        <v>0</v>
      </c>
      <c r="O51" s="204">
        <f t="shared" si="16"/>
        <v>0</v>
      </c>
      <c r="P51" s="204">
        <f t="shared" si="16"/>
        <v>0</v>
      </c>
      <c r="Q51" s="204">
        <f t="shared" si="16"/>
        <v>0</v>
      </c>
      <c r="R51" s="204">
        <f t="shared" si="16"/>
        <v>0</v>
      </c>
      <c r="S51" s="204">
        <f t="shared" si="16"/>
        <v>0</v>
      </c>
      <c r="T51" s="204">
        <f t="shared" si="16"/>
        <v>0</v>
      </c>
      <c r="U51" s="204">
        <f t="shared" si="16"/>
        <v>0</v>
      </c>
      <c r="V51" s="204">
        <f t="shared" si="16"/>
        <v>0</v>
      </c>
      <c r="W51" s="204">
        <f t="shared" si="16"/>
        <v>0</v>
      </c>
      <c r="X51" s="204">
        <f t="shared" si="16"/>
        <v>0</v>
      </c>
      <c r="Y51" s="204">
        <f t="shared" si="16"/>
        <v>0</v>
      </c>
      <c r="DA51" s="71"/>
    </row>
    <row r="52" spans="1:105" ht="12" customHeight="1" x14ac:dyDescent="0.25">
      <c r="A52" s="18" t="s">
        <v>73</v>
      </c>
      <c r="B52" s="204">
        <v>0</v>
      </c>
      <c r="C52" s="204">
        <v>0</v>
      </c>
      <c r="D52" s="204">
        <v>0</v>
      </c>
      <c r="E52" s="204">
        <v>0</v>
      </c>
      <c r="F52" s="204">
        <v>0</v>
      </c>
      <c r="G52" s="204">
        <v>0</v>
      </c>
      <c r="H52" s="204">
        <v>0</v>
      </c>
      <c r="I52" s="204">
        <v>0</v>
      </c>
      <c r="J52" s="204">
        <v>0</v>
      </c>
      <c r="K52" s="204">
        <v>0</v>
      </c>
      <c r="L52" s="204">
        <v>0</v>
      </c>
      <c r="M52" s="204">
        <v>0</v>
      </c>
      <c r="N52" s="204">
        <v>0</v>
      </c>
      <c r="O52" s="204">
        <v>0</v>
      </c>
      <c r="P52" s="204">
        <v>0</v>
      </c>
      <c r="Q52" s="204">
        <v>0</v>
      </c>
      <c r="R52" s="204">
        <v>0</v>
      </c>
      <c r="S52" s="204">
        <v>0</v>
      </c>
      <c r="T52" s="204">
        <v>0</v>
      </c>
      <c r="U52" s="204">
        <v>0</v>
      </c>
      <c r="V52" s="204">
        <v>0</v>
      </c>
      <c r="W52" s="204">
        <v>0</v>
      </c>
      <c r="X52" s="204">
        <v>0</v>
      </c>
      <c r="Y52" s="204">
        <v>0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0</v>
      </c>
      <c r="W54" s="204">
        <f t="shared" si="17"/>
        <v>0</v>
      </c>
      <c r="X54" s="204">
        <f t="shared" si="17"/>
        <v>0</v>
      </c>
      <c r="Y54" s="204">
        <f t="shared" si="17"/>
        <v>0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0</v>
      </c>
      <c r="C62" s="207">
        <v>0</v>
      </c>
      <c r="D62" s="207">
        <v>0</v>
      </c>
      <c r="E62" s="207">
        <v>0</v>
      </c>
      <c r="F62" s="207">
        <v>0</v>
      </c>
      <c r="G62" s="207">
        <v>0</v>
      </c>
      <c r="H62" s="207">
        <v>0</v>
      </c>
      <c r="I62" s="207">
        <v>0</v>
      </c>
      <c r="J62" s="207">
        <v>0</v>
      </c>
      <c r="K62" s="207">
        <v>0</v>
      </c>
      <c r="L62" s="207">
        <v>0</v>
      </c>
      <c r="M62" s="207">
        <v>0</v>
      </c>
      <c r="N62" s="207">
        <v>0</v>
      </c>
      <c r="O62" s="207">
        <v>0</v>
      </c>
      <c r="P62" s="207">
        <v>0</v>
      </c>
      <c r="Q62" s="207">
        <v>0</v>
      </c>
      <c r="R62" s="207">
        <v>0</v>
      </c>
      <c r="S62" s="207">
        <v>0</v>
      </c>
      <c r="T62" s="207">
        <v>0</v>
      </c>
      <c r="U62" s="207">
        <v>0</v>
      </c>
      <c r="V62" s="207">
        <v>0</v>
      </c>
      <c r="W62" s="207">
        <v>0</v>
      </c>
      <c r="X62" s="207">
        <v>0</v>
      </c>
      <c r="Y62" s="207">
        <v>0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0</v>
      </c>
      <c r="C63" s="284">
        <f t="shared" si="18"/>
        <v>0</v>
      </c>
      <c r="D63" s="284">
        <f t="shared" si="18"/>
        <v>0</v>
      </c>
      <c r="E63" s="284">
        <f t="shared" si="18"/>
        <v>0</v>
      </c>
      <c r="F63" s="284">
        <f t="shared" si="18"/>
        <v>0</v>
      </c>
      <c r="G63" s="284">
        <f t="shared" si="18"/>
        <v>0</v>
      </c>
      <c r="H63" s="284">
        <f t="shared" si="18"/>
        <v>0</v>
      </c>
      <c r="I63" s="284">
        <f t="shared" si="18"/>
        <v>0</v>
      </c>
      <c r="J63" s="284">
        <f t="shared" si="18"/>
        <v>0</v>
      </c>
      <c r="K63" s="284">
        <f t="shared" si="18"/>
        <v>0</v>
      </c>
      <c r="L63" s="284">
        <f t="shared" si="18"/>
        <v>0</v>
      </c>
      <c r="M63" s="284">
        <f t="shared" si="18"/>
        <v>0</v>
      </c>
      <c r="N63" s="284">
        <f t="shared" si="18"/>
        <v>0</v>
      </c>
      <c r="O63" s="284">
        <f t="shared" si="18"/>
        <v>0</v>
      </c>
      <c r="P63" s="284">
        <f t="shared" si="18"/>
        <v>0</v>
      </c>
      <c r="Q63" s="284">
        <f t="shared" si="18"/>
        <v>0</v>
      </c>
      <c r="R63" s="284">
        <f t="shared" si="18"/>
        <v>0</v>
      </c>
      <c r="S63" s="284">
        <f t="shared" si="18"/>
        <v>0</v>
      </c>
      <c r="T63" s="284">
        <f t="shared" si="18"/>
        <v>0</v>
      </c>
      <c r="U63" s="284">
        <f t="shared" si="18"/>
        <v>0</v>
      </c>
      <c r="V63" s="284">
        <f t="shared" si="18"/>
        <v>0</v>
      </c>
      <c r="W63" s="284">
        <f t="shared" si="18"/>
        <v>0</v>
      </c>
      <c r="X63" s="284">
        <f t="shared" si="18"/>
        <v>0</v>
      </c>
      <c r="Y63" s="284">
        <f t="shared" si="18"/>
        <v>0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0</v>
      </c>
      <c r="C68" s="242">
        <f>NFM_fec!C115</f>
        <v>0</v>
      </c>
      <c r="D68" s="242">
        <f>NFM_fec!D115</f>
        <v>0</v>
      </c>
      <c r="E68" s="242">
        <f>NFM_fec!E115</f>
        <v>0</v>
      </c>
      <c r="F68" s="242">
        <f>NFM_fec!F115</f>
        <v>0</v>
      </c>
      <c r="G68" s="242">
        <f>NFM_fec!G115</f>
        <v>0</v>
      </c>
      <c r="H68" s="242">
        <f>NFM_fec!H115</f>
        <v>0</v>
      </c>
      <c r="I68" s="242">
        <f>NFM_fec!I115</f>
        <v>0</v>
      </c>
      <c r="J68" s="242">
        <f>NFM_fec!J115</f>
        <v>0</v>
      </c>
      <c r="K68" s="242">
        <f>NFM_fec!K115</f>
        <v>0</v>
      </c>
      <c r="L68" s="242">
        <f>NFM_fec!L115</f>
        <v>0</v>
      </c>
      <c r="M68" s="242">
        <f>NFM_fec!M115</f>
        <v>0</v>
      </c>
      <c r="N68" s="242">
        <f>NFM_fec!N115</f>
        <v>0</v>
      </c>
      <c r="O68" s="242">
        <f>NFM_fec!O115</f>
        <v>0</v>
      </c>
      <c r="P68" s="242">
        <f>NFM_fec!P115</f>
        <v>0</v>
      </c>
      <c r="Q68" s="242">
        <f>NFM_fec!Q115</f>
        <v>0</v>
      </c>
      <c r="R68" s="242">
        <f>NFM_fec!R115</f>
        <v>0</v>
      </c>
      <c r="S68" s="242">
        <f>NFM_fec!S115</f>
        <v>0</v>
      </c>
      <c r="T68" s="242">
        <f>NFM_fec!T115</f>
        <v>0</v>
      </c>
      <c r="U68" s="242">
        <f>NFM_fec!U115</f>
        <v>0</v>
      </c>
      <c r="V68" s="242">
        <f>NFM_fec!V115</f>
        <v>0</v>
      </c>
      <c r="W68" s="242">
        <f>NFM_fec!W115</f>
        <v>0</v>
      </c>
      <c r="X68" s="242">
        <f>NFM_fec!X115</f>
        <v>0</v>
      </c>
      <c r="Y68" s="242">
        <f>NFM_fec!Y115</f>
        <v>0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0</v>
      </c>
      <c r="C70" s="203">
        <f t="shared" si="20"/>
        <v>0</v>
      </c>
      <c r="D70" s="203">
        <f t="shared" si="20"/>
        <v>0</v>
      </c>
      <c r="E70" s="203">
        <f t="shared" si="20"/>
        <v>0</v>
      </c>
      <c r="F70" s="203">
        <f t="shared" si="20"/>
        <v>0</v>
      </c>
      <c r="G70" s="203">
        <f t="shared" si="20"/>
        <v>0</v>
      </c>
      <c r="H70" s="203">
        <f t="shared" si="20"/>
        <v>0</v>
      </c>
      <c r="I70" s="203">
        <f t="shared" si="20"/>
        <v>0</v>
      </c>
      <c r="J70" s="203">
        <f t="shared" si="20"/>
        <v>0</v>
      </c>
      <c r="K70" s="203">
        <f t="shared" si="20"/>
        <v>0</v>
      </c>
      <c r="L70" s="203">
        <f t="shared" si="20"/>
        <v>0</v>
      </c>
      <c r="M70" s="203">
        <f t="shared" si="20"/>
        <v>0</v>
      </c>
      <c r="N70" s="203">
        <f t="shared" si="20"/>
        <v>0</v>
      </c>
      <c r="O70" s="203">
        <f t="shared" si="20"/>
        <v>0</v>
      </c>
      <c r="P70" s="203">
        <f t="shared" si="20"/>
        <v>0</v>
      </c>
      <c r="Q70" s="203">
        <f t="shared" si="20"/>
        <v>0</v>
      </c>
      <c r="R70" s="203">
        <f t="shared" si="20"/>
        <v>0</v>
      </c>
      <c r="S70" s="203">
        <f t="shared" si="20"/>
        <v>0</v>
      </c>
      <c r="T70" s="203">
        <f t="shared" si="20"/>
        <v>0</v>
      </c>
      <c r="U70" s="203">
        <f t="shared" si="20"/>
        <v>0</v>
      </c>
      <c r="V70" s="203">
        <f t="shared" si="20"/>
        <v>0</v>
      </c>
      <c r="W70" s="203">
        <f t="shared" si="20"/>
        <v>0</v>
      </c>
      <c r="X70" s="203">
        <f t="shared" si="20"/>
        <v>0</v>
      </c>
      <c r="Y70" s="203">
        <f t="shared" si="20"/>
        <v>0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0</v>
      </c>
      <c r="C71" s="213">
        <f>NFM_emi!C5+(NFM_emi!C34-NFM_emi!C70)+NFM_emi!C72+(NFM_emi!C115-NFM_emi!C158)</f>
        <v>0</v>
      </c>
      <c r="D71" s="213">
        <f>NFM_emi!D5+(NFM_emi!D34-NFM_emi!D70)+NFM_emi!D72+(NFM_emi!D115-NFM_emi!D158)</f>
        <v>0</v>
      </c>
      <c r="E71" s="213">
        <f>NFM_emi!E5+(NFM_emi!E34-NFM_emi!E70)+NFM_emi!E72+(NFM_emi!E115-NFM_emi!E158)</f>
        <v>0</v>
      </c>
      <c r="F71" s="213">
        <f>NFM_emi!F5+(NFM_emi!F34-NFM_emi!F70)+NFM_emi!F72+(NFM_emi!F115-NFM_emi!F158)</f>
        <v>0</v>
      </c>
      <c r="G71" s="213">
        <f>NFM_emi!G5+(NFM_emi!G34-NFM_emi!G70)+NFM_emi!G72+(NFM_emi!G115-NFM_emi!G158)</f>
        <v>0</v>
      </c>
      <c r="H71" s="213">
        <f>NFM_emi!H5+(NFM_emi!H34-NFM_emi!H70)+NFM_emi!H72+(NFM_emi!H115-NFM_emi!H158)</f>
        <v>0</v>
      </c>
      <c r="I71" s="213">
        <f>NFM_emi!I5+(NFM_emi!I34-NFM_emi!I70)+NFM_emi!I72+(NFM_emi!I115-NFM_emi!I158)</f>
        <v>0</v>
      </c>
      <c r="J71" s="213">
        <f>NFM_emi!J5+(NFM_emi!J34-NFM_emi!J70)+NFM_emi!J72+(NFM_emi!J115-NFM_emi!J158)</f>
        <v>0</v>
      </c>
      <c r="K71" s="213">
        <f>NFM_emi!K5+(NFM_emi!K34-NFM_emi!K70)+NFM_emi!K72+(NFM_emi!K115-NFM_emi!K158)</f>
        <v>0</v>
      </c>
      <c r="L71" s="213">
        <f>NFM_emi!L5+(NFM_emi!L34-NFM_emi!L70)+NFM_emi!L72+(NFM_emi!L115-NFM_emi!L158)</f>
        <v>0</v>
      </c>
      <c r="M71" s="213">
        <f>NFM_emi!M5+(NFM_emi!M34-NFM_emi!M70)+NFM_emi!M72+(NFM_emi!M115-NFM_emi!M158)</f>
        <v>0</v>
      </c>
      <c r="N71" s="213">
        <f>NFM_emi!N5+(NFM_emi!N34-NFM_emi!N70)+NFM_emi!N72+(NFM_emi!N115-NFM_emi!N158)</f>
        <v>0</v>
      </c>
      <c r="O71" s="213">
        <f>NFM_emi!O5+(NFM_emi!O34-NFM_emi!O70)+NFM_emi!O72+(NFM_emi!O115-NFM_emi!O158)</f>
        <v>0</v>
      </c>
      <c r="P71" s="213">
        <f>NFM_emi!P5+(NFM_emi!P34-NFM_emi!P70)+NFM_emi!P72+(NFM_emi!P115-NFM_emi!P158)</f>
        <v>0</v>
      </c>
      <c r="Q71" s="213">
        <f>NFM_emi!Q5+(NFM_emi!Q34-NFM_emi!Q70)+NFM_emi!Q72+(NFM_emi!Q115-NFM_emi!Q158)</f>
        <v>0</v>
      </c>
      <c r="R71" s="213">
        <f>NFM_emi!R5+(NFM_emi!R34-NFM_emi!R70)+NFM_emi!R72+(NFM_emi!R115-NFM_emi!R158)</f>
        <v>0</v>
      </c>
      <c r="S71" s="213">
        <f>NFM_emi!S5+(NFM_emi!S34-NFM_emi!S70)+NFM_emi!S72+(NFM_emi!S115-NFM_emi!S158)</f>
        <v>0</v>
      </c>
      <c r="T71" s="213">
        <f>NFM_emi!T5+(NFM_emi!T34-NFM_emi!T70)+NFM_emi!T72+(NFM_emi!T115-NFM_emi!T158)</f>
        <v>0</v>
      </c>
      <c r="U71" s="213">
        <f>NFM_emi!U5+(NFM_emi!U34-NFM_emi!U70)+NFM_emi!U72+(NFM_emi!U115-NFM_emi!U158)</f>
        <v>0</v>
      </c>
      <c r="V71" s="213">
        <f>NFM_emi!V5+(NFM_emi!V34-NFM_emi!V70)+NFM_emi!V72+(NFM_emi!V115-NFM_emi!V158)</f>
        <v>0</v>
      </c>
      <c r="W71" s="213">
        <f>NFM_emi!W5+(NFM_emi!W34-NFM_emi!W70)+NFM_emi!W72+(NFM_emi!W115-NFM_emi!W158)</f>
        <v>0</v>
      </c>
      <c r="X71" s="213">
        <f>NFM_emi!X5+(NFM_emi!X34-NFM_emi!X70)+NFM_emi!X72+(NFM_emi!X115-NFM_emi!X158)</f>
        <v>0</v>
      </c>
      <c r="Y71" s="213">
        <f>NFM_emi!Y5+(NFM_emi!Y34-NFM_emi!Y70)+NFM_emi!Y72+(NFM_emi!Y115-NFM_emi!Y158)</f>
        <v>0</v>
      </c>
      <c r="DA71" s="85"/>
    </row>
    <row r="72" spans="1:105" ht="12" customHeight="1" x14ac:dyDescent="0.25">
      <c r="A72" s="14" t="s">
        <v>146</v>
      </c>
      <c r="B72" s="204">
        <f>NFM_emi!B70+NFM_emi!B158</f>
        <v>0</v>
      </c>
      <c r="C72" s="204">
        <f>NFM_emi!C70+NFM_emi!C158</f>
        <v>0</v>
      </c>
      <c r="D72" s="204">
        <f>NFM_emi!D70+NFM_emi!D158</f>
        <v>0</v>
      </c>
      <c r="E72" s="204">
        <f>NFM_emi!E70+NFM_emi!E158</f>
        <v>0</v>
      </c>
      <c r="F72" s="204">
        <f>NFM_emi!F70+NFM_emi!F158</f>
        <v>0</v>
      </c>
      <c r="G72" s="204">
        <f>NFM_emi!G70+NFM_emi!G158</f>
        <v>0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0</v>
      </c>
      <c r="C73" s="210">
        <f t="shared" si="21"/>
        <v>0</v>
      </c>
      <c r="D73" s="210">
        <f t="shared" si="21"/>
        <v>0</v>
      </c>
      <c r="E73" s="210">
        <f t="shared" si="21"/>
        <v>0</v>
      </c>
      <c r="F73" s="210">
        <f t="shared" si="21"/>
        <v>0</v>
      </c>
      <c r="G73" s="210">
        <f t="shared" si="21"/>
        <v>0</v>
      </c>
      <c r="H73" s="210">
        <f t="shared" si="21"/>
        <v>0</v>
      </c>
      <c r="I73" s="210">
        <f t="shared" si="21"/>
        <v>0</v>
      </c>
      <c r="J73" s="210">
        <f t="shared" si="21"/>
        <v>0</v>
      </c>
      <c r="K73" s="210">
        <f t="shared" si="21"/>
        <v>0</v>
      </c>
      <c r="L73" s="210">
        <f t="shared" si="21"/>
        <v>0</v>
      </c>
      <c r="M73" s="210">
        <f t="shared" si="21"/>
        <v>0</v>
      </c>
      <c r="N73" s="210">
        <f t="shared" si="21"/>
        <v>0</v>
      </c>
      <c r="O73" s="210">
        <f t="shared" si="21"/>
        <v>0</v>
      </c>
      <c r="P73" s="210">
        <f t="shared" si="21"/>
        <v>0</v>
      </c>
      <c r="Q73" s="210">
        <f t="shared" si="21"/>
        <v>0</v>
      </c>
      <c r="R73" s="210">
        <f t="shared" si="21"/>
        <v>0</v>
      </c>
      <c r="S73" s="210">
        <f t="shared" si="21"/>
        <v>0</v>
      </c>
      <c r="T73" s="210">
        <f t="shared" si="21"/>
        <v>0</v>
      </c>
      <c r="U73" s="210">
        <f t="shared" si="21"/>
        <v>0</v>
      </c>
      <c r="V73" s="210">
        <f t="shared" si="21"/>
        <v>0</v>
      </c>
      <c r="W73" s="210">
        <f t="shared" si="21"/>
        <v>0</v>
      </c>
      <c r="X73" s="210">
        <f t="shared" si="21"/>
        <v>0</v>
      </c>
      <c r="Y73" s="210">
        <f t="shared" si="21"/>
        <v>0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0</v>
      </c>
      <c r="C78" s="242">
        <f>NFM_emi!C$115</f>
        <v>0</v>
      </c>
      <c r="D78" s="242">
        <f>NFM_emi!D$115</f>
        <v>0</v>
      </c>
      <c r="E78" s="242">
        <f>NFM_emi!E$115</f>
        <v>0</v>
      </c>
      <c r="F78" s="242">
        <f>NFM_emi!F$115</f>
        <v>0</v>
      </c>
      <c r="G78" s="242">
        <f>NFM_emi!G$115</f>
        <v>0</v>
      </c>
      <c r="H78" s="242">
        <f>NFM_emi!H$115</f>
        <v>0</v>
      </c>
      <c r="I78" s="242">
        <f>NFM_emi!I$115</f>
        <v>0</v>
      </c>
      <c r="J78" s="242">
        <f>NFM_emi!J$115</f>
        <v>0</v>
      </c>
      <c r="K78" s="242">
        <f>NFM_emi!K$115</f>
        <v>0</v>
      </c>
      <c r="L78" s="242">
        <f>NFM_emi!L$115</f>
        <v>0</v>
      </c>
      <c r="M78" s="242">
        <f>NFM_emi!M$115</f>
        <v>0</v>
      </c>
      <c r="N78" s="242">
        <f>NFM_emi!N$115</f>
        <v>0</v>
      </c>
      <c r="O78" s="242">
        <f>NFM_emi!O$115</f>
        <v>0</v>
      </c>
      <c r="P78" s="242">
        <f>NFM_emi!P$115</f>
        <v>0</v>
      </c>
      <c r="Q78" s="242">
        <f>NFM_emi!Q$115</f>
        <v>0</v>
      </c>
      <c r="R78" s="242">
        <f>NFM_emi!R$115</f>
        <v>0</v>
      </c>
      <c r="S78" s="242">
        <f>NFM_emi!S$115</f>
        <v>0</v>
      </c>
      <c r="T78" s="242">
        <f>NFM_emi!T$115</f>
        <v>0</v>
      </c>
      <c r="U78" s="242">
        <f>NFM_emi!U$115</f>
        <v>0</v>
      </c>
      <c r="V78" s="242">
        <f>NFM_emi!V$115</f>
        <v>0</v>
      </c>
      <c r="W78" s="242">
        <f>NFM_emi!W$115</f>
        <v>0</v>
      </c>
      <c r="X78" s="242">
        <f>NFM_emi!X$115</f>
        <v>0</v>
      </c>
      <c r="Y78" s="242">
        <f>NFM_emi!Y$115</f>
        <v>0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 t="str">
        <f t="shared" ref="B83:Y83" si="25">IF(B$8=0,"",B$8/B$15*1000)</f>
        <v/>
      </c>
      <c r="C83" s="289" t="str">
        <f t="shared" si="25"/>
        <v/>
      </c>
      <c r="D83" s="289" t="str">
        <f t="shared" si="25"/>
        <v/>
      </c>
      <c r="E83" s="289" t="str">
        <f t="shared" si="25"/>
        <v/>
      </c>
      <c r="F83" s="289" t="str">
        <f t="shared" si="25"/>
        <v/>
      </c>
      <c r="G83" s="289" t="str">
        <f t="shared" si="25"/>
        <v/>
      </c>
      <c r="H83" s="289" t="str">
        <f t="shared" si="25"/>
        <v/>
      </c>
      <c r="I83" s="289" t="str">
        <f t="shared" si="25"/>
        <v/>
      </c>
      <c r="J83" s="289" t="str">
        <f t="shared" si="25"/>
        <v/>
      </c>
      <c r="K83" s="289" t="str">
        <f t="shared" si="25"/>
        <v/>
      </c>
      <c r="L83" s="289" t="str">
        <f t="shared" si="25"/>
        <v/>
      </c>
      <c r="M83" s="289" t="str">
        <f t="shared" si="25"/>
        <v/>
      </c>
      <c r="N83" s="289" t="str">
        <f t="shared" si="25"/>
        <v/>
      </c>
      <c r="O83" s="289" t="str">
        <f t="shared" si="25"/>
        <v/>
      </c>
      <c r="P83" s="289" t="str">
        <f t="shared" si="25"/>
        <v/>
      </c>
      <c r="Q83" s="289" t="str">
        <f t="shared" si="25"/>
        <v/>
      </c>
      <c r="R83" s="289" t="str">
        <f t="shared" si="25"/>
        <v/>
      </c>
      <c r="S83" s="289" t="str">
        <f t="shared" si="25"/>
        <v/>
      </c>
      <c r="T83" s="289" t="str">
        <f t="shared" si="25"/>
        <v/>
      </c>
      <c r="U83" s="289" t="str">
        <f t="shared" si="25"/>
        <v/>
      </c>
      <c r="V83" s="289" t="str">
        <f t="shared" si="25"/>
        <v/>
      </c>
      <c r="W83" s="289" t="str">
        <f t="shared" si="25"/>
        <v/>
      </c>
      <c r="X83" s="289" t="str">
        <f t="shared" si="25"/>
        <v/>
      </c>
      <c r="Y83" s="289" t="str">
        <f t="shared" si="25"/>
        <v/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 t="str">
        <f t="shared" ref="B89:Y89" si="30">IF(B$68=0,"",B$68/B$15)</f>
        <v/>
      </c>
      <c r="C89" s="253" t="str">
        <f t="shared" si="30"/>
        <v/>
      </c>
      <c r="D89" s="253" t="str">
        <f t="shared" si="30"/>
        <v/>
      </c>
      <c r="E89" s="253" t="str">
        <f t="shared" si="30"/>
        <v/>
      </c>
      <c r="F89" s="253" t="str">
        <f t="shared" si="30"/>
        <v/>
      </c>
      <c r="G89" s="253" t="str">
        <f t="shared" si="30"/>
        <v/>
      </c>
      <c r="H89" s="253" t="str">
        <f t="shared" si="30"/>
        <v/>
      </c>
      <c r="I89" s="253" t="str">
        <f t="shared" si="30"/>
        <v/>
      </c>
      <c r="J89" s="253" t="str">
        <f t="shared" si="30"/>
        <v/>
      </c>
      <c r="K89" s="253" t="str">
        <f t="shared" si="30"/>
        <v/>
      </c>
      <c r="L89" s="253" t="str">
        <f t="shared" si="30"/>
        <v/>
      </c>
      <c r="M89" s="253" t="str">
        <f t="shared" si="30"/>
        <v/>
      </c>
      <c r="N89" s="253" t="str">
        <f t="shared" si="30"/>
        <v/>
      </c>
      <c r="O89" s="253" t="str">
        <f t="shared" si="30"/>
        <v/>
      </c>
      <c r="P89" s="253" t="str">
        <f t="shared" si="30"/>
        <v/>
      </c>
      <c r="Q89" s="253" t="str">
        <f t="shared" si="30"/>
        <v/>
      </c>
      <c r="R89" s="253" t="str">
        <f t="shared" si="30"/>
        <v/>
      </c>
      <c r="S89" s="253" t="str">
        <f t="shared" si="30"/>
        <v/>
      </c>
      <c r="T89" s="253" t="str">
        <f t="shared" si="30"/>
        <v/>
      </c>
      <c r="U89" s="253" t="str">
        <f t="shared" si="30"/>
        <v/>
      </c>
      <c r="V89" s="253" t="str">
        <f t="shared" si="30"/>
        <v/>
      </c>
      <c r="W89" s="253" t="str">
        <f t="shared" si="30"/>
        <v/>
      </c>
      <c r="X89" s="253" t="str">
        <f t="shared" si="30"/>
        <v/>
      </c>
      <c r="Y89" s="253" t="str">
        <f t="shared" si="30"/>
        <v/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 t="str">
        <f>IF(NFM_ued!B$115=0,"",NFM_ued!B$115/B$15)</f>
        <v/>
      </c>
      <c r="C95" s="253" t="str">
        <f>IF(NFM_ued!C$115=0,"",NFM_ued!C$115/C$15)</f>
        <v/>
      </c>
      <c r="D95" s="253" t="str">
        <f>IF(NFM_ued!D$115=0,"",NFM_ued!D$115/D$15)</f>
        <v/>
      </c>
      <c r="E95" s="253" t="str">
        <f>IF(NFM_ued!E$115=0,"",NFM_ued!E$115/E$15)</f>
        <v/>
      </c>
      <c r="F95" s="253" t="str">
        <f>IF(NFM_ued!F$115=0,"",NFM_ued!F$115/F$15)</f>
        <v/>
      </c>
      <c r="G95" s="253" t="str">
        <f>IF(NFM_ued!G$115=0,"",NFM_ued!G$115/G$15)</f>
        <v/>
      </c>
      <c r="H95" s="253" t="str">
        <f>IF(NFM_ued!H$115=0,"",NFM_ued!H$115/H$15)</f>
        <v/>
      </c>
      <c r="I95" s="253" t="str">
        <f>IF(NFM_ued!I$115=0,"",NFM_ued!I$115/I$15)</f>
        <v/>
      </c>
      <c r="J95" s="253" t="str">
        <f>IF(NFM_ued!J$115=0,"",NFM_ued!J$115/J$15)</f>
        <v/>
      </c>
      <c r="K95" s="253" t="str">
        <f>IF(NFM_ued!K$115=0,"",NFM_ued!K$115/K$15)</f>
        <v/>
      </c>
      <c r="L95" s="253" t="str">
        <f>IF(NFM_ued!L$115=0,"",NFM_ued!L$115/L$15)</f>
        <v/>
      </c>
      <c r="M95" s="253" t="str">
        <f>IF(NFM_ued!M$115=0,"",NFM_ued!M$115/M$15)</f>
        <v/>
      </c>
      <c r="N95" s="253" t="str">
        <f>IF(NFM_ued!N$115=0,"",NFM_ued!N$115/N$15)</f>
        <v/>
      </c>
      <c r="O95" s="253" t="str">
        <f>IF(NFM_ued!O$115=0,"",NFM_ued!O$115/O$15)</f>
        <v/>
      </c>
      <c r="P95" s="253" t="str">
        <f>IF(NFM_ued!P$115=0,"",NFM_ued!P$115/P$15)</f>
        <v/>
      </c>
      <c r="Q95" s="253" t="str">
        <f>IF(NFM_ued!Q$115=0,"",NFM_ued!Q$115/Q$15)</f>
        <v/>
      </c>
      <c r="R95" s="253" t="str">
        <f>IF(NFM_ued!R$115=0,"",NFM_ued!R$115/R$15)</f>
        <v/>
      </c>
      <c r="S95" s="253" t="str">
        <f>IF(NFM_ued!S$115=0,"",NFM_ued!S$115/S$15)</f>
        <v/>
      </c>
      <c r="T95" s="253" t="str">
        <f>IF(NFM_ued!T$115=0,"",NFM_ued!T$115/T$15)</f>
        <v/>
      </c>
      <c r="U95" s="253" t="str">
        <f>IF(NFM_ued!U$115=0,"",NFM_ued!U$115/U$15)</f>
        <v/>
      </c>
      <c r="V95" s="253" t="str">
        <f>IF(NFM_ued!V$115=0,"",NFM_ued!V$115/V$15)</f>
        <v/>
      </c>
      <c r="W95" s="253" t="str">
        <f>IF(NFM_ued!W$115=0,"",NFM_ued!W$115/W$15)</f>
        <v/>
      </c>
      <c r="X95" s="253" t="str">
        <f>IF(NFM_ued!X$115=0,"",NFM_ued!X$115/X$15)</f>
        <v/>
      </c>
      <c r="Y95" s="253" t="str">
        <f>IF(NFM_ued!Y$115=0,"",NFM_ued!Y$115/Y$15)</f>
        <v/>
      </c>
      <c r="DA95" s="84"/>
    </row>
    <row r="96" spans="1:105" ht="12" customHeight="1" x14ac:dyDescent="0.25">
      <c r="A96" s="110" t="s">
        <v>87</v>
      </c>
      <c r="B96" s="292" t="str">
        <f t="shared" ref="B96:Y96" si="31">IF(B$63=0,"",B$73/B$63)</f>
        <v/>
      </c>
      <c r="C96" s="292" t="str">
        <f t="shared" si="31"/>
        <v/>
      </c>
      <c r="D96" s="292" t="str">
        <f t="shared" si="31"/>
        <v/>
      </c>
      <c r="E96" s="292" t="str">
        <f t="shared" si="31"/>
        <v/>
      </c>
      <c r="F96" s="292" t="str">
        <f t="shared" si="31"/>
        <v/>
      </c>
      <c r="G96" s="292" t="str">
        <f t="shared" si="31"/>
        <v/>
      </c>
      <c r="H96" s="292" t="str">
        <f t="shared" si="31"/>
        <v/>
      </c>
      <c r="I96" s="292" t="str">
        <f t="shared" si="31"/>
        <v/>
      </c>
      <c r="J96" s="292" t="str">
        <f t="shared" si="31"/>
        <v/>
      </c>
      <c r="K96" s="292" t="str">
        <f t="shared" si="31"/>
        <v/>
      </c>
      <c r="L96" s="292" t="str">
        <f t="shared" si="31"/>
        <v/>
      </c>
      <c r="M96" s="292" t="str">
        <f t="shared" si="31"/>
        <v/>
      </c>
      <c r="N96" s="292" t="str">
        <f t="shared" si="31"/>
        <v/>
      </c>
      <c r="O96" s="292" t="str">
        <f t="shared" si="31"/>
        <v/>
      </c>
      <c r="P96" s="292" t="str">
        <f t="shared" si="31"/>
        <v/>
      </c>
      <c r="Q96" s="292" t="str">
        <f t="shared" si="31"/>
        <v/>
      </c>
      <c r="R96" s="292" t="str">
        <f t="shared" si="31"/>
        <v/>
      </c>
      <c r="S96" s="292" t="str">
        <f t="shared" si="31"/>
        <v/>
      </c>
      <c r="T96" s="292" t="str">
        <f t="shared" si="31"/>
        <v/>
      </c>
      <c r="U96" s="292" t="str">
        <f t="shared" si="31"/>
        <v/>
      </c>
      <c r="V96" s="292" t="str">
        <f t="shared" si="31"/>
        <v/>
      </c>
      <c r="W96" s="292" t="str">
        <f t="shared" si="31"/>
        <v/>
      </c>
      <c r="X96" s="292" t="str">
        <f t="shared" si="31"/>
        <v/>
      </c>
      <c r="Y96" s="292" t="str">
        <f t="shared" si="31"/>
        <v/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 t="str">
        <f t="shared" ref="B101:Y101" si="36">IF(B$68=0,"",B$78/B$68)</f>
        <v/>
      </c>
      <c r="C101" s="256" t="str">
        <f t="shared" si="36"/>
        <v/>
      </c>
      <c r="D101" s="256" t="str">
        <f t="shared" si="36"/>
        <v/>
      </c>
      <c r="E101" s="256" t="str">
        <f t="shared" si="36"/>
        <v/>
      </c>
      <c r="F101" s="256" t="str">
        <f t="shared" si="36"/>
        <v/>
      </c>
      <c r="G101" s="256" t="str">
        <f t="shared" si="36"/>
        <v/>
      </c>
      <c r="H101" s="256" t="str">
        <f t="shared" si="36"/>
        <v/>
      </c>
      <c r="I101" s="256" t="str">
        <f t="shared" si="36"/>
        <v/>
      </c>
      <c r="J101" s="256" t="str">
        <f t="shared" si="36"/>
        <v/>
      </c>
      <c r="K101" s="256" t="str">
        <f t="shared" si="36"/>
        <v/>
      </c>
      <c r="L101" s="256" t="str">
        <f t="shared" si="36"/>
        <v/>
      </c>
      <c r="M101" s="256" t="str">
        <f t="shared" si="36"/>
        <v/>
      </c>
      <c r="N101" s="256" t="str">
        <f t="shared" si="36"/>
        <v/>
      </c>
      <c r="O101" s="256" t="str">
        <f t="shared" si="36"/>
        <v/>
      </c>
      <c r="P101" s="256" t="str">
        <f t="shared" si="36"/>
        <v/>
      </c>
      <c r="Q101" s="256" t="str">
        <f t="shared" si="36"/>
        <v/>
      </c>
      <c r="R101" s="256" t="str">
        <f t="shared" si="36"/>
        <v/>
      </c>
      <c r="S101" s="256" t="str">
        <f t="shared" si="36"/>
        <v/>
      </c>
      <c r="T101" s="256" t="str">
        <f t="shared" si="36"/>
        <v/>
      </c>
      <c r="U101" s="256" t="str">
        <f t="shared" si="36"/>
        <v/>
      </c>
      <c r="V101" s="256" t="str">
        <f t="shared" si="36"/>
        <v/>
      </c>
      <c r="W101" s="256" t="str">
        <f t="shared" si="36"/>
        <v/>
      </c>
      <c r="X101" s="256" t="str">
        <f t="shared" si="36"/>
        <v/>
      </c>
      <c r="Y101" s="256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CY: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591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592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593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594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595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601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603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610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612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614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620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628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0</v>
      </c>
      <c r="C253" s="272">
        <f t="shared" si="60"/>
        <v>0</v>
      </c>
      <c r="D253" s="272">
        <f t="shared" si="60"/>
        <v>0</v>
      </c>
      <c r="E253" s="272">
        <f t="shared" si="60"/>
        <v>0</v>
      </c>
      <c r="F253" s="272">
        <f t="shared" si="60"/>
        <v>0</v>
      </c>
      <c r="G253" s="272">
        <f t="shared" si="60"/>
        <v>0</v>
      </c>
      <c r="H253" s="272">
        <f t="shared" si="60"/>
        <v>0</v>
      </c>
      <c r="I253" s="272">
        <f t="shared" si="60"/>
        <v>0</v>
      </c>
      <c r="J253" s="272">
        <f t="shared" si="60"/>
        <v>0</v>
      </c>
      <c r="K253" s="272">
        <f t="shared" si="60"/>
        <v>0</v>
      </c>
      <c r="L253" s="272">
        <f t="shared" si="60"/>
        <v>0</v>
      </c>
      <c r="M253" s="272">
        <f t="shared" si="60"/>
        <v>0</v>
      </c>
      <c r="N253" s="272">
        <f t="shared" si="60"/>
        <v>0</v>
      </c>
      <c r="O253" s="272">
        <f t="shared" si="60"/>
        <v>0</v>
      </c>
      <c r="P253" s="272">
        <f t="shared" si="60"/>
        <v>0</v>
      </c>
      <c r="Q253" s="272">
        <f t="shared" si="60"/>
        <v>0</v>
      </c>
      <c r="R253" s="272">
        <f t="shared" si="60"/>
        <v>0</v>
      </c>
      <c r="S253" s="272">
        <f t="shared" si="60"/>
        <v>0</v>
      </c>
      <c r="T253" s="272">
        <f t="shared" si="60"/>
        <v>0</v>
      </c>
      <c r="U253" s="272">
        <f t="shared" si="60"/>
        <v>0</v>
      </c>
      <c r="V253" s="272">
        <f t="shared" si="60"/>
        <v>0</v>
      </c>
      <c r="W253" s="272">
        <f t="shared" si="60"/>
        <v>0</v>
      </c>
      <c r="X253" s="272">
        <f t="shared" si="60"/>
        <v>0</v>
      </c>
      <c r="Y253" s="272">
        <f t="shared" si="60"/>
        <v>0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</v>
      </c>
      <c r="C254" s="273">
        <f>IF(C$116=0,0,C$116/NFM!C$15*1000)</f>
        <v>0</v>
      </c>
      <c r="D254" s="273">
        <f>IF(D$116=0,0,D$116/NFM!D$15*1000)</f>
        <v>0</v>
      </c>
      <c r="E254" s="273">
        <f>IF(E$116=0,0,E$116/NFM!E$15*1000)</f>
        <v>0</v>
      </c>
      <c r="F254" s="273">
        <f>IF(F$116=0,0,F$116/NFM!F$15*1000)</f>
        <v>0</v>
      </c>
      <c r="G254" s="273">
        <f>IF(G$116=0,0,G$116/NFM!G$15*1000)</f>
        <v>0</v>
      </c>
      <c r="H254" s="273">
        <f>IF(H$116=0,0,H$116/NFM!H$15*1000)</f>
        <v>0</v>
      </c>
      <c r="I254" s="273">
        <f>IF(I$116=0,0,I$116/NFM!I$15*1000)</f>
        <v>0</v>
      </c>
      <c r="J254" s="273">
        <f>IF(J$116=0,0,J$116/NFM!J$15*1000)</f>
        <v>0</v>
      </c>
      <c r="K254" s="273">
        <f>IF(K$116=0,0,K$116/NFM!K$15*1000)</f>
        <v>0</v>
      </c>
      <c r="L254" s="273">
        <f>IF(L$116=0,0,L$116/NFM!L$15*1000)</f>
        <v>0</v>
      </c>
      <c r="M254" s="273">
        <f>IF(M$116=0,0,M$116/NFM!M$15*1000)</f>
        <v>0</v>
      </c>
      <c r="N254" s="273">
        <f>IF(N$116=0,0,N$116/NFM!N$15*1000)</f>
        <v>0</v>
      </c>
      <c r="O254" s="273">
        <f>IF(O$116=0,0,O$116/NFM!O$15*1000)</f>
        <v>0</v>
      </c>
      <c r="P254" s="273">
        <f>IF(P$116=0,0,P$116/NFM!P$15*1000)</f>
        <v>0</v>
      </c>
      <c r="Q254" s="273">
        <f>IF(Q$116=0,0,Q$116/NFM!Q$15*1000)</f>
        <v>0</v>
      </c>
      <c r="R254" s="273">
        <f>IF(R$116=0,0,R$116/NFM!R$15*1000)</f>
        <v>0</v>
      </c>
      <c r="S254" s="273">
        <f>IF(S$116=0,0,S$116/NFM!S$15*1000)</f>
        <v>0</v>
      </c>
      <c r="T254" s="273">
        <f>IF(T$116=0,0,T$116/NFM!T$15*1000)</f>
        <v>0</v>
      </c>
      <c r="U254" s="273">
        <f>IF(U$116=0,0,U$116/NFM!U$15*1000)</f>
        <v>0</v>
      </c>
      <c r="V254" s="273">
        <f>IF(V$116=0,0,V$116/NFM!V$15*1000)</f>
        <v>0</v>
      </c>
      <c r="W254" s="273">
        <f>IF(W$116=0,0,W$116/NFM!W$15*1000)</f>
        <v>0</v>
      </c>
      <c r="X254" s="273">
        <f>IF(X$116=0,0,X$116/NFM!X$15*1000)</f>
        <v>0</v>
      </c>
      <c r="Y254" s="273">
        <f>IF(Y$116=0,0,Y$116/NFM!Y$15*1000)</f>
        <v>0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</v>
      </c>
      <c r="C255" s="274">
        <f>IF(C$117=0,0,C$117/NFM!C$15*1000)</f>
        <v>0</v>
      </c>
      <c r="D255" s="274">
        <f>IF(D$117=0,0,D$117/NFM!D$15*1000)</f>
        <v>0</v>
      </c>
      <c r="E255" s="274">
        <f>IF(E$117=0,0,E$117/NFM!E$15*1000)</f>
        <v>0</v>
      </c>
      <c r="F255" s="274">
        <f>IF(F$117=0,0,F$117/NFM!F$15*1000)</f>
        <v>0</v>
      </c>
      <c r="G255" s="274">
        <f>IF(G$117=0,0,G$117/NFM!G$15*1000)</f>
        <v>0</v>
      </c>
      <c r="H255" s="274">
        <f>IF(H$117=0,0,H$117/NFM!H$15*1000)</f>
        <v>0</v>
      </c>
      <c r="I255" s="274">
        <f>IF(I$117=0,0,I$117/NFM!I$15*1000)</f>
        <v>0</v>
      </c>
      <c r="J255" s="274">
        <f>IF(J$117=0,0,J$117/NFM!J$15*1000)</f>
        <v>0</v>
      </c>
      <c r="K255" s="274">
        <f>IF(K$117=0,0,K$117/NFM!K$15*1000)</f>
        <v>0</v>
      </c>
      <c r="L255" s="274">
        <f>IF(L$117=0,0,L$117/NFM!L$15*1000)</f>
        <v>0</v>
      </c>
      <c r="M255" s="274">
        <f>IF(M$117=0,0,M$117/NFM!M$15*1000)</f>
        <v>0</v>
      </c>
      <c r="N255" s="274">
        <f>IF(N$117=0,0,N$117/NFM!N$15*1000)</f>
        <v>0</v>
      </c>
      <c r="O255" s="274">
        <f>IF(O$117=0,0,O$117/NFM!O$15*1000)</f>
        <v>0</v>
      </c>
      <c r="P255" s="274">
        <f>IF(P$117=0,0,P$117/NFM!P$15*1000)</f>
        <v>0</v>
      </c>
      <c r="Q255" s="274">
        <f>IF(Q$117=0,0,Q$117/NFM!Q$15*1000)</f>
        <v>0</v>
      </c>
      <c r="R255" s="274">
        <f>IF(R$117=0,0,R$117/NFM!R$15*1000)</f>
        <v>0</v>
      </c>
      <c r="S255" s="274">
        <f>IF(S$117=0,0,S$117/NFM!S$15*1000)</f>
        <v>0</v>
      </c>
      <c r="T255" s="274">
        <f>IF(T$117=0,0,T$117/NFM!T$15*1000)</f>
        <v>0</v>
      </c>
      <c r="U255" s="274">
        <f>IF(U$117=0,0,U$117/NFM!U$15*1000)</f>
        <v>0</v>
      </c>
      <c r="V255" s="274">
        <f>IF(V$117=0,0,V$117/NFM!V$15*1000)</f>
        <v>0</v>
      </c>
      <c r="W255" s="274">
        <f>IF(W$117=0,0,W$117/NFM!W$15*1000)</f>
        <v>0</v>
      </c>
      <c r="X255" s="274">
        <f>IF(X$117=0,0,X$117/NFM!X$15*1000)</f>
        <v>0</v>
      </c>
      <c r="Y255" s="274">
        <f>IF(Y$117=0,0,Y$117/NFM!Y$15*1000)</f>
        <v>0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0</v>
      </c>
      <c r="C256" s="274">
        <f>IF(C$118=0,0,C$118/NFM!C$15*1000)</f>
        <v>0</v>
      </c>
      <c r="D256" s="274">
        <f>IF(D$118=0,0,D$118/NFM!D$15*1000)</f>
        <v>0</v>
      </c>
      <c r="E256" s="274">
        <f>IF(E$118=0,0,E$118/NFM!E$15*1000)</f>
        <v>0</v>
      </c>
      <c r="F256" s="274">
        <f>IF(F$118=0,0,F$118/NFM!F$15*1000)</f>
        <v>0</v>
      </c>
      <c r="G256" s="274">
        <f>IF(G$118=0,0,G$118/NFM!G$15*1000)</f>
        <v>0</v>
      </c>
      <c r="H256" s="274">
        <f>IF(H$118=0,0,H$118/NFM!H$15*1000)</f>
        <v>0</v>
      </c>
      <c r="I256" s="274">
        <f>IF(I$118=0,0,I$118/NFM!I$15*1000)</f>
        <v>0</v>
      </c>
      <c r="J256" s="274">
        <f>IF(J$118=0,0,J$118/NFM!J$15*1000)</f>
        <v>0</v>
      </c>
      <c r="K256" s="274">
        <f>IF(K$118=0,0,K$118/NFM!K$15*1000)</f>
        <v>0</v>
      </c>
      <c r="L256" s="274">
        <f>IF(L$118=0,0,L$118/NFM!L$15*1000)</f>
        <v>0</v>
      </c>
      <c r="M256" s="274">
        <f>IF(M$118=0,0,M$118/NFM!M$15*1000)</f>
        <v>0</v>
      </c>
      <c r="N256" s="274">
        <f>IF(N$118=0,0,N$118/NFM!N$15*1000)</f>
        <v>0</v>
      </c>
      <c r="O256" s="274">
        <f>IF(O$118=0,0,O$118/NFM!O$15*1000)</f>
        <v>0</v>
      </c>
      <c r="P256" s="274">
        <f>IF(P$118=0,0,P$118/NFM!P$15*1000)</f>
        <v>0</v>
      </c>
      <c r="Q256" s="274">
        <f>IF(Q$118=0,0,Q$118/NFM!Q$15*1000)</f>
        <v>0</v>
      </c>
      <c r="R256" s="274">
        <f>IF(R$118=0,0,R$118/NFM!R$15*1000)</f>
        <v>0</v>
      </c>
      <c r="S256" s="274">
        <f>IF(S$118=0,0,S$118/NFM!S$15*1000)</f>
        <v>0</v>
      </c>
      <c r="T256" s="274">
        <f>IF(T$118=0,0,T$118/NFM!T$15*1000)</f>
        <v>0</v>
      </c>
      <c r="U256" s="274">
        <f>IF(U$118=0,0,U$118/NFM!U$15*1000)</f>
        <v>0</v>
      </c>
      <c r="V256" s="274">
        <f>IF(V$118=0,0,V$118/NFM!V$15*1000)</f>
        <v>0</v>
      </c>
      <c r="W256" s="274">
        <f>IF(W$118=0,0,W$118/NFM!W$15*1000)</f>
        <v>0</v>
      </c>
      <c r="X256" s="274">
        <f>IF(X$118=0,0,X$118/NFM!X$15*1000)</f>
        <v>0</v>
      </c>
      <c r="Y256" s="274">
        <f>IF(Y$118=0,0,Y$118/NFM!Y$15*1000)</f>
        <v>0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</v>
      </c>
      <c r="C257" s="274">
        <f>IF(C$119=0,0,C$119/NFM!C$15*1000)</f>
        <v>0</v>
      </c>
      <c r="D257" s="274">
        <f>IF(D$119=0,0,D$119/NFM!D$15*1000)</f>
        <v>0</v>
      </c>
      <c r="E257" s="274">
        <f>IF(E$119=0,0,E$119/NFM!E$15*1000)</f>
        <v>0</v>
      </c>
      <c r="F257" s="274">
        <f>IF(F$119=0,0,F$119/NFM!F$15*1000)</f>
        <v>0</v>
      </c>
      <c r="G257" s="274">
        <f>IF(G$119=0,0,G$119/NFM!G$15*1000)</f>
        <v>0</v>
      </c>
      <c r="H257" s="274">
        <f>IF(H$119=0,0,H$119/NFM!H$15*1000)</f>
        <v>0</v>
      </c>
      <c r="I257" s="274">
        <f>IF(I$119=0,0,I$119/NFM!I$15*1000)</f>
        <v>0</v>
      </c>
      <c r="J257" s="274">
        <f>IF(J$119=0,0,J$119/NFM!J$15*1000)</f>
        <v>0</v>
      </c>
      <c r="K257" s="274">
        <f>IF(K$119=0,0,K$119/NFM!K$15*1000)</f>
        <v>0</v>
      </c>
      <c r="L257" s="274">
        <f>IF(L$119=0,0,L$119/NFM!L$15*1000)</f>
        <v>0</v>
      </c>
      <c r="M257" s="274">
        <f>IF(M$119=0,0,M$119/NFM!M$15*1000)</f>
        <v>0</v>
      </c>
      <c r="N257" s="274">
        <f>IF(N$119=0,0,N$119/NFM!N$15*1000)</f>
        <v>0</v>
      </c>
      <c r="O257" s="274">
        <f>IF(O$119=0,0,O$119/NFM!O$15*1000)</f>
        <v>0</v>
      </c>
      <c r="P257" s="274">
        <f>IF(P$119=0,0,P$119/NFM!P$15*1000)</f>
        <v>0</v>
      </c>
      <c r="Q257" s="274">
        <f>IF(Q$119=0,0,Q$119/NFM!Q$15*1000)</f>
        <v>0</v>
      </c>
      <c r="R257" s="274">
        <f>IF(R$119=0,0,R$119/NFM!R$15*1000)</f>
        <v>0</v>
      </c>
      <c r="S257" s="274">
        <f>IF(S$119=0,0,S$119/NFM!S$15*1000)</f>
        <v>0</v>
      </c>
      <c r="T257" s="274">
        <f>IF(T$119=0,0,T$119/NFM!T$15*1000)</f>
        <v>0</v>
      </c>
      <c r="U257" s="274">
        <f>IF(U$119=0,0,U$119/NFM!U$15*1000)</f>
        <v>0</v>
      </c>
      <c r="V257" s="274">
        <f>IF(V$119=0,0,V$119/NFM!V$15*1000)</f>
        <v>0</v>
      </c>
      <c r="W257" s="274">
        <f>IF(W$119=0,0,W$119/NFM!W$15*1000)</f>
        <v>0</v>
      </c>
      <c r="X257" s="274">
        <f>IF(X$119=0,0,X$119/NFM!X$15*1000)</f>
        <v>0</v>
      </c>
      <c r="Y257" s="274">
        <f>IF(Y$119=0,0,Y$119/NFM!Y$15*1000)</f>
        <v>0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</v>
      </c>
      <c r="C258" s="275">
        <f>IF(C$120=0,0,C$120/NFM!C$15*1000)</f>
        <v>0</v>
      </c>
      <c r="D258" s="275">
        <f>IF(D$120=0,0,D$120/NFM!D$15*1000)</f>
        <v>0</v>
      </c>
      <c r="E258" s="275">
        <f>IF(E$120=0,0,E$120/NFM!E$15*1000)</f>
        <v>0</v>
      </c>
      <c r="F258" s="275">
        <f>IF(F$120=0,0,F$120/NFM!F$15*1000)</f>
        <v>0</v>
      </c>
      <c r="G258" s="275">
        <f>IF(G$120=0,0,G$120/NFM!G$15*1000)</f>
        <v>0</v>
      </c>
      <c r="H258" s="275">
        <f>IF(H$120=0,0,H$120/NFM!H$15*1000)</f>
        <v>0</v>
      </c>
      <c r="I258" s="275">
        <f>IF(I$120=0,0,I$120/NFM!I$15*1000)</f>
        <v>0</v>
      </c>
      <c r="J258" s="275">
        <f>IF(J$120=0,0,J$120/NFM!J$15*1000)</f>
        <v>0</v>
      </c>
      <c r="K258" s="275">
        <f>IF(K$120=0,0,K$120/NFM!K$15*1000)</f>
        <v>0</v>
      </c>
      <c r="L258" s="275">
        <f>IF(L$120=0,0,L$120/NFM!L$15*1000)</f>
        <v>0</v>
      </c>
      <c r="M258" s="275">
        <f>IF(M$120=0,0,M$120/NFM!M$15*1000)</f>
        <v>0</v>
      </c>
      <c r="N258" s="275">
        <f>IF(N$120=0,0,N$120/NFM!N$15*1000)</f>
        <v>0</v>
      </c>
      <c r="O258" s="275">
        <f>IF(O$120=0,0,O$120/NFM!O$15*1000)</f>
        <v>0</v>
      </c>
      <c r="P258" s="275">
        <f>IF(P$120=0,0,P$120/NFM!P$15*1000)</f>
        <v>0</v>
      </c>
      <c r="Q258" s="275">
        <f>IF(Q$120=0,0,Q$120/NFM!Q$15*1000)</f>
        <v>0</v>
      </c>
      <c r="R258" s="275">
        <f>IF(R$120=0,0,R$120/NFM!R$15*1000)</f>
        <v>0</v>
      </c>
      <c r="S258" s="275">
        <f>IF(S$120=0,0,S$120/NFM!S$15*1000)</f>
        <v>0</v>
      </c>
      <c r="T258" s="275">
        <f>IF(T$120=0,0,T$120/NFM!T$15*1000)</f>
        <v>0</v>
      </c>
      <c r="U258" s="275">
        <f>IF(U$120=0,0,U$120/NFM!U$15*1000)</f>
        <v>0</v>
      </c>
      <c r="V258" s="275">
        <f>IF(V$120=0,0,V$120/NFM!V$15*1000)</f>
        <v>0</v>
      </c>
      <c r="W258" s="275">
        <f>IF(W$120=0,0,W$120/NFM!W$15*1000)</f>
        <v>0</v>
      </c>
      <c r="X258" s="275">
        <f>IF(X$120=0,0,X$120/NFM!X$15*1000)</f>
        <v>0</v>
      </c>
      <c r="Y258" s="275">
        <f>IF(Y$120=0,0,Y$120/NFM!Y$15*1000)</f>
        <v>0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0</v>
      </c>
      <c r="C259" s="276">
        <f>IF(C$126=0,0,C$126/NFM!C$15*1000)</f>
        <v>0</v>
      </c>
      <c r="D259" s="276">
        <f>IF(D$126=0,0,D$126/NFM!D$15*1000)</f>
        <v>0</v>
      </c>
      <c r="E259" s="276">
        <f>IF(E$126=0,0,E$126/NFM!E$15*1000)</f>
        <v>0</v>
      </c>
      <c r="F259" s="276">
        <f>IF(F$126=0,0,F$126/NFM!F$15*1000)</f>
        <v>0</v>
      </c>
      <c r="G259" s="276">
        <f>IF(G$126=0,0,G$126/NFM!G$15*1000)</f>
        <v>0</v>
      </c>
      <c r="H259" s="276">
        <f>IF(H$126=0,0,H$126/NFM!H$15*1000)</f>
        <v>0</v>
      </c>
      <c r="I259" s="276">
        <f>IF(I$126=0,0,I$126/NFM!I$15*1000)</f>
        <v>0</v>
      </c>
      <c r="J259" s="276">
        <f>IF(J$126=0,0,J$126/NFM!J$15*1000)</f>
        <v>0</v>
      </c>
      <c r="K259" s="276">
        <f>IF(K$126=0,0,K$126/NFM!K$15*1000)</f>
        <v>0</v>
      </c>
      <c r="L259" s="276">
        <f>IF(L$126=0,0,L$126/NFM!L$15*1000)</f>
        <v>0</v>
      </c>
      <c r="M259" s="276">
        <f>IF(M$126=0,0,M$126/NFM!M$15*1000)</f>
        <v>0</v>
      </c>
      <c r="N259" s="276">
        <f>IF(N$126=0,0,N$126/NFM!N$15*1000)</f>
        <v>0</v>
      </c>
      <c r="O259" s="276">
        <f>IF(O$126=0,0,O$126/NFM!O$15*1000)</f>
        <v>0</v>
      </c>
      <c r="P259" s="276">
        <f>IF(P$126=0,0,P$126/NFM!P$15*1000)</f>
        <v>0</v>
      </c>
      <c r="Q259" s="276">
        <f>IF(Q$126=0,0,Q$126/NFM!Q$15*1000)</f>
        <v>0</v>
      </c>
      <c r="R259" s="276">
        <f>IF(R$126=0,0,R$126/NFM!R$15*1000)</f>
        <v>0</v>
      </c>
      <c r="S259" s="276">
        <f>IF(S$126=0,0,S$126/NFM!S$15*1000)</f>
        <v>0</v>
      </c>
      <c r="T259" s="276">
        <f>IF(T$126=0,0,T$126/NFM!T$15*1000)</f>
        <v>0</v>
      </c>
      <c r="U259" s="276">
        <f>IF(U$126=0,0,U$126/NFM!U$15*1000)</f>
        <v>0</v>
      </c>
      <c r="V259" s="276">
        <f>IF(V$126=0,0,V$126/NFM!V$15*1000)</f>
        <v>0</v>
      </c>
      <c r="W259" s="276">
        <f>IF(W$126=0,0,W$126/NFM!W$15*1000)</f>
        <v>0</v>
      </c>
      <c r="X259" s="276">
        <f>IF(X$126=0,0,X$126/NFM!X$15*1000)</f>
        <v>0</v>
      </c>
      <c r="Y259" s="276">
        <f>IF(Y$126=0,0,Y$126/NFM!Y$15*1000)</f>
        <v>0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0</v>
      </c>
      <c r="C260" s="276">
        <f>IF(C$134=0,0,C$134/NFM!C$15*1000)</f>
        <v>0</v>
      </c>
      <c r="D260" s="276">
        <f>IF(D$134=0,0,D$134/NFM!D$15*1000)</f>
        <v>0</v>
      </c>
      <c r="E260" s="276">
        <f>IF(E$134=0,0,E$134/NFM!E$15*1000)</f>
        <v>0</v>
      </c>
      <c r="F260" s="276">
        <f>IF(F$134=0,0,F$134/NFM!F$15*1000)</f>
        <v>0</v>
      </c>
      <c r="G260" s="276">
        <f>IF(G$134=0,0,G$134/NFM!G$15*1000)</f>
        <v>0</v>
      </c>
      <c r="H260" s="276">
        <f>IF(H$134=0,0,H$134/NFM!H$15*1000)</f>
        <v>0</v>
      </c>
      <c r="I260" s="276">
        <f>IF(I$134=0,0,I$134/NFM!I$15*1000)</f>
        <v>0</v>
      </c>
      <c r="J260" s="276">
        <f>IF(J$134=0,0,J$134/NFM!J$15*1000)</f>
        <v>0</v>
      </c>
      <c r="K260" s="276">
        <f>IF(K$134=0,0,K$134/NFM!K$15*1000)</f>
        <v>0</v>
      </c>
      <c r="L260" s="276">
        <f>IF(L$134=0,0,L$134/NFM!L$15*1000)</f>
        <v>0</v>
      </c>
      <c r="M260" s="276">
        <f>IF(M$134=0,0,M$134/NFM!M$15*1000)</f>
        <v>0</v>
      </c>
      <c r="N260" s="276">
        <f>IF(N$134=0,0,N$134/NFM!N$15*1000)</f>
        <v>0</v>
      </c>
      <c r="O260" s="276">
        <f>IF(O$134=0,0,O$134/NFM!O$15*1000)</f>
        <v>0</v>
      </c>
      <c r="P260" s="276">
        <f>IF(P$134=0,0,P$134/NFM!P$15*1000)</f>
        <v>0</v>
      </c>
      <c r="Q260" s="276">
        <f>IF(Q$134=0,0,Q$134/NFM!Q$15*1000)</f>
        <v>0</v>
      </c>
      <c r="R260" s="276">
        <f>IF(R$134=0,0,R$134/NFM!R$15*1000)</f>
        <v>0</v>
      </c>
      <c r="S260" s="276">
        <f>IF(S$134=0,0,S$134/NFM!S$15*1000)</f>
        <v>0</v>
      </c>
      <c r="T260" s="276">
        <f>IF(T$134=0,0,T$134/NFM!T$15*1000)</f>
        <v>0</v>
      </c>
      <c r="U260" s="276">
        <f>IF(U$134=0,0,U$134/NFM!U$15*1000)</f>
        <v>0</v>
      </c>
      <c r="V260" s="276">
        <f>IF(V$134=0,0,V$134/NFM!V$15*1000)</f>
        <v>0</v>
      </c>
      <c r="W260" s="276">
        <f>IF(W$134=0,0,W$134/NFM!W$15*1000)</f>
        <v>0</v>
      </c>
      <c r="X260" s="276">
        <f>IF(X$134=0,0,X$134/NFM!X$15*1000)</f>
        <v>0</v>
      </c>
      <c r="Y260" s="276">
        <f>IF(Y$134=0,0,Y$134/NFM!Y$15*1000)</f>
        <v>0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0</v>
      </c>
      <c r="C261" s="277">
        <f>IF(C$141=0,0,C$141/NFM!C$15*1000)</f>
        <v>0</v>
      </c>
      <c r="D261" s="277">
        <f>IF(D$141=0,0,D$141/NFM!D$15*1000)</f>
        <v>0</v>
      </c>
      <c r="E261" s="277">
        <f>IF(E$141=0,0,E$141/NFM!E$15*1000)</f>
        <v>0</v>
      </c>
      <c r="F261" s="277">
        <f>IF(F$141=0,0,F$141/NFM!F$15*1000)</f>
        <v>0</v>
      </c>
      <c r="G261" s="277">
        <f>IF(G$141=0,0,G$141/NFM!G$15*1000)</f>
        <v>0</v>
      </c>
      <c r="H261" s="277">
        <f>IF(H$141=0,0,H$141/NFM!H$15*1000)</f>
        <v>0</v>
      </c>
      <c r="I261" s="277">
        <f>IF(I$141=0,0,I$141/NFM!I$15*1000)</f>
        <v>0</v>
      </c>
      <c r="J261" s="277">
        <f>IF(J$141=0,0,J$141/NFM!J$15*1000)</f>
        <v>0</v>
      </c>
      <c r="K261" s="277">
        <f>IF(K$141=0,0,K$141/NFM!K$15*1000)</f>
        <v>0</v>
      </c>
      <c r="L261" s="277">
        <f>IF(L$141=0,0,L$141/NFM!L$15*1000)</f>
        <v>0</v>
      </c>
      <c r="M261" s="277">
        <f>IF(M$141=0,0,M$141/NFM!M$15*1000)</f>
        <v>0</v>
      </c>
      <c r="N261" s="277">
        <f>IF(N$141=0,0,N$141/NFM!N$15*1000)</f>
        <v>0</v>
      </c>
      <c r="O261" s="277">
        <f>IF(O$141=0,0,O$141/NFM!O$15*1000)</f>
        <v>0</v>
      </c>
      <c r="P261" s="277">
        <f>IF(P$141=0,0,P$141/NFM!P$15*1000)</f>
        <v>0</v>
      </c>
      <c r="Q261" s="277">
        <f>IF(Q$141=0,0,Q$141/NFM!Q$15*1000)</f>
        <v>0</v>
      </c>
      <c r="R261" s="277">
        <f>IF(R$141=0,0,R$141/NFM!R$15*1000)</f>
        <v>0</v>
      </c>
      <c r="S261" s="277">
        <f>IF(S$141=0,0,S$141/NFM!S$15*1000)</f>
        <v>0</v>
      </c>
      <c r="T261" s="277">
        <f>IF(T$141=0,0,T$141/NFM!T$15*1000)</f>
        <v>0</v>
      </c>
      <c r="U261" s="277">
        <f>IF(U$141=0,0,U$141/NFM!U$15*1000)</f>
        <v>0</v>
      </c>
      <c r="V261" s="277">
        <f>IF(V$141=0,0,V$141/NFM!V$15*1000)</f>
        <v>0</v>
      </c>
      <c r="W261" s="277">
        <f>IF(W$141=0,0,W$141/NFM!W$15*1000)</f>
        <v>0</v>
      </c>
      <c r="X261" s="277">
        <f>IF(X$141=0,0,X$141/NFM!X$15*1000)</f>
        <v>0</v>
      </c>
      <c r="Y261" s="277">
        <f>IF(Y$141=0,0,Y$141/NFM!Y$15*1000)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CY: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747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748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749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750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751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757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758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764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765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766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771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776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</v>
      </c>
      <c r="C253" s="304">
        <f>IF(C$115=0,0,C$115/NFM_fec!C$115)</f>
        <v>0</v>
      </c>
      <c r="D253" s="304">
        <f>IF(D$115=0,0,D$115/NFM_fec!D$115)</f>
        <v>0</v>
      </c>
      <c r="E253" s="304">
        <f>IF(E$115=0,0,E$115/NFM_fec!E$115)</f>
        <v>0</v>
      </c>
      <c r="F253" s="304">
        <f>IF(F$115=0,0,F$115/NFM_fec!F$115)</f>
        <v>0</v>
      </c>
      <c r="G253" s="304">
        <f>IF(G$115=0,0,G$115/NFM_fec!G$115)</f>
        <v>0</v>
      </c>
      <c r="H253" s="304">
        <f>IF(H$115=0,0,H$115/NFM_fec!H$115)</f>
        <v>0</v>
      </c>
      <c r="I253" s="304">
        <f>IF(I$115=0,0,I$115/NFM_fec!I$115)</f>
        <v>0</v>
      </c>
      <c r="J253" s="304">
        <f>IF(J$115=0,0,J$115/NFM_fec!J$115)</f>
        <v>0</v>
      </c>
      <c r="K253" s="304">
        <f>IF(K$115=0,0,K$115/NFM_fec!K$115)</f>
        <v>0</v>
      </c>
      <c r="L253" s="304">
        <f>IF(L$115=0,0,L$115/NFM_fec!L$115)</f>
        <v>0</v>
      </c>
      <c r="M253" s="304">
        <f>IF(M$115=0,0,M$115/NFM_fec!M$115)</f>
        <v>0</v>
      </c>
      <c r="N253" s="304">
        <f>IF(N$115=0,0,N$115/NFM_fec!N$115)</f>
        <v>0</v>
      </c>
      <c r="O253" s="304">
        <f>IF(O$115=0,0,O$115/NFM_fec!O$115)</f>
        <v>0</v>
      </c>
      <c r="P253" s="304">
        <f>IF(P$115=0,0,P$115/NFM_fec!P$115)</f>
        <v>0</v>
      </c>
      <c r="Q253" s="304">
        <f>IF(Q$115=0,0,Q$115/NFM_fec!Q$115)</f>
        <v>0</v>
      </c>
      <c r="R253" s="304">
        <f>IF(R$115=0,0,R$115/NFM_fec!R$115)</f>
        <v>0</v>
      </c>
      <c r="S253" s="304">
        <f>IF(S$115=0,0,S$115/NFM_fec!S$115)</f>
        <v>0</v>
      </c>
      <c r="T253" s="304">
        <f>IF(T$115=0,0,T$115/NFM_fec!T$115)</f>
        <v>0</v>
      </c>
      <c r="U253" s="304">
        <f>IF(U$115=0,0,U$115/NFM_fec!U$115)</f>
        <v>0</v>
      </c>
      <c r="V253" s="304">
        <f>IF(V$115=0,0,V$115/NFM_fec!V$115)</f>
        <v>0</v>
      </c>
      <c r="W253" s="304">
        <f>IF(W$115=0,0,W$115/NFM_fec!W$115)</f>
        <v>0</v>
      </c>
      <c r="X253" s="304">
        <f>IF(X$115=0,0,X$115/NFM_fec!X$115)</f>
        <v>0</v>
      </c>
      <c r="Y253" s="304">
        <f>IF(Y$115=0,0,Y$115/NFM_fec!Y$115)</f>
        <v>0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</v>
      </c>
      <c r="C254" s="305">
        <f>IF(C$116=0,0,C$116/NFM_fec!C$116)</f>
        <v>0</v>
      </c>
      <c r="D254" s="305">
        <f>IF(D$116=0,0,D$116/NFM_fec!D$116)</f>
        <v>0</v>
      </c>
      <c r="E254" s="305">
        <f>IF(E$116=0,0,E$116/NFM_fec!E$116)</f>
        <v>0</v>
      </c>
      <c r="F254" s="305">
        <f>IF(F$116=0,0,F$116/NFM_fec!F$116)</f>
        <v>0</v>
      </c>
      <c r="G254" s="305">
        <f>IF(G$116=0,0,G$116/NFM_fec!G$116)</f>
        <v>0</v>
      </c>
      <c r="H254" s="305">
        <f>IF(H$116=0,0,H$116/NFM_fec!H$116)</f>
        <v>0</v>
      </c>
      <c r="I254" s="305">
        <f>IF(I$116=0,0,I$116/NFM_fec!I$116)</f>
        <v>0</v>
      </c>
      <c r="J254" s="305">
        <f>IF(J$116=0,0,J$116/NFM_fec!J$116)</f>
        <v>0</v>
      </c>
      <c r="K254" s="305">
        <f>IF(K$116=0,0,K$116/NFM_fec!K$116)</f>
        <v>0</v>
      </c>
      <c r="L254" s="305">
        <f>IF(L$116=0,0,L$116/NFM_fec!L$116)</f>
        <v>0</v>
      </c>
      <c r="M254" s="305">
        <f>IF(M$116=0,0,M$116/NFM_fec!M$116)</f>
        <v>0</v>
      </c>
      <c r="N254" s="305">
        <f>IF(N$116=0,0,N$116/NFM_fec!N$116)</f>
        <v>0</v>
      </c>
      <c r="O254" s="305">
        <f>IF(O$116=0,0,O$116/NFM_fec!O$116)</f>
        <v>0</v>
      </c>
      <c r="P254" s="305">
        <f>IF(P$116=0,0,P$116/NFM_fec!P$116)</f>
        <v>0</v>
      </c>
      <c r="Q254" s="305">
        <f>IF(Q$116=0,0,Q$116/NFM_fec!Q$116)</f>
        <v>0</v>
      </c>
      <c r="R254" s="305">
        <f>IF(R$116=0,0,R$116/NFM_fec!R$116)</f>
        <v>0</v>
      </c>
      <c r="S254" s="305">
        <f>IF(S$116=0,0,S$116/NFM_fec!S$116)</f>
        <v>0</v>
      </c>
      <c r="T254" s="305">
        <f>IF(T$116=0,0,T$116/NFM_fec!T$116)</f>
        <v>0</v>
      </c>
      <c r="U254" s="305">
        <f>IF(U$116=0,0,U$116/NFM_fec!U$116)</f>
        <v>0</v>
      </c>
      <c r="V254" s="305">
        <f>IF(V$116=0,0,V$116/NFM_fec!V$116)</f>
        <v>0</v>
      </c>
      <c r="W254" s="305">
        <f>IF(W$116=0,0,W$116/NFM_fec!W$116)</f>
        <v>0</v>
      </c>
      <c r="X254" s="305">
        <f>IF(X$116=0,0,X$116/NFM_fec!X$116)</f>
        <v>0</v>
      </c>
      <c r="Y254" s="305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</v>
      </c>
      <c r="C255" s="306">
        <f>IF(C$117=0,0,C$117/NFM_fec!C$117)</f>
        <v>0</v>
      </c>
      <c r="D255" s="306">
        <f>IF(D$117=0,0,D$117/NFM_fec!D$117)</f>
        <v>0</v>
      </c>
      <c r="E255" s="306">
        <f>IF(E$117=0,0,E$117/NFM_fec!E$117)</f>
        <v>0</v>
      </c>
      <c r="F255" s="306">
        <f>IF(F$117=0,0,F$117/NFM_fec!F$117)</f>
        <v>0</v>
      </c>
      <c r="G255" s="306">
        <f>IF(G$117=0,0,G$117/NFM_fec!G$117)</f>
        <v>0</v>
      </c>
      <c r="H255" s="306">
        <f>IF(H$117=0,0,H$117/NFM_fec!H$117)</f>
        <v>0</v>
      </c>
      <c r="I255" s="306">
        <f>IF(I$117=0,0,I$117/NFM_fec!I$117)</f>
        <v>0</v>
      </c>
      <c r="J255" s="306">
        <f>IF(J$117=0,0,J$117/NFM_fec!J$117)</f>
        <v>0</v>
      </c>
      <c r="K255" s="306">
        <f>IF(K$117=0,0,K$117/NFM_fec!K$117)</f>
        <v>0</v>
      </c>
      <c r="L255" s="306">
        <f>IF(L$117=0,0,L$117/NFM_fec!L$117)</f>
        <v>0</v>
      </c>
      <c r="M255" s="306">
        <f>IF(M$117=0,0,M$117/NFM_fec!M$117)</f>
        <v>0</v>
      </c>
      <c r="N255" s="306">
        <f>IF(N$117=0,0,N$117/NFM_fec!N$117)</f>
        <v>0</v>
      </c>
      <c r="O255" s="306">
        <f>IF(O$117=0,0,O$117/NFM_fec!O$117)</f>
        <v>0</v>
      </c>
      <c r="P255" s="306">
        <f>IF(P$117=0,0,P$117/NFM_fec!P$117)</f>
        <v>0</v>
      </c>
      <c r="Q255" s="306">
        <f>IF(Q$117=0,0,Q$117/NFM_fec!Q$117)</f>
        <v>0</v>
      </c>
      <c r="R255" s="306">
        <f>IF(R$117=0,0,R$117/NFM_fec!R$117)</f>
        <v>0</v>
      </c>
      <c r="S255" s="306">
        <f>IF(S$117=0,0,S$117/NFM_fec!S$117)</f>
        <v>0</v>
      </c>
      <c r="T255" s="306">
        <f>IF(T$117=0,0,T$117/NFM_fec!T$117)</f>
        <v>0</v>
      </c>
      <c r="U255" s="306">
        <f>IF(U$117=0,0,U$117/NFM_fec!U$117)</f>
        <v>0</v>
      </c>
      <c r="V255" s="306">
        <f>IF(V$117=0,0,V$117/NFM_fec!V$117)</f>
        <v>0</v>
      </c>
      <c r="W255" s="306">
        <f>IF(W$117=0,0,W$117/NFM_fec!W$117)</f>
        <v>0</v>
      </c>
      <c r="X255" s="306">
        <f>IF(X$117=0,0,X$117/NFM_fec!X$117)</f>
        <v>0</v>
      </c>
      <c r="Y255" s="306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</v>
      </c>
      <c r="C256" s="306">
        <f>IF(C$118=0,0,C$118/NFM_fec!C$118)</f>
        <v>0</v>
      </c>
      <c r="D256" s="306">
        <f>IF(D$118=0,0,D$118/NFM_fec!D$118)</f>
        <v>0</v>
      </c>
      <c r="E256" s="306">
        <f>IF(E$118=0,0,E$118/NFM_fec!E$118)</f>
        <v>0</v>
      </c>
      <c r="F256" s="306">
        <f>IF(F$118=0,0,F$118/NFM_fec!F$118)</f>
        <v>0</v>
      </c>
      <c r="G256" s="306">
        <f>IF(G$118=0,0,G$118/NFM_fec!G$118)</f>
        <v>0</v>
      </c>
      <c r="H256" s="306">
        <f>IF(H$118=0,0,H$118/NFM_fec!H$118)</f>
        <v>0</v>
      </c>
      <c r="I256" s="306">
        <f>IF(I$118=0,0,I$118/NFM_fec!I$118)</f>
        <v>0</v>
      </c>
      <c r="J256" s="306">
        <f>IF(J$118=0,0,J$118/NFM_fec!J$118)</f>
        <v>0</v>
      </c>
      <c r="K256" s="306">
        <f>IF(K$118=0,0,K$118/NFM_fec!K$118)</f>
        <v>0</v>
      </c>
      <c r="L256" s="306">
        <f>IF(L$118=0,0,L$118/NFM_fec!L$118)</f>
        <v>0</v>
      </c>
      <c r="M256" s="306">
        <f>IF(M$118=0,0,M$118/NFM_fec!M$118)</f>
        <v>0</v>
      </c>
      <c r="N256" s="306">
        <f>IF(N$118=0,0,N$118/NFM_fec!N$118)</f>
        <v>0</v>
      </c>
      <c r="O256" s="306">
        <f>IF(O$118=0,0,O$118/NFM_fec!O$118)</f>
        <v>0</v>
      </c>
      <c r="P256" s="306">
        <f>IF(P$118=0,0,P$118/NFM_fec!P$118)</f>
        <v>0</v>
      </c>
      <c r="Q256" s="306">
        <f>IF(Q$118=0,0,Q$118/NFM_fec!Q$118)</f>
        <v>0</v>
      </c>
      <c r="R256" s="306">
        <f>IF(R$118=0,0,R$118/NFM_fec!R$118)</f>
        <v>0</v>
      </c>
      <c r="S256" s="306">
        <f>IF(S$118=0,0,S$118/NFM_fec!S$118)</f>
        <v>0</v>
      </c>
      <c r="T256" s="306">
        <f>IF(T$118=0,0,T$118/NFM_fec!T$118)</f>
        <v>0</v>
      </c>
      <c r="U256" s="306">
        <f>IF(U$118=0,0,U$118/NFM_fec!U$118)</f>
        <v>0</v>
      </c>
      <c r="V256" s="306">
        <f>IF(V$118=0,0,V$118/NFM_fec!V$118)</f>
        <v>0</v>
      </c>
      <c r="W256" s="306">
        <f>IF(W$118=0,0,W$118/NFM_fec!W$118)</f>
        <v>0</v>
      </c>
      <c r="X256" s="306">
        <f>IF(X$118=0,0,X$118/NFM_fec!X$118)</f>
        <v>0</v>
      </c>
      <c r="Y256" s="306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</v>
      </c>
      <c r="C257" s="306">
        <f>IF(C$119=0,0,C$119/NFM_fec!C$119)</f>
        <v>0</v>
      </c>
      <c r="D257" s="306">
        <f>IF(D$119=0,0,D$119/NFM_fec!D$119)</f>
        <v>0</v>
      </c>
      <c r="E257" s="306">
        <f>IF(E$119=0,0,E$119/NFM_fec!E$119)</f>
        <v>0</v>
      </c>
      <c r="F257" s="306">
        <f>IF(F$119=0,0,F$119/NFM_fec!F$119)</f>
        <v>0</v>
      </c>
      <c r="G257" s="306">
        <f>IF(G$119=0,0,G$119/NFM_fec!G$119)</f>
        <v>0</v>
      </c>
      <c r="H257" s="306">
        <f>IF(H$119=0,0,H$119/NFM_fec!H$119)</f>
        <v>0</v>
      </c>
      <c r="I257" s="306">
        <f>IF(I$119=0,0,I$119/NFM_fec!I$119)</f>
        <v>0</v>
      </c>
      <c r="J257" s="306">
        <f>IF(J$119=0,0,J$119/NFM_fec!J$119)</f>
        <v>0</v>
      </c>
      <c r="K257" s="306">
        <f>IF(K$119=0,0,K$119/NFM_fec!K$119)</f>
        <v>0</v>
      </c>
      <c r="L257" s="306">
        <f>IF(L$119=0,0,L$119/NFM_fec!L$119)</f>
        <v>0</v>
      </c>
      <c r="M257" s="306">
        <f>IF(M$119=0,0,M$119/NFM_fec!M$119)</f>
        <v>0</v>
      </c>
      <c r="N257" s="306">
        <f>IF(N$119=0,0,N$119/NFM_fec!N$119)</f>
        <v>0</v>
      </c>
      <c r="O257" s="306">
        <f>IF(O$119=0,0,O$119/NFM_fec!O$119)</f>
        <v>0</v>
      </c>
      <c r="P257" s="306">
        <f>IF(P$119=0,0,P$119/NFM_fec!P$119)</f>
        <v>0</v>
      </c>
      <c r="Q257" s="306">
        <f>IF(Q$119=0,0,Q$119/NFM_fec!Q$119)</f>
        <v>0</v>
      </c>
      <c r="R257" s="306">
        <f>IF(R$119=0,0,R$119/NFM_fec!R$119)</f>
        <v>0</v>
      </c>
      <c r="S257" s="306">
        <f>IF(S$119=0,0,S$119/NFM_fec!S$119)</f>
        <v>0</v>
      </c>
      <c r="T257" s="306">
        <f>IF(T$119=0,0,T$119/NFM_fec!T$119)</f>
        <v>0</v>
      </c>
      <c r="U257" s="306">
        <f>IF(U$119=0,0,U$119/NFM_fec!U$119)</f>
        <v>0</v>
      </c>
      <c r="V257" s="306">
        <f>IF(V$119=0,0,V$119/NFM_fec!V$119)</f>
        <v>0</v>
      </c>
      <c r="W257" s="306">
        <f>IF(W$119=0,0,W$119/NFM_fec!W$119)</f>
        <v>0</v>
      </c>
      <c r="X257" s="306">
        <f>IF(X$119=0,0,X$119/NFM_fec!X$119)</f>
        <v>0</v>
      </c>
      <c r="Y257" s="306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</v>
      </c>
      <c r="C258" s="307">
        <f>IF(C$120=0,0,C$120/NFM_fec!C$120)</f>
        <v>0</v>
      </c>
      <c r="D258" s="307">
        <f>IF(D$120=0,0,D$120/NFM_fec!D$120)</f>
        <v>0</v>
      </c>
      <c r="E258" s="307">
        <f>IF(E$120=0,0,E$120/NFM_fec!E$120)</f>
        <v>0</v>
      </c>
      <c r="F258" s="307">
        <f>IF(F$120=0,0,F$120/NFM_fec!F$120)</f>
        <v>0</v>
      </c>
      <c r="G258" s="307">
        <f>IF(G$120=0,0,G$120/NFM_fec!G$120)</f>
        <v>0</v>
      </c>
      <c r="H258" s="307">
        <f>IF(H$120=0,0,H$120/NFM_fec!H$120)</f>
        <v>0</v>
      </c>
      <c r="I258" s="307">
        <f>IF(I$120=0,0,I$120/NFM_fec!I$120)</f>
        <v>0</v>
      </c>
      <c r="J258" s="307">
        <f>IF(J$120=0,0,J$120/NFM_fec!J$120)</f>
        <v>0</v>
      </c>
      <c r="K258" s="307">
        <f>IF(K$120=0,0,K$120/NFM_fec!K$120)</f>
        <v>0</v>
      </c>
      <c r="L258" s="307">
        <f>IF(L$120=0,0,L$120/NFM_fec!L$120)</f>
        <v>0</v>
      </c>
      <c r="M258" s="307">
        <f>IF(M$120=0,0,M$120/NFM_fec!M$120)</f>
        <v>0</v>
      </c>
      <c r="N258" s="307">
        <f>IF(N$120=0,0,N$120/NFM_fec!N$120)</f>
        <v>0</v>
      </c>
      <c r="O258" s="307">
        <f>IF(O$120=0,0,O$120/NFM_fec!O$120)</f>
        <v>0</v>
      </c>
      <c r="P258" s="307">
        <f>IF(P$120=0,0,P$120/NFM_fec!P$120)</f>
        <v>0</v>
      </c>
      <c r="Q258" s="307">
        <f>IF(Q$120=0,0,Q$120/NFM_fec!Q$120)</f>
        <v>0</v>
      </c>
      <c r="R258" s="307">
        <f>IF(R$120=0,0,R$120/NFM_fec!R$120)</f>
        <v>0</v>
      </c>
      <c r="S258" s="307">
        <f>IF(S$120=0,0,S$120/NFM_fec!S$120)</f>
        <v>0</v>
      </c>
      <c r="T258" s="307">
        <f>IF(T$120=0,0,T$120/NFM_fec!T$120)</f>
        <v>0</v>
      </c>
      <c r="U258" s="307">
        <f>IF(U$120=0,0,U$120/NFM_fec!U$120)</f>
        <v>0</v>
      </c>
      <c r="V258" s="307">
        <f>IF(V$120=0,0,V$120/NFM_fec!V$120)</f>
        <v>0</v>
      </c>
      <c r="W258" s="307">
        <f>IF(W$120=0,0,W$120/NFM_fec!W$120)</f>
        <v>0</v>
      </c>
      <c r="X258" s="307">
        <f>IF(X$120=0,0,X$120/NFM_fec!X$120)</f>
        <v>0</v>
      </c>
      <c r="Y258" s="307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</v>
      </c>
      <c r="C259" s="308">
        <f>IF(C$126=0,0,C$126/NFM_fec!C$126)</f>
        <v>0</v>
      </c>
      <c r="D259" s="308">
        <f>IF(D$126=0,0,D$126/NFM_fec!D$126)</f>
        <v>0</v>
      </c>
      <c r="E259" s="308">
        <f>IF(E$126=0,0,E$126/NFM_fec!E$126)</f>
        <v>0</v>
      </c>
      <c r="F259" s="308">
        <f>IF(F$126=0,0,F$126/NFM_fec!F$126)</f>
        <v>0</v>
      </c>
      <c r="G259" s="308">
        <f>IF(G$126=0,0,G$126/NFM_fec!G$126)</f>
        <v>0</v>
      </c>
      <c r="H259" s="308">
        <f>IF(H$126=0,0,H$126/NFM_fec!H$126)</f>
        <v>0</v>
      </c>
      <c r="I259" s="308">
        <f>IF(I$126=0,0,I$126/NFM_fec!I$126)</f>
        <v>0</v>
      </c>
      <c r="J259" s="308">
        <f>IF(J$126=0,0,J$126/NFM_fec!J$126)</f>
        <v>0</v>
      </c>
      <c r="K259" s="308">
        <f>IF(K$126=0,0,K$126/NFM_fec!K$126)</f>
        <v>0</v>
      </c>
      <c r="L259" s="308">
        <f>IF(L$126=0,0,L$126/NFM_fec!L$126)</f>
        <v>0</v>
      </c>
      <c r="M259" s="308">
        <f>IF(M$126=0,0,M$126/NFM_fec!M$126)</f>
        <v>0</v>
      </c>
      <c r="N259" s="308">
        <f>IF(N$126=0,0,N$126/NFM_fec!N$126)</f>
        <v>0</v>
      </c>
      <c r="O259" s="308">
        <f>IF(O$126=0,0,O$126/NFM_fec!O$126)</f>
        <v>0</v>
      </c>
      <c r="P259" s="308">
        <f>IF(P$126=0,0,P$126/NFM_fec!P$126)</f>
        <v>0</v>
      </c>
      <c r="Q259" s="308">
        <f>IF(Q$126=0,0,Q$126/NFM_fec!Q$126)</f>
        <v>0</v>
      </c>
      <c r="R259" s="308">
        <f>IF(R$126=0,0,R$126/NFM_fec!R$126)</f>
        <v>0</v>
      </c>
      <c r="S259" s="308">
        <f>IF(S$126=0,0,S$126/NFM_fec!S$126)</f>
        <v>0</v>
      </c>
      <c r="T259" s="308">
        <f>IF(T$126=0,0,T$126/NFM_fec!T$126)</f>
        <v>0</v>
      </c>
      <c r="U259" s="308">
        <f>IF(U$126=0,0,U$126/NFM_fec!U$126)</f>
        <v>0</v>
      </c>
      <c r="V259" s="308">
        <f>IF(V$126=0,0,V$126/NFM_fec!V$126)</f>
        <v>0</v>
      </c>
      <c r="W259" s="308">
        <f>IF(W$126=0,0,W$126/NFM_fec!W$126)</f>
        <v>0</v>
      </c>
      <c r="X259" s="308">
        <f>IF(X$126=0,0,X$126/NFM_fec!X$126)</f>
        <v>0</v>
      </c>
      <c r="Y259" s="308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</v>
      </c>
      <c r="C260" s="308">
        <f>IF(C$134=0,0,C$134/NFM_fec!C$134)</f>
        <v>0</v>
      </c>
      <c r="D260" s="308">
        <f>IF(D$134=0,0,D$134/NFM_fec!D$134)</f>
        <v>0</v>
      </c>
      <c r="E260" s="308">
        <f>IF(E$134=0,0,E$134/NFM_fec!E$134)</f>
        <v>0</v>
      </c>
      <c r="F260" s="308">
        <f>IF(F$134=0,0,F$134/NFM_fec!F$134)</f>
        <v>0</v>
      </c>
      <c r="G260" s="308">
        <f>IF(G$134=0,0,G$134/NFM_fec!G$134)</f>
        <v>0</v>
      </c>
      <c r="H260" s="308">
        <f>IF(H$134=0,0,H$134/NFM_fec!H$134)</f>
        <v>0</v>
      </c>
      <c r="I260" s="308">
        <f>IF(I$134=0,0,I$134/NFM_fec!I$134)</f>
        <v>0</v>
      </c>
      <c r="J260" s="308">
        <f>IF(J$134=0,0,J$134/NFM_fec!J$134)</f>
        <v>0</v>
      </c>
      <c r="K260" s="308">
        <f>IF(K$134=0,0,K$134/NFM_fec!K$134)</f>
        <v>0</v>
      </c>
      <c r="L260" s="308">
        <f>IF(L$134=0,0,L$134/NFM_fec!L$134)</f>
        <v>0</v>
      </c>
      <c r="M260" s="308">
        <f>IF(M$134=0,0,M$134/NFM_fec!M$134)</f>
        <v>0</v>
      </c>
      <c r="N260" s="308">
        <f>IF(N$134=0,0,N$134/NFM_fec!N$134)</f>
        <v>0</v>
      </c>
      <c r="O260" s="308">
        <f>IF(O$134=0,0,O$134/NFM_fec!O$134)</f>
        <v>0</v>
      </c>
      <c r="P260" s="308">
        <f>IF(P$134=0,0,P$134/NFM_fec!P$134)</f>
        <v>0</v>
      </c>
      <c r="Q260" s="308">
        <f>IF(Q$134=0,0,Q$134/NFM_fec!Q$134)</f>
        <v>0</v>
      </c>
      <c r="R260" s="308">
        <f>IF(R$134=0,0,R$134/NFM_fec!R$134)</f>
        <v>0</v>
      </c>
      <c r="S260" s="308">
        <f>IF(S$134=0,0,S$134/NFM_fec!S$134)</f>
        <v>0</v>
      </c>
      <c r="T260" s="308">
        <f>IF(T$134=0,0,T$134/NFM_fec!T$134)</f>
        <v>0</v>
      </c>
      <c r="U260" s="308">
        <f>IF(U$134=0,0,U$134/NFM_fec!U$134)</f>
        <v>0</v>
      </c>
      <c r="V260" s="308">
        <f>IF(V$134=0,0,V$134/NFM_fec!V$134)</f>
        <v>0</v>
      </c>
      <c r="W260" s="308">
        <f>IF(W$134=0,0,W$134/NFM_fec!W$134)</f>
        <v>0</v>
      </c>
      <c r="X260" s="308">
        <f>IF(X$134=0,0,X$134/NFM_fec!X$134)</f>
        <v>0</v>
      </c>
      <c r="Y260" s="308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</v>
      </c>
      <c r="C261" s="309">
        <f>IF(C$141=0,0,C$141/NFM_fec!C$141)</f>
        <v>0</v>
      </c>
      <c r="D261" s="309">
        <f>IF(D$141=0,0,D$141/NFM_fec!D$141)</f>
        <v>0</v>
      </c>
      <c r="E261" s="309">
        <f>IF(E$141=0,0,E$141/NFM_fec!E$141)</f>
        <v>0</v>
      </c>
      <c r="F261" s="309">
        <f>IF(F$141=0,0,F$141/NFM_fec!F$141)</f>
        <v>0</v>
      </c>
      <c r="G261" s="309">
        <f>IF(G$141=0,0,G$141/NFM_fec!G$141)</f>
        <v>0</v>
      </c>
      <c r="H261" s="309">
        <f>IF(H$141=0,0,H$141/NFM_fec!H$141)</f>
        <v>0</v>
      </c>
      <c r="I261" s="309">
        <f>IF(I$141=0,0,I$141/NFM_fec!I$141)</f>
        <v>0</v>
      </c>
      <c r="J261" s="309">
        <f>IF(J$141=0,0,J$141/NFM_fec!J$141)</f>
        <v>0</v>
      </c>
      <c r="K261" s="309">
        <f>IF(K$141=0,0,K$141/NFM_fec!K$141)</f>
        <v>0</v>
      </c>
      <c r="L261" s="309">
        <f>IF(L$141=0,0,L$141/NFM_fec!L$141)</f>
        <v>0</v>
      </c>
      <c r="M261" s="309">
        <f>IF(M$141=0,0,M$141/NFM_fec!M$141)</f>
        <v>0</v>
      </c>
      <c r="N261" s="309">
        <f>IF(N$141=0,0,N$141/NFM_fec!N$141)</f>
        <v>0</v>
      </c>
      <c r="O261" s="309">
        <f>IF(O$141=0,0,O$141/NFM_fec!O$141)</f>
        <v>0</v>
      </c>
      <c r="P261" s="309">
        <f>IF(P$141=0,0,P$141/NFM_fec!P$141)</f>
        <v>0</v>
      </c>
      <c r="Q261" s="309">
        <f>IF(Q$141=0,0,Q$141/NFM_fec!Q$141)</f>
        <v>0</v>
      </c>
      <c r="R261" s="309">
        <f>IF(R$141=0,0,R$141/NFM_fec!R$141)</f>
        <v>0</v>
      </c>
      <c r="S261" s="309">
        <f>IF(S$141=0,0,S$141/NFM_fec!S$141)</f>
        <v>0</v>
      </c>
      <c r="T261" s="309">
        <f>IF(T$141=0,0,T$141/NFM_fec!T$141)</f>
        <v>0</v>
      </c>
      <c r="U261" s="309">
        <f>IF(U$141=0,0,U$141/NFM_fec!U$141)</f>
        <v>0</v>
      </c>
      <c r="V261" s="309">
        <f>IF(V$141=0,0,V$141/NFM_fec!V$141)</f>
        <v>0</v>
      </c>
      <c r="W261" s="309">
        <f>IF(W$141=0,0,W$141/NFM_fec!W$141)</f>
        <v>0</v>
      </c>
      <c r="X261" s="309">
        <f>IF(X$141=0,0,X$141/NFM_fec!X$141)</f>
        <v>0</v>
      </c>
      <c r="Y261" s="309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CY: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0</v>
      </c>
      <c r="C115" s="223">
        <f t="shared" si="3"/>
        <v>0</v>
      </c>
      <c r="D115" s="223">
        <f t="shared" si="3"/>
        <v>0</v>
      </c>
      <c r="E115" s="223">
        <f t="shared" si="3"/>
        <v>0</v>
      </c>
      <c r="F115" s="223">
        <f t="shared" si="3"/>
        <v>0</v>
      </c>
      <c r="G115" s="223">
        <f t="shared" si="3"/>
        <v>0</v>
      </c>
      <c r="H115" s="223">
        <f t="shared" si="3"/>
        <v>0</v>
      </c>
      <c r="I115" s="223">
        <f t="shared" si="3"/>
        <v>0</v>
      </c>
      <c r="J115" s="223">
        <f t="shared" si="3"/>
        <v>0</v>
      </c>
      <c r="K115" s="223">
        <f t="shared" si="3"/>
        <v>0</v>
      </c>
      <c r="L115" s="223">
        <f t="shared" si="3"/>
        <v>0</v>
      </c>
      <c r="M115" s="223">
        <f t="shared" si="3"/>
        <v>0</v>
      </c>
      <c r="N115" s="223">
        <f t="shared" si="3"/>
        <v>0</v>
      </c>
      <c r="O115" s="223">
        <f t="shared" si="3"/>
        <v>0</v>
      </c>
      <c r="P115" s="223">
        <f t="shared" si="3"/>
        <v>0</v>
      </c>
      <c r="Q115" s="223">
        <f t="shared" si="3"/>
        <v>0</v>
      </c>
      <c r="R115" s="223">
        <f t="shared" si="3"/>
        <v>0</v>
      </c>
      <c r="S115" s="223">
        <f t="shared" si="3"/>
        <v>0</v>
      </c>
      <c r="T115" s="223">
        <f t="shared" si="3"/>
        <v>0</v>
      </c>
      <c r="U115" s="223">
        <f t="shared" si="3"/>
        <v>0</v>
      </c>
      <c r="V115" s="223">
        <f t="shared" si="3"/>
        <v>0</v>
      </c>
      <c r="W115" s="223">
        <f t="shared" si="3"/>
        <v>0</v>
      </c>
      <c r="X115" s="223">
        <f t="shared" si="3"/>
        <v>0</v>
      </c>
      <c r="Y115" s="223">
        <f t="shared" si="3"/>
        <v>0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903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911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0</v>
      </c>
      <c r="C141" s="261">
        <f t="shared" si="4"/>
        <v>0</v>
      </c>
      <c r="D141" s="261">
        <f t="shared" si="4"/>
        <v>0</v>
      </c>
      <c r="E141" s="261">
        <f t="shared" si="4"/>
        <v>0</v>
      </c>
      <c r="F141" s="261">
        <f t="shared" si="4"/>
        <v>0</v>
      </c>
      <c r="G141" s="261">
        <f t="shared" si="4"/>
        <v>0</v>
      </c>
      <c r="H141" s="261">
        <f t="shared" si="4"/>
        <v>0</v>
      </c>
      <c r="I141" s="261">
        <f t="shared" si="4"/>
        <v>0</v>
      </c>
      <c r="J141" s="261">
        <f t="shared" si="4"/>
        <v>0</v>
      </c>
      <c r="K141" s="261">
        <f t="shared" si="4"/>
        <v>0</v>
      </c>
      <c r="L141" s="261">
        <f t="shared" si="4"/>
        <v>0</v>
      </c>
      <c r="M141" s="261">
        <f t="shared" si="4"/>
        <v>0</v>
      </c>
      <c r="N141" s="261">
        <f t="shared" si="4"/>
        <v>0</v>
      </c>
      <c r="O141" s="261">
        <f t="shared" si="4"/>
        <v>0</v>
      </c>
      <c r="P141" s="261">
        <f t="shared" si="4"/>
        <v>0</v>
      </c>
      <c r="Q141" s="261">
        <f t="shared" si="4"/>
        <v>0</v>
      </c>
      <c r="R141" s="261">
        <f t="shared" si="4"/>
        <v>0</v>
      </c>
      <c r="S141" s="261">
        <f t="shared" si="4"/>
        <v>0</v>
      </c>
      <c r="T141" s="261">
        <f t="shared" si="4"/>
        <v>0</v>
      </c>
      <c r="U141" s="261">
        <f t="shared" si="4"/>
        <v>0</v>
      </c>
      <c r="V141" s="261">
        <f t="shared" si="4"/>
        <v>0</v>
      </c>
      <c r="W141" s="261">
        <f t="shared" si="4"/>
        <v>0</v>
      </c>
      <c r="X141" s="261">
        <f t="shared" si="4"/>
        <v>0</v>
      </c>
      <c r="Y141" s="261">
        <f t="shared" si="4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921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0</v>
      </c>
      <c r="C204" s="232">
        <f t="shared" si="44"/>
        <v>0</v>
      </c>
      <c r="D204" s="232">
        <f t="shared" si="44"/>
        <v>0</v>
      </c>
      <c r="E204" s="232">
        <f t="shared" si="44"/>
        <v>0</v>
      </c>
      <c r="F204" s="232">
        <f t="shared" si="44"/>
        <v>0</v>
      </c>
      <c r="G204" s="232">
        <f t="shared" si="44"/>
        <v>0</v>
      </c>
      <c r="H204" s="232">
        <f t="shared" si="44"/>
        <v>0</v>
      </c>
      <c r="I204" s="232">
        <f t="shared" si="44"/>
        <v>0</v>
      </c>
      <c r="J204" s="232">
        <f t="shared" si="44"/>
        <v>0</v>
      </c>
      <c r="K204" s="232">
        <f t="shared" si="44"/>
        <v>0</v>
      </c>
      <c r="L204" s="232">
        <f t="shared" si="44"/>
        <v>0</v>
      </c>
      <c r="M204" s="232">
        <f t="shared" si="44"/>
        <v>0</v>
      </c>
      <c r="N204" s="232">
        <f t="shared" si="44"/>
        <v>0</v>
      </c>
      <c r="O204" s="232">
        <f t="shared" si="44"/>
        <v>0</v>
      </c>
      <c r="P204" s="232">
        <f t="shared" si="44"/>
        <v>0</v>
      </c>
      <c r="Q204" s="232">
        <f t="shared" si="44"/>
        <v>0</v>
      </c>
      <c r="R204" s="232">
        <f t="shared" si="44"/>
        <v>0</v>
      </c>
      <c r="S204" s="232">
        <f t="shared" si="44"/>
        <v>0</v>
      </c>
      <c r="T204" s="232">
        <f t="shared" si="44"/>
        <v>0</v>
      </c>
      <c r="U204" s="232">
        <f t="shared" si="44"/>
        <v>0</v>
      </c>
      <c r="V204" s="232">
        <f t="shared" si="44"/>
        <v>0</v>
      </c>
      <c r="W204" s="232">
        <f t="shared" si="44"/>
        <v>0</v>
      </c>
      <c r="X204" s="232">
        <f t="shared" si="44"/>
        <v>0</v>
      </c>
      <c r="Y204" s="232">
        <f t="shared" si="44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0</v>
      </c>
      <c r="C209" s="300">
        <f t="shared" si="49"/>
        <v>0</v>
      </c>
      <c r="D209" s="300">
        <f t="shared" si="49"/>
        <v>0</v>
      </c>
      <c r="E209" s="300">
        <f t="shared" si="49"/>
        <v>0</v>
      </c>
      <c r="F209" s="300">
        <f t="shared" si="49"/>
        <v>0</v>
      </c>
      <c r="G209" s="300">
        <f t="shared" si="49"/>
        <v>0</v>
      </c>
      <c r="H209" s="300">
        <f t="shared" si="49"/>
        <v>0</v>
      </c>
      <c r="I209" s="300">
        <f t="shared" si="49"/>
        <v>0</v>
      </c>
      <c r="J209" s="300">
        <f t="shared" si="49"/>
        <v>0</v>
      </c>
      <c r="K209" s="300">
        <f t="shared" si="49"/>
        <v>0</v>
      </c>
      <c r="L209" s="300">
        <f t="shared" si="49"/>
        <v>0</v>
      </c>
      <c r="M209" s="300">
        <f t="shared" si="49"/>
        <v>0</v>
      </c>
      <c r="N209" s="300">
        <f t="shared" si="49"/>
        <v>0</v>
      </c>
      <c r="O209" s="300">
        <f t="shared" si="49"/>
        <v>0</v>
      </c>
      <c r="P209" s="300">
        <f t="shared" si="49"/>
        <v>0</v>
      </c>
      <c r="Q209" s="300">
        <f t="shared" si="49"/>
        <v>0</v>
      </c>
      <c r="R209" s="300">
        <f t="shared" si="49"/>
        <v>0</v>
      </c>
      <c r="S209" s="300">
        <f t="shared" si="49"/>
        <v>0</v>
      </c>
      <c r="T209" s="300">
        <f t="shared" si="49"/>
        <v>0</v>
      </c>
      <c r="U209" s="300">
        <f t="shared" si="49"/>
        <v>0</v>
      </c>
      <c r="V209" s="300">
        <f t="shared" si="49"/>
        <v>0</v>
      </c>
      <c r="W209" s="300">
        <f t="shared" si="49"/>
        <v>0</v>
      </c>
      <c r="X209" s="300">
        <f t="shared" si="49"/>
        <v>0</v>
      </c>
      <c r="Y209" s="300">
        <f t="shared" si="49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</v>
      </c>
      <c r="C210" s="301">
        <f t="shared" si="50"/>
        <v>0</v>
      </c>
      <c r="D210" s="301">
        <f t="shared" si="50"/>
        <v>0</v>
      </c>
      <c r="E210" s="301">
        <f t="shared" si="50"/>
        <v>0</v>
      </c>
      <c r="F210" s="301">
        <f t="shared" si="50"/>
        <v>0</v>
      </c>
      <c r="G210" s="301">
        <f t="shared" si="50"/>
        <v>0</v>
      </c>
      <c r="H210" s="301">
        <f t="shared" si="50"/>
        <v>0</v>
      </c>
      <c r="I210" s="301">
        <f t="shared" si="50"/>
        <v>0</v>
      </c>
      <c r="J210" s="301">
        <f t="shared" si="50"/>
        <v>0</v>
      </c>
      <c r="K210" s="301">
        <f t="shared" si="50"/>
        <v>0</v>
      </c>
      <c r="L210" s="301">
        <f t="shared" si="50"/>
        <v>0</v>
      </c>
      <c r="M210" s="301">
        <f t="shared" si="50"/>
        <v>0</v>
      </c>
      <c r="N210" s="301">
        <f t="shared" si="50"/>
        <v>0</v>
      </c>
      <c r="O210" s="301">
        <f t="shared" si="50"/>
        <v>0</v>
      </c>
      <c r="P210" s="301">
        <f t="shared" si="50"/>
        <v>0</v>
      </c>
      <c r="Q210" s="301">
        <f t="shared" si="50"/>
        <v>0</v>
      </c>
      <c r="R210" s="301">
        <f t="shared" si="50"/>
        <v>0</v>
      </c>
      <c r="S210" s="301">
        <f t="shared" si="50"/>
        <v>0</v>
      </c>
      <c r="T210" s="301">
        <f t="shared" si="50"/>
        <v>0</v>
      </c>
      <c r="U210" s="301">
        <f t="shared" si="50"/>
        <v>0</v>
      </c>
      <c r="V210" s="301">
        <f t="shared" si="50"/>
        <v>0</v>
      </c>
      <c r="W210" s="301">
        <f t="shared" si="50"/>
        <v>0</v>
      </c>
      <c r="X210" s="301">
        <f t="shared" si="50"/>
        <v>0</v>
      </c>
      <c r="Y210" s="301">
        <f t="shared" si="50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</v>
      </c>
      <c r="C211" s="302">
        <f t="shared" si="51"/>
        <v>0</v>
      </c>
      <c r="D211" s="302">
        <f t="shared" si="51"/>
        <v>0</v>
      </c>
      <c r="E211" s="302">
        <f t="shared" si="51"/>
        <v>0</v>
      </c>
      <c r="F211" s="302">
        <f t="shared" si="51"/>
        <v>0</v>
      </c>
      <c r="G211" s="302">
        <f t="shared" si="51"/>
        <v>0</v>
      </c>
      <c r="H211" s="302">
        <f t="shared" si="51"/>
        <v>0</v>
      </c>
      <c r="I211" s="302">
        <f t="shared" si="51"/>
        <v>0</v>
      </c>
      <c r="J211" s="302">
        <f t="shared" si="51"/>
        <v>0</v>
      </c>
      <c r="K211" s="302">
        <f t="shared" si="51"/>
        <v>0</v>
      </c>
      <c r="L211" s="302">
        <f t="shared" si="51"/>
        <v>0</v>
      </c>
      <c r="M211" s="302">
        <f t="shared" si="51"/>
        <v>0</v>
      </c>
      <c r="N211" s="302">
        <f t="shared" si="51"/>
        <v>0</v>
      </c>
      <c r="O211" s="302">
        <f t="shared" si="51"/>
        <v>0</v>
      </c>
      <c r="P211" s="302">
        <f t="shared" si="51"/>
        <v>0</v>
      </c>
      <c r="Q211" s="302">
        <f t="shared" si="51"/>
        <v>0</v>
      </c>
      <c r="R211" s="302">
        <f t="shared" si="51"/>
        <v>0</v>
      </c>
      <c r="S211" s="302">
        <f t="shared" si="51"/>
        <v>0</v>
      </c>
      <c r="T211" s="302">
        <f t="shared" si="51"/>
        <v>0</v>
      </c>
      <c r="U211" s="302">
        <f t="shared" si="51"/>
        <v>0</v>
      </c>
      <c r="V211" s="302">
        <f t="shared" si="51"/>
        <v>0</v>
      </c>
      <c r="W211" s="302">
        <f t="shared" si="51"/>
        <v>0</v>
      </c>
      <c r="X211" s="302">
        <f t="shared" si="51"/>
        <v>0</v>
      </c>
      <c r="Y211" s="302">
        <f t="shared" si="51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</v>
      </c>
      <c r="C213" s="301">
        <f t="shared" si="53"/>
        <v>0</v>
      </c>
      <c r="D213" s="301">
        <f t="shared" si="53"/>
        <v>0</v>
      </c>
      <c r="E213" s="301">
        <f t="shared" si="53"/>
        <v>0</v>
      </c>
      <c r="F213" s="301">
        <f t="shared" si="53"/>
        <v>0</v>
      </c>
      <c r="G213" s="301">
        <f t="shared" si="53"/>
        <v>0</v>
      </c>
      <c r="H213" s="301">
        <f t="shared" si="53"/>
        <v>0</v>
      </c>
      <c r="I213" s="301">
        <f t="shared" si="53"/>
        <v>0</v>
      </c>
      <c r="J213" s="301">
        <f t="shared" si="53"/>
        <v>0</v>
      </c>
      <c r="K213" s="301">
        <f t="shared" si="53"/>
        <v>0</v>
      </c>
      <c r="L213" s="301">
        <f t="shared" si="53"/>
        <v>0</v>
      </c>
      <c r="M213" s="301">
        <f t="shared" si="53"/>
        <v>0</v>
      </c>
      <c r="N213" s="301">
        <f t="shared" si="53"/>
        <v>0</v>
      </c>
      <c r="O213" s="301">
        <f t="shared" si="53"/>
        <v>0</v>
      </c>
      <c r="P213" s="301">
        <f t="shared" si="53"/>
        <v>0</v>
      </c>
      <c r="Q213" s="301">
        <f t="shared" si="53"/>
        <v>0</v>
      </c>
      <c r="R213" s="301">
        <f t="shared" si="53"/>
        <v>0</v>
      </c>
      <c r="S213" s="301">
        <f t="shared" si="53"/>
        <v>0</v>
      </c>
      <c r="T213" s="301">
        <f t="shared" si="53"/>
        <v>0</v>
      </c>
      <c r="U213" s="301">
        <f t="shared" si="53"/>
        <v>0</v>
      </c>
      <c r="V213" s="301">
        <f t="shared" si="53"/>
        <v>0</v>
      </c>
      <c r="W213" s="301">
        <f t="shared" si="53"/>
        <v>0</v>
      </c>
      <c r="X213" s="301">
        <f t="shared" si="53"/>
        <v>0</v>
      </c>
      <c r="Y213" s="301">
        <f t="shared" si="53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</v>
      </c>
      <c r="C214" s="302">
        <f t="shared" si="54"/>
        <v>0</v>
      </c>
      <c r="D214" s="302">
        <f t="shared" si="54"/>
        <v>0</v>
      </c>
      <c r="E214" s="302">
        <f t="shared" si="54"/>
        <v>0</v>
      </c>
      <c r="F214" s="302">
        <f t="shared" si="54"/>
        <v>0</v>
      </c>
      <c r="G214" s="302">
        <f t="shared" si="54"/>
        <v>0</v>
      </c>
      <c r="H214" s="302">
        <f t="shared" si="54"/>
        <v>0</v>
      </c>
      <c r="I214" s="302">
        <f t="shared" si="54"/>
        <v>0</v>
      </c>
      <c r="J214" s="302">
        <f t="shared" si="54"/>
        <v>0</v>
      </c>
      <c r="K214" s="302">
        <f t="shared" si="54"/>
        <v>0</v>
      </c>
      <c r="L214" s="302">
        <f t="shared" si="54"/>
        <v>0</v>
      </c>
      <c r="M214" s="302">
        <f t="shared" si="54"/>
        <v>0</v>
      </c>
      <c r="N214" s="302">
        <f t="shared" si="54"/>
        <v>0</v>
      </c>
      <c r="O214" s="302">
        <f t="shared" si="54"/>
        <v>0</v>
      </c>
      <c r="P214" s="302">
        <f t="shared" si="54"/>
        <v>0</v>
      </c>
      <c r="Q214" s="302">
        <f t="shared" si="54"/>
        <v>0</v>
      </c>
      <c r="R214" s="302">
        <f t="shared" si="54"/>
        <v>0</v>
      </c>
      <c r="S214" s="302">
        <f t="shared" si="54"/>
        <v>0</v>
      </c>
      <c r="T214" s="302">
        <f t="shared" si="54"/>
        <v>0</v>
      </c>
      <c r="U214" s="302">
        <f t="shared" si="54"/>
        <v>0</v>
      </c>
      <c r="V214" s="302">
        <f t="shared" si="54"/>
        <v>0</v>
      </c>
      <c r="W214" s="302">
        <f t="shared" si="54"/>
        <v>0</v>
      </c>
      <c r="X214" s="302">
        <f t="shared" si="54"/>
        <v>0</v>
      </c>
      <c r="Y214" s="302">
        <f t="shared" si="54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</v>
      </c>
      <c r="C216" s="301">
        <f t="shared" si="56"/>
        <v>0</v>
      </c>
      <c r="D216" s="301">
        <f t="shared" si="56"/>
        <v>0</v>
      </c>
      <c r="E216" s="301">
        <f t="shared" si="56"/>
        <v>0</v>
      </c>
      <c r="F216" s="301">
        <f t="shared" si="56"/>
        <v>0</v>
      </c>
      <c r="G216" s="301">
        <f t="shared" si="56"/>
        <v>0</v>
      </c>
      <c r="H216" s="301">
        <f t="shared" si="56"/>
        <v>0</v>
      </c>
      <c r="I216" s="301">
        <f t="shared" si="56"/>
        <v>0</v>
      </c>
      <c r="J216" s="301">
        <f t="shared" si="56"/>
        <v>0</v>
      </c>
      <c r="K216" s="301">
        <f t="shared" si="56"/>
        <v>0</v>
      </c>
      <c r="L216" s="301">
        <f t="shared" si="56"/>
        <v>0</v>
      </c>
      <c r="M216" s="301">
        <f t="shared" si="56"/>
        <v>0</v>
      </c>
      <c r="N216" s="301">
        <f t="shared" si="56"/>
        <v>0</v>
      </c>
      <c r="O216" s="301">
        <f t="shared" si="56"/>
        <v>0</v>
      </c>
      <c r="P216" s="301">
        <f t="shared" si="56"/>
        <v>0</v>
      </c>
      <c r="Q216" s="301">
        <f t="shared" si="56"/>
        <v>0</v>
      </c>
      <c r="R216" s="301">
        <f t="shared" si="56"/>
        <v>0</v>
      </c>
      <c r="S216" s="301">
        <f t="shared" si="56"/>
        <v>0</v>
      </c>
      <c r="T216" s="301">
        <f t="shared" si="56"/>
        <v>0</v>
      </c>
      <c r="U216" s="301">
        <f t="shared" si="56"/>
        <v>0</v>
      </c>
      <c r="V216" s="301">
        <f t="shared" si="56"/>
        <v>0</v>
      </c>
      <c r="W216" s="301">
        <f t="shared" si="56"/>
        <v>0</v>
      </c>
      <c r="X216" s="301">
        <f t="shared" si="56"/>
        <v>0</v>
      </c>
      <c r="Y216" s="301">
        <f t="shared" si="56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0</v>
      </c>
      <c r="C217" s="302">
        <f t="shared" si="57"/>
        <v>0</v>
      </c>
      <c r="D217" s="302">
        <f t="shared" si="57"/>
        <v>0</v>
      </c>
      <c r="E217" s="302">
        <f t="shared" si="57"/>
        <v>0</v>
      </c>
      <c r="F217" s="302">
        <f t="shared" si="57"/>
        <v>0</v>
      </c>
      <c r="G217" s="302">
        <f t="shared" si="57"/>
        <v>0</v>
      </c>
      <c r="H217" s="302">
        <f t="shared" si="57"/>
        <v>0</v>
      </c>
      <c r="I217" s="302">
        <f t="shared" si="57"/>
        <v>0</v>
      </c>
      <c r="J217" s="302">
        <f t="shared" si="57"/>
        <v>0</v>
      </c>
      <c r="K217" s="302">
        <f t="shared" si="57"/>
        <v>0</v>
      </c>
      <c r="L217" s="302">
        <f t="shared" si="57"/>
        <v>0</v>
      </c>
      <c r="M217" s="302">
        <f t="shared" si="57"/>
        <v>0</v>
      </c>
      <c r="N217" s="302">
        <f t="shared" si="57"/>
        <v>0</v>
      </c>
      <c r="O217" s="302">
        <f t="shared" si="57"/>
        <v>0</v>
      </c>
      <c r="P217" s="302">
        <f t="shared" si="57"/>
        <v>0</v>
      </c>
      <c r="Q217" s="302">
        <f t="shared" si="57"/>
        <v>0</v>
      </c>
      <c r="R217" s="302">
        <f t="shared" si="57"/>
        <v>0</v>
      </c>
      <c r="S217" s="302">
        <f t="shared" si="57"/>
        <v>0</v>
      </c>
      <c r="T217" s="302">
        <f t="shared" si="57"/>
        <v>0</v>
      </c>
      <c r="U217" s="302">
        <f t="shared" si="57"/>
        <v>0</v>
      </c>
      <c r="V217" s="302">
        <f t="shared" si="57"/>
        <v>0</v>
      </c>
      <c r="W217" s="302">
        <f t="shared" si="57"/>
        <v>0</v>
      </c>
      <c r="X217" s="302">
        <f t="shared" si="57"/>
        <v>0</v>
      </c>
      <c r="Y217" s="302">
        <f t="shared" si="57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</v>
      </c>
      <c r="C218" s="302">
        <f t="shared" si="58"/>
        <v>0</v>
      </c>
      <c r="D218" s="302">
        <f t="shared" si="58"/>
        <v>0</v>
      </c>
      <c r="E218" s="302">
        <f t="shared" si="58"/>
        <v>0</v>
      </c>
      <c r="F218" s="302">
        <f t="shared" si="58"/>
        <v>0</v>
      </c>
      <c r="G218" s="302">
        <f t="shared" si="58"/>
        <v>0</v>
      </c>
      <c r="H218" s="302">
        <f t="shared" si="58"/>
        <v>0</v>
      </c>
      <c r="I218" s="302">
        <f t="shared" si="58"/>
        <v>0</v>
      </c>
      <c r="J218" s="302">
        <f t="shared" si="58"/>
        <v>0</v>
      </c>
      <c r="K218" s="302">
        <f t="shared" si="58"/>
        <v>0</v>
      </c>
      <c r="L218" s="302">
        <f t="shared" si="58"/>
        <v>0</v>
      </c>
      <c r="M218" s="302">
        <f t="shared" si="58"/>
        <v>0</v>
      </c>
      <c r="N218" s="302">
        <f t="shared" si="58"/>
        <v>0</v>
      </c>
      <c r="O218" s="302">
        <f t="shared" si="58"/>
        <v>0</v>
      </c>
      <c r="P218" s="302">
        <f t="shared" si="58"/>
        <v>0</v>
      </c>
      <c r="Q218" s="302">
        <f t="shared" si="58"/>
        <v>0</v>
      </c>
      <c r="R218" s="302">
        <f t="shared" si="58"/>
        <v>0</v>
      </c>
      <c r="S218" s="302">
        <f t="shared" si="58"/>
        <v>0</v>
      </c>
      <c r="T218" s="302">
        <f t="shared" si="58"/>
        <v>0</v>
      </c>
      <c r="U218" s="302">
        <f t="shared" si="58"/>
        <v>0</v>
      </c>
      <c r="V218" s="302">
        <f t="shared" si="58"/>
        <v>0</v>
      </c>
      <c r="W218" s="302">
        <f t="shared" si="58"/>
        <v>0</v>
      </c>
      <c r="X218" s="302">
        <f t="shared" si="58"/>
        <v>0</v>
      </c>
      <c r="Y218" s="302">
        <f t="shared" si="58"/>
        <v>0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</v>
      </c>
      <c r="C253" s="272">
        <f>IF(C$115=0,0,(C$115-C$158)/NFM_fec!C$115)</f>
        <v>0</v>
      </c>
      <c r="D253" s="272">
        <f>IF(D$115=0,0,(D$115-D$158)/NFM_fec!D$115)</f>
        <v>0</v>
      </c>
      <c r="E253" s="272">
        <f>IF(E$115=0,0,(E$115-E$158)/NFM_fec!E$115)</f>
        <v>0</v>
      </c>
      <c r="F253" s="272">
        <f>IF(F$115=0,0,(F$115-F$158)/NFM_fec!F$115)</f>
        <v>0</v>
      </c>
      <c r="G253" s="272">
        <f>IF(G$115=0,0,(G$115-G$158)/NFM_fec!G$115)</f>
        <v>0</v>
      </c>
      <c r="H253" s="272">
        <f>IF(H$115=0,0,(H$115-H$158)/NFM_fec!H$115)</f>
        <v>0</v>
      </c>
      <c r="I253" s="272">
        <f>IF(I$115=0,0,(I$115-I$158)/NFM_fec!I$115)</f>
        <v>0</v>
      </c>
      <c r="J253" s="272">
        <f>IF(J$115=0,0,(J$115-J$158)/NFM_fec!J$115)</f>
        <v>0</v>
      </c>
      <c r="K253" s="272">
        <f>IF(K$115=0,0,(K$115-K$158)/NFM_fec!K$115)</f>
        <v>0</v>
      </c>
      <c r="L253" s="272">
        <f>IF(L$115=0,0,(L$115-L$158)/NFM_fec!L$115)</f>
        <v>0</v>
      </c>
      <c r="M253" s="272">
        <f>IF(M$115=0,0,(M$115-M$158)/NFM_fec!M$115)</f>
        <v>0</v>
      </c>
      <c r="N253" s="272">
        <f>IF(N$115=0,0,(N$115-N$158)/NFM_fec!N$115)</f>
        <v>0</v>
      </c>
      <c r="O253" s="272">
        <f>IF(O$115=0,0,(O$115-O$158)/NFM_fec!O$115)</f>
        <v>0</v>
      </c>
      <c r="P253" s="272">
        <f>IF(P$115=0,0,(P$115-P$158)/NFM_fec!P$115)</f>
        <v>0</v>
      </c>
      <c r="Q253" s="272">
        <f>IF(Q$115=0,0,(Q$115-Q$158)/NFM_fec!Q$115)</f>
        <v>0</v>
      </c>
      <c r="R253" s="272">
        <f>IF(R$115=0,0,(R$115-R$158)/NFM_fec!R$115)</f>
        <v>0</v>
      </c>
      <c r="S253" s="272">
        <f>IF(S$115=0,0,(S$115-S$158)/NFM_fec!S$115)</f>
        <v>0</v>
      </c>
      <c r="T253" s="272">
        <f>IF(T$115=0,0,(T$115-T$158)/NFM_fec!T$115)</f>
        <v>0</v>
      </c>
      <c r="U253" s="272">
        <f>IF(U$115=0,0,(U$115-U$158)/NFM_fec!U$115)</f>
        <v>0</v>
      </c>
      <c r="V253" s="272">
        <f>IF(V$115=0,0,(V$115-V$158)/NFM_fec!V$115)</f>
        <v>0</v>
      </c>
      <c r="W253" s="272">
        <f>IF(W$115=0,0,(W$115-W$158)/NFM_fec!W$115)</f>
        <v>0</v>
      </c>
      <c r="X253" s="272">
        <f>IF(X$115=0,0,(X$115-X$158)/NFM_fec!X$115)</f>
        <v>0</v>
      </c>
      <c r="Y253" s="272">
        <f>IF(Y$115=0,0,(Y$115-Y$158)/NFM_fec!Y$115)</f>
        <v>0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</v>
      </c>
      <c r="C258" s="275">
        <f>IF(C$120=0,0,C$120/NFM_fec!C$120)</f>
        <v>0</v>
      </c>
      <c r="D258" s="275">
        <f>IF(D$120=0,0,D$120/NFM_fec!D$120)</f>
        <v>0</v>
      </c>
      <c r="E258" s="275">
        <f>IF(E$120=0,0,E$120/NFM_fec!E$120)</f>
        <v>0</v>
      </c>
      <c r="F258" s="275">
        <f>IF(F$120=0,0,F$120/NFM_fec!F$120)</f>
        <v>0</v>
      </c>
      <c r="G258" s="275">
        <f>IF(G$120=0,0,G$120/NFM_fec!G$120)</f>
        <v>0</v>
      </c>
      <c r="H258" s="275">
        <f>IF(H$120=0,0,H$120/NFM_fec!H$120)</f>
        <v>0</v>
      </c>
      <c r="I258" s="275">
        <f>IF(I$120=0,0,I$120/NFM_fec!I$120)</f>
        <v>0</v>
      </c>
      <c r="J258" s="275">
        <f>IF(J$120=0,0,J$120/NFM_fec!J$120)</f>
        <v>0</v>
      </c>
      <c r="K258" s="275">
        <f>IF(K$120=0,0,K$120/NFM_fec!K$120)</f>
        <v>0</v>
      </c>
      <c r="L258" s="275">
        <f>IF(L$120=0,0,L$120/NFM_fec!L$120)</f>
        <v>0</v>
      </c>
      <c r="M258" s="275">
        <f>IF(M$120=0,0,M$120/NFM_fec!M$120)</f>
        <v>0</v>
      </c>
      <c r="N258" s="275">
        <f>IF(N$120=0,0,N$120/NFM_fec!N$120)</f>
        <v>0</v>
      </c>
      <c r="O258" s="275">
        <f>IF(O$120=0,0,O$120/NFM_fec!O$120)</f>
        <v>0</v>
      </c>
      <c r="P258" s="275">
        <f>IF(P$120=0,0,P$120/NFM_fec!P$120)</f>
        <v>0</v>
      </c>
      <c r="Q258" s="275">
        <f>IF(Q$120=0,0,Q$120/NFM_fec!Q$120)</f>
        <v>0</v>
      </c>
      <c r="R258" s="275">
        <f>IF(R$120=0,0,R$120/NFM_fec!R$120)</f>
        <v>0</v>
      </c>
      <c r="S258" s="275">
        <f>IF(S$120=0,0,S$120/NFM_fec!S$120)</f>
        <v>0</v>
      </c>
      <c r="T258" s="275">
        <f>IF(T$120=0,0,T$120/NFM_fec!T$120)</f>
        <v>0</v>
      </c>
      <c r="U258" s="275">
        <f>IF(U$120=0,0,U$120/NFM_fec!U$120)</f>
        <v>0</v>
      </c>
      <c r="V258" s="275">
        <f>IF(V$120=0,0,V$120/NFM_fec!V$120)</f>
        <v>0</v>
      </c>
      <c r="W258" s="275">
        <f>IF(W$120=0,0,W$120/NFM_fec!W$120)</f>
        <v>0</v>
      </c>
      <c r="X258" s="275">
        <f>IF(X$120=0,0,X$120/NFM_fec!X$120)</f>
        <v>0</v>
      </c>
      <c r="Y258" s="275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</v>
      </c>
      <c r="C259" s="276">
        <f>IF(C$126=0,0,C$126/NFM_fec!C$126)</f>
        <v>0</v>
      </c>
      <c r="D259" s="276">
        <f>IF(D$126=0,0,D$126/NFM_fec!D$126)</f>
        <v>0</v>
      </c>
      <c r="E259" s="276">
        <f>IF(E$126=0,0,E$126/NFM_fec!E$126)</f>
        <v>0</v>
      </c>
      <c r="F259" s="276">
        <f>IF(F$126=0,0,F$126/NFM_fec!F$126)</f>
        <v>0</v>
      </c>
      <c r="G259" s="276">
        <f>IF(G$126=0,0,G$126/NFM_fec!G$126)</f>
        <v>0</v>
      </c>
      <c r="H259" s="276">
        <f>IF(H$126=0,0,H$126/NFM_fec!H$126)</f>
        <v>0</v>
      </c>
      <c r="I259" s="276">
        <f>IF(I$126=0,0,I$126/NFM_fec!I$126)</f>
        <v>0</v>
      </c>
      <c r="J259" s="276">
        <f>IF(J$126=0,0,J$126/NFM_fec!J$126)</f>
        <v>0</v>
      </c>
      <c r="K259" s="276">
        <f>IF(K$126=0,0,K$126/NFM_fec!K$126)</f>
        <v>0</v>
      </c>
      <c r="L259" s="276">
        <f>IF(L$126=0,0,L$126/NFM_fec!L$126)</f>
        <v>0</v>
      </c>
      <c r="M259" s="276">
        <f>IF(M$126=0,0,M$126/NFM_fec!M$126)</f>
        <v>0</v>
      </c>
      <c r="N259" s="276">
        <f>IF(N$126=0,0,N$126/NFM_fec!N$126)</f>
        <v>0</v>
      </c>
      <c r="O259" s="276">
        <f>IF(O$126=0,0,O$126/NFM_fec!O$126)</f>
        <v>0</v>
      </c>
      <c r="P259" s="276">
        <f>IF(P$126=0,0,P$126/NFM_fec!P$126)</f>
        <v>0</v>
      </c>
      <c r="Q259" s="276">
        <f>IF(Q$126=0,0,Q$126/NFM_fec!Q$126)</f>
        <v>0</v>
      </c>
      <c r="R259" s="276">
        <f>IF(R$126=0,0,R$126/NFM_fec!R$126)</f>
        <v>0</v>
      </c>
      <c r="S259" s="276">
        <f>IF(S$126=0,0,S$126/NFM_fec!S$126)</f>
        <v>0</v>
      </c>
      <c r="T259" s="276">
        <f>IF(T$126=0,0,T$126/NFM_fec!T$126)</f>
        <v>0</v>
      </c>
      <c r="U259" s="276">
        <f>IF(U$126=0,0,U$126/NFM_fec!U$126)</f>
        <v>0</v>
      </c>
      <c r="V259" s="276">
        <f>IF(V$126=0,0,V$126/NFM_fec!V$126)</f>
        <v>0</v>
      </c>
      <c r="W259" s="276">
        <f>IF(W$126=0,0,W$126/NFM_fec!W$126)</f>
        <v>0</v>
      </c>
      <c r="X259" s="276">
        <f>IF(X$126=0,0,X$126/NFM_fec!X$126)</f>
        <v>0</v>
      </c>
      <c r="Y259" s="276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</v>
      </c>
      <c r="C260" s="276">
        <f>IF(C$134=0,0,C$134/NFM_fec!C$134)</f>
        <v>0</v>
      </c>
      <c r="D260" s="276">
        <f>IF(D$134=0,0,D$134/NFM_fec!D$134)</f>
        <v>0</v>
      </c>
      <c r="E260" s="276">
        <f>IF(E$134=0,0,E$134/NFM_fec!E$134)</f>
        <v>0</v>
      </c>
      <c r="F260" s="276">
        <f>IF(F$134=0,0,F$134/NFM_fec!F$134)</f>
        <v>0</v>
      </c>
      <c r="G260" s="276">
        <f>IF(G$134=0,0,G$134/NFM_fec!G$134)</f>
        <v>0</v>
      </c>
      <c r="H260" s="276">
        <f>IF(H$134=0,0,H$134/NFM_fec!H$134)</f>
        <v>0</v>
      </c>
      <c r="I260" s="276">
        <f>IF(I$134=0,0,I$134/NFM_fec!I$134)</f>
        <v>0</v>
      </c>
      <c r="J260" s="276">
        <f>IF(J$134=0,0,J$134/NFM_fec!J$134)</f>
        <v>0</v>
      </c>
      <c r="K260" s="276">
        <f>IF(K$134=0,0,K$134/NFM_fec!K$134)</f>
        <v>0</v>
      </c>
      <c r="L260" s="276">
        <f>IF(L$134=0,0,L$134/NFM_fec!L$134)</f>
        <v>0</v>
      </c>
      <c r="M260" s="276">
        <f>IF(M$134=0,0,M$134/NFM_fec!M$134)</f>
        <v>0</v>
      </c>
      <c r="N260" s="276">
        <f>IF(N$134=0,0,N$134/NFM_fec!N$134)</f>
        <v>0</v>
      </c>
      <c r="O260" s="276">
        <f>IF(O$134=0,0,O$134/NFM_fec!O$134)</f>
        <v>0</v>
      </c>
      <c r="P260" s="276">
        <f>IF(P$134=0,0,P$134/NFM_fec!P$134)</f>
        <v>0</v>
      </c>
      <c r="Q260" s="276">
        <f>IF(Q$134=0,0,Q$134/NFM_fec!Q$134)</f>
        <v>0</v>
      </c>
      <c r="R260" s="276">
        <f>IF(R$134=0,0,R$134/NFM_fec!R$134)</f>
        <v>0</v>
      </c>
      <c r="S260" s="276">
        <f>IF(S$134=0,0,S$134/NFM_fec!S$134)</f>
        <v>0</v>
      </c>
      <c r="T260" s="276">
        <f>IF(T$134=0,0,T$134/NFM_fec!T$134)</f>
        <v>0</v>
      </c>
      <c r="U260" s="276">
        <f>IF(U$134=0,0,U$134/NFM_fec!U$134)</f>
        <v>0</v>
      </c>
      <c r="V260" s="276">
        <f>IF(V$134=0,0,V$134/NFM_fec!V$134)</f>
        <v>0</v>
      </c>
      <c r="W260" s="276">
        <f>IF(W$134=0,0,W$134/NFM_fec!W$134)</f>
        <v>0</v>
      </c>
      <c r="X260" s="276">
        <f>IF(X$134=0,0,X$134/NFM_fec!X$134)</f>
        <v>0</v>
      </c>
      <c r="Y260" s="276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</v>
      </c>
      <c r="C261" s="277">
        <f>IF(C$141=0,0,C$141/NFM_fec!C$141)</f>
        <v>0</v>
      </c>
      <c r="D261" s="277">
        <f>IF(D$141=0,0,D$141/NFM_fec!D$141)</f>
        <v>0</v>
      </c>
      <c r="E261" s="277">
        <f>IF(E$141=0,0,E$141/NFM_fec!E$141)</f>
        <v>0</v>
      </c>
      <c r="F261" s="277">
        <f>IF(F$141=0,0,F$141/NFM_fec!F$141)</f>
        <v>0</v>
      </c>
      <c r="G261" s="277">
        <f>IF(G$141=0,0,G$141/NFM_fec!G$141)</f>
        <v>0</v>
      </c>
      <c r="H261" s="277">
        <f>IF(H$141=0,0,H$141/NFM_fec!H$141)</f>
        <v>0</v>
      </c>
      <c r="I261" s="277">
        <f>IF(I$141=0,0,I$141/NFM_fec!I$141)</f>
        <v>0</v>
      </c>
      <c r="J261" s="277">
        <f>IF(J$141=0,0,J$141/NFM_fec!J$141)</f>
        <v>0</v>
      </c>
      <c r="K261" s="277">
        <f>IF(K$141=0,0,K$141/NFM_fec!K$141)</f>
        <v>0</v>
      </c>
      <c r="L261" s="277">
        <f>IF(L$141=0,0,L$141/NFM_fec!L$141)</f>
        <v>0</v>
      </c>
      <c r="M261" s="277">
        <f>IF(M$141=0,0,M$141/NFM_fec!M$141)</f>
        <v>0</v>
      </c>
      <c r="N261" s="277">
        <f>IF(N$141=0,0,N$141/NFM_fec!N$141)</f>
        <v>0</v>
      </c>
      <c r="O261" s="277">
        <f>IF(O$141=0,0,O$141/NFM_fec!O$141)</f>
        <v>0</v>
      </c>
      <c r="P261" s="277">
        <f>IF(P$141=0,0,P$141/NFM_fec!P$141)</f>
        <v>0</v>
      </c>
      <c r="Q261" s="277">
        <f>IF(Q$141=0,0,Q$141/NFM_fec!Q$141)</f>
        <v>0</v>
      </c>
      <c r="R261" s="277">
        <f>IF(R$141=0,0,R$141/NFM_fec!R$141)</f>
        <v>0</v>
      </c>
      <c r="S261" s="277">
        <f>IF(S$141=0,0,S$141/NFM_fec!S$141)</f>
        <v>0</v>
      </c>
      <c r="T261" s="277">
        <f>IF(T$141=0,0,T$141/NFM_fec!T$141)</f>
        <v>0</v>
      </c>
      <c r="U261" s="277">
        <f>IF(U$141=0,0,U$141/NFM_fec!U$141)</f>
        <v>0</v>
      </c>
      <c r="V261" s="277">
        <f>IF(V$141=0,0,V$141/NFM_fec!V$141)</f>
        <v>0</v>
      </c>
      <c r="W261" s="277">
        <f>IF(W$141=0,0,W$141/NFM_fec!W$141)</f>
        <v>0</v>
      </c>
      <c r="X261" s="277">
        <f>IF(X$141=0,0,X$141/NFM_fec!X$141)</f>
        <v>0</v>
      </c>
      <c r="Y261" s="277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CY: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82.95026249828534</v>
      </c>
      <c r="C3" s="203">
        <f t="shared" si="0"/>
        <v>78.923085328541589</v>
      </c>
      <c r="D3" s="203">
        <f t="shared" si="0"/>
        <v>79.159673007962084</v>
      </c>
      <c r="E3" s="203">
        <f t="shared" si="0"/>
        <v>75.800876692122841</v>
      </c>
      <c r="F3" s="203">
        <f t="shared" si="0"/>
        <v>82.817635492053142</v>
      </c>
      <c r="G3" s="203">
        <f t="shared" si="0"/>
        <v>83.424818407450417</v>
      </c>
      <c r="H3" s="203">
        <f t="shared" si="0"/>
        <v>86.825050866949766</v>
      </c>
      <c r="I3" s="203">
        <f t="shared" si="0"/>
        <v>84.118296940390749</v>
      </c>
      <c r="J3" s="203">
        <f t="shared" si="0"/>
        <v>82.944323756860143</v>
      </c>
      <c r="K3" s="203">
        <f t="shared" si="0"/>
        <v>82.443892877144762</v>
      </c>
      <c r="L3" s="203">
        <f t="shared" si="0"/>
        <v>97.785654471139452</v>
      </c>
      <c r="M3" s="203">
        <f t="shared" si="0"/>
        <v>92.41315287430163</v>
      </c>
      <c r="N3" s="203">
        <f t="shared" si="0"/>
        <v>91.730985766899408</v>
      </c>
      <c r="O3" s="203">
        <f t="shared" si="0"/>
        <v>97.463694329050327</v>
      </c>
      <c r="P3" s="203">
        <f t="shared" si="0"/>
        <v>105.63737535258829</v>
      </c>
      <c r="Q3" s="203">
        <f t="shared" si="0"/>
        <v>125.58161</v>
      </c>
      <c r="R3" s="203">
        <f t="shared" si="0"/>
        <v>141.93557458196673</v>
      </c>
      <c r="S3" s="203">
        <f t="shared" si="0"/>
        <v>172.85574349962059</v>
      </c>
      <c r="T3" s="203">
        <f t="shared" si="0"/>
        <v>190.98108507013237</v>
      </c>
      <c r="U3" s="203">
        <f t="shared" si="0"/>
        <v>207.8082616815158</v>
      </c>
      <c r="V3" s="203">
        <f t="shared" si="0"/>
        <v>259.5910158031063</v>
      </c>
      <c r="W3" s="203">
        <f t="shared" si="0"/>
        <v>207.96971173404225</v>
      </c>
      <c r="X3" s="203">
        <f t="shared" si="0"/>
        <v>204.65673404860024</v>
      </c>
      <c r="Y3" s="203">
        <f t="shared" si="0"/>
        <v>221.65672058982372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41.983582945717103</v>
      </c>
      <c r="C4" s="241">
        <f t="shared" si="1"/>
        <v>37.057075906949628</v>
      </c>
      <c r="D4" s="241">
        <f t="shared" si="1"/>
        <v>36.818452561842832</v>
      </c>
      <c r="E4" s="241">
        <f t="shared" si="1"/>
        <v>34.782486379749237</v>
      </c>
      <c r="F4" s="241">
        <f t="shared" si="1"/>
        <v>38.35906848486259</v>
      </c>
      <c r="G4" s="241">
        <f t="shared" si="1"/>
        <v>30.505100530546262</v>
      </c>
      <c r="H4" s="241">
        <f t="shared" si="1"/>
        <v>33.235701963906592</v>
      </c>
      <c r="I4" s="241">
        <f t="shared" si="1"/>
        <v>33.217886029013172</v>
      </c>
      <c r="J4" s="241">
        <f t="shared" si="1"/>
        <v>28.697525153833361</v>
      </c>
      <c r="K4" s="241">
        <f t="shared" si="1"/>
        <v>28.232584898935901</v>
      </c>
      <c r="L4" s="241">
        <f t="shared" si="1"/>
        <v>33.563009670022929</v>
      </c>
      <c r="M4" s="241">
        <f t="shared" si="1"/>
        <v>27.66725067647803</v>
      </c>
      <c r="N4" s="241">
        <f t="shared" si="1"/>
        <v>23.351736937006059</v>
      </c>
      <c r="O4" s="241">
        <f t="shared" si="1"/>
        <v>20.9333107912279</v>
      </c>
      <c r="P4" s="241">
        <f t="shared" si="1"/>
        <v>20.016720630884748</v>
      </c>
      <c r="Q4" s="241">
        <f t="shared" si="1"/>
        <v>22.483535</v>
      </c>
      <c r="R4" s="241">
        <f t="shared" si="1"/>
        <v>25.316337002233539</v>
      </c>
      <c r="S4" s="241">
        <f t="shared" si="1"/>
        <v>27.10322223109798</v>
      </c>
      <c r="T4" s="241">
        <f t="shared" si="1"/>
        <v>31.387827878595768</v>
      </c>
      <c r="U4" s="241">
        <f t="shared" si="1"/>
        <v>31.499834649651799</v>
      </c>
      <c r="V4" s="241">
        <f t="shared" si="1"/>
        <v>33.225841813719313</v>
      </c>
      <c r="W4" s="241">
        <f t="shared" si="1"/>
        <v>31.63079346458407</v>
      </c>
      <c r="X4" s="241">
        <f t="shared" si="1"/>
        <v>30.626083558334521</v>
      </c>
      <c r="Y4" s="241">
        <f t="shared" si="1"/>
        <v>32.62247513051404</v>
      </c>
      <c r="DA4" s="83"/>
    </row>
    <row r="5" spans="1:105" ht="12" customHeight="1" x14ac:dyDescent="0.25">
      <c r="A5" s="99" t="s">
        <v>59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938</v>
      </c>
    </row>
    <row r="6" spans="1:105" ht="12" customHeight="1" x14ac:dyDescent="0.25">
      <c r="A6" s="99" t="s">
        <v>49</v>
      </c>
      <c r="B6" s="282">
        <v>41.983582945717103</v>
      </c>
      <c r="C6" s="282">
        <v>37.057075906949628</v>
      </c>
      <c r="D6" s="282">
        <v>36.818452561842832</v>
      </c>
      <c r="E6" s="282">
        <v>34.782486379749237</v>
      </c>
      <c r="F6" s="282">
        <v>38.35906848486259</v>
      </c>
      <c r="G6" s="282">
        <v>30.505100530546262</v>
      </c>
      <c r="H6" s="282">
        <v>33.235701963906592</v>
      </c>
      <c r="I6" s="282">
        <v>33.217886029013172</v>
      </c>
      <c r="J6" s="282">
        <v>28.697525153833361</v>
      </c>
      <c r="K6" s="282">
        <v>28.232584898935901</v>
      </c>
      <c r="L6" s="282">
        <v>33.563009670022929</v>
      </c>
      <c r="M6" s="282">
        <v>27.66725067647803</v>
      </c>
      <c r="N6" s="282">
        <v>23.351736937006059</v>
      </c>
      <c r="O6" s="282">
        <v>20.9333107912279</v>
      </c>
      <c r="P6" s="282">
        <v>20.016720630884748</v>
      </c>
      <c r="Q6" s="282">
        <v>22.483535</v>
      </c>
      <c r="R6" s="282">
        <v>25.316337002233539</v>
      </c>
      <c r="S6" s="282">
        <v>27.10322223109798</v>
      </c>
      <c r="T6" s="282">
        <v>31.387827878595768</v>
      </c>
      <c r="U6" s="282">
        <v>31.499834649651799</v>
      </c>
      <c r="V6" s="282">
        <v>33.225841813719313</v>
      </c>
      <c r="W6" s="282">
        <v>31.63079346458407</v>
      </c>
      <c r="X6" s="282">
        <v>30.626083558334521</v>
      </c>
      <c r="Y6" s="282">
        <v>32.62247513051404</v>
      </c>
      <c r="DA6" s="94" t="s">
        <v>939</v>
      </c>
    </row>
    <row r="7" spans="1:105" ht="12" customHeight="1" x14ac:dyDescent="0.25">
      <c r="A7" s="49" t="s">
        <v>50</v>
      </c>
      <c r="B7" s="242">
        <v>40.966679552568237</v>
      </c>
      <c r="C7" s="242">
        <v>41.866009421591961</v>
      </c>
      <c r="D7" s="242">
        <v>42.341220446119252</v>
      </c>
      <c r="E7" s="242">
        <v>41.018390312373612</v>
      </c>
      <c r="F7" s="242">
        <v>44.45856700719056</v>
      </c>
      <c r="G7" s="242">
        <v>52.919717876904159</v>
      </c>
      <c r="H7" s="242">
        <v>53.589348903043167</v>
      </c>
      <c r="I7" s="242">
        <v>50.900410911377577</v>
      </c>
      <c r="J7" s="242">
        <v>54.246798603026782</v>
      </c>
      <c r="K7" s="242">
        <v>54.211307978208858</v>
      </c>
      <c r="L7" s="242">
        <v>64.22264480111653</v>
      </c>
      <c r="M7" s="242">
        <v>64.745902197823597</v>
      </c>
      <c r="N7" s="242">
        <v>68.379248829893356</v>
      </c>
      <c r="O7" s="242">
        <v>76.530383537822431</v>
      </c>
      <c r="P7" s="242">
        <v>85.620654721703545</v>
      </c>
      <c r="Q7" s="242">
        <v>103.09807499999999</v>
      </c>
      <c r="R7" s="242">
        <v>116.61923757973319</v>
      </c>
      <c r="S7" s="242">
        <v>145.7525212685226</v>
      </c>
      <c r="T7" s="242">
        <v>159.59325719153659</v>
      </c>
      <c r="U7" s="242">
        <v>176.308427031864</v>
      </c>
      <c r="V7" s="242">
        <v>226.36517398938699</v>
      </c>
      <c r="W7" s="242">
        <v>176.33891826945819</v>
      </c>
      <c r="X7" s="242">
        <v>174.03065049026571</v>
      </c>
      <c r="Y7" s="242">
        <v>189.03424545930969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942</v>
      </c>
    </row>
    <row r="11" spans="1:105" ht="12" customHeight="1" x14ac:dyDescent="0.25">
      <c r="A11" s="107" t="s">
        <v>943</v>
      </c>
      <c r="B11" s="282">
        <v>2.0066877544061308</v>
      </c>
      <c r="C11" s="282">
        <v>1.9353984087709859</v>
      </c>
      <c r="D11" s="282">
        <v>1.920634781730437</v>
      </c>
      <c r="E11" s="282">
        <v>1.8844401319979569</v>
      </c>
      <c r="F11" s="282">
        <v>2.045436744312827</v>
      </c>
      <c r="G11" s="282">
        <v>1.710874933188018</v>
      </c>
      <c r="H11" s="282">
        <v>1.8646711641011919</v>
      </c>
      <c r="I11" s="282">
        <v>1.9464386596955301</v>
      </c>
      <c r="J11" s="282">
        <v>1.7158226777607739</v>
      </c>
      <c r="K11" s="282">
        <v>1.692319804582243</v>
      </c>
      <c r="L11" s="282">
        <v>1.9277390735833611</v>
      </c>
      <c r="M11" s="282">
        <v>1.6042681456838479</v>
      </c>
      <c r="N11" s="282">
        <v>1.616703219596336</v>
      </c>
      <c r="O11" s="282">
        <v>1.2845306807865859</v>
      </c>
      <c r="P11" s="282">
        <v>2.150304724578401</v>
      </c>
      <c r="Q11" s="282">
        <v>2.4772364162040099</v>
      </c>
      <c r="R11" s="282">
        <v>2.1386950038988291</v>
      </c>
      <c r="S11" s="282">
        <v>2.142668835496877</v>
      </c>
      <c r="T11" s="282">
        <v>2.489258173482769</v>
      </c>
      <c r="U11" s="282">
        <v>2.4595370736957989</v>
      </c>
      <c r="V11" s="282">
        <v>2.3672793437380322</v>
      </c>
      <c r="W11" s="282">
        <v>2.4151304809305798</v>
      </c>
      <c r="X11" s="282">
        <v>2.4731884087128431</v>
      </c>
      <c r="Y11" s="282">
        <v>2.4733297885283618</v>
      </c>
      <c r="DA11" s="94" t="s">
        <v>944</v>
      </c>
    </row>
    <row r="12" spans="1:105" ht="12" customHeight="1" x14ac:dyDescent="0.25">
      <c r="A12" s="49" t="s">
        <v>945</v>
      </c>
      <c r="B12" s="242">
        <v>0.65594395274123352</v>
      </c>
      <c r="C12" s="242">
        <v>0.70072401266599083</v>
      </c>
      <c r="D12" s="242">
        <v>0.70825364470310936</v>
      </c>
      <c r="E12" s="242">
        <v>0.69923843311519529</v>
      </c>
      <c r="F12" s="242">
        <v>0.75188302176786292</v>
      </c>
      <c r="G12" s="242">
        <v>0.91785956657350809</v>
      </c>
      <c r="H12" s="242">
        <v>0.92963613662399958</v>
      </c>
      <c r="I12" s="242">
        <v>0.90238417621621259</v>
      </c>
      <c r="J12" s="242">
        <v>0.97145773268985525</v>
      </c>
      <c r="K12" s="242">
        <v>0.97199788118895525</v>
      </c>
      <c r="L12" s="242">
        <v>1.128321678675676</v>
      </c>
      <c r="M12" s="242">
        <v>1.1426695468891681</v>
      </c>
      <c r="N12" s="242">
        <v>1.313104936451803</v>
      </c>
      <c r="O12" s="242">
        <v>1.3875685542700851</v>
      </c>
      <c r="P12" s="242">
        <v>2.443137993136737</v>
      </c>
      <c r="Q12" s="242">
        <v>2.9775296507594859</v>
      </c>
      <c r="R12" s="242">
        <v>2.6975465827941001</v>
      </c>
      <c r="S12" s="242">
        <v>3.26658486620209</v>
      </c>
      <c r="T12" s="242">
        <v>3.5821763058303531</v>
      </c>
      <c r="U12" s="242">
        <v>3.9281199115237881</v>
      </c>
      <c r="V12" s="242">
        <v>4.8281686142010178</v>
      </c>
      <c r="W12" s="242">
        <v>3.8871727784881549</v>
      </c>
      <c r="X12" s="242">
        <v>3.9400308203001151</v>
      </c>
      <c r="Y12" s="242">
        <v>4.1530432073530692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947</v>
      </c>
    </row>
    <row r="16" spans="1:105" ht="12" customHeight="1" x14ac:dyDescent="0.25">
      <c r="A16" s="107" t="s">
        <v>943</v>
      </c>
      <c r="B16" s="282">
        <v>2.4518752826734791</v>
      </c>
      <c r="C16" s="282">
        <v>2.4518752826734791</v>
      </c>
      <c r="D16" s="282">
        <v>2.194541372414311</v>
      </c>
      <c r="E16" s="282">
        <v>2.194541372414311</v>
      </c>
      <c r="F16" s="282">
        <v>2.194541372414311</v>
      </c>
      <c r="G16" s="282">
        <v>2.194541372414311</v>
      </c>
      <c r="H16" s="282">
        <v>2.194541372414311</v>
      </c>
      <c r="I16" s="282">
        <v>2.194541372414311</v>
      </c>
      <c r="J16" s="282">
        <v>2.194541372414311</v>
      </c>
      <c r="K16" s="282">
        <v>2.194541372414311</v>
      </c>
      <c r="L16" s="282">
        <v>2.194541372414311</v>
      </c>
      <c r="M16" s="282">
        <v>2.194541372414311</v>
      </c>
      <c r="N16" s="282">
        <v>1.9372074621551441</v>
      </c>
      <c r="O16" s="282">
        <v>1.9372074621551441</v>
      </c>
      <c r="P16" s="282">
        <v>2.4518752826734791</v>
      </c>
      <c r="Q16" s="282">
        <v>2.7092091929326472</v>
      </c>
      <c r="R16" s="282">
        <v>2.7092091929326472</v>
      </c>
      <c r="S16" s="282">
        <v>2.4518752826734791</v>
      </c>
      <c r="T16" s="282">
        <v>2.7092091929326472</v>
      </c>
      <c r="U16" s="282">
        <v>2.7092091929326472</v>
      </c>
      <c r="V16" s="282">
        <v>2.7092091929326472</v>
      </c>
      <c r="W16" s="282">
        <v>2.7092091929326472</v>
      </c>
      <c r="X16" s="282">
        <v>2.7092091929326472</v>
      </c>
      <c r="Y16" s="282">
        <v>2.7092091929326472</v>
      </c>
      <c r="DA16" s="94" t="s">
        <v>948</v>
      </c>
    </row>
    <row r="17" spans="1:105" ht="12" customHeight="1" x14ac:dyDescent="0.25">
      <c r="A17" s="49" t="s">
        <v>945</v>
      </c>
      <c r="B17" s="242">
        <v>0.83993772526803723</v>
      </c>
      <c r="C17" s="242">
        <v>0.83993772526803723</v>
      </c>
      <c r="D17" s="242">
        <v>0.76975045346413595</v>
      </c>
      <c r="E17" s="242">
        <v>0.76975045346413595</v>
      </c>
      <c r="F17" s="242">
        <v>0.83993772526803734</v>
      </c>
      <c r="G17" s="242">
        <v>0.98031226887584</v>
      </c>
      <c r="H17" s="242">
        <v>0.98031226887584</v>
      </c>
      <c r="I17" s="242">
        <v>0.98031226887584</v>
      </c>
      <c r="J17" s="242">
        <v>1.0504995406797411</v>
      </c>
      <c r="K17" s="242">
        <v>1.0504995406797411</v>
      </c>
      <c r="L17" s="242">
        <v>1.190874084287544</v>
      </c>
      <c r="M17" s="242">
        <v>1.261061356091445</v>
      </c>
      <c r="N17" s="242">
        <v>1.401435899699248</v>
      </c>
      <c r="O17" s="242">
        <v>1.47162317150315</v>
      </c>
      <c r="P17" s="242">
        <v>2.5946195203655709</v>
      </c>
      <c r="Q17" s="242">
        <v>3.1561176947967819</v>
      </c>
      <c r="R17" s="242">
        <v>3.0859304229928801</v>
      </c>
      <c r="S17" s="242">
        <v>3.507054053816288</v>
      </c>
      <c r="T17" s="242">
        <v>3.7878031410318931</v>
      </c>
      <c r="U17" s="242">
        <v>4.1387395000513996</v>
      </c>
      <c r="V17" s="242">
        <v>5.1213613053060181</v>
      </c>
      <c r="W17" s="242">
        <v>5.1213613053060181</v>
      </c>
      <c r="X17" s="242">
        <v>5.1213613053060181</v>
      </c>
      <c r="Y17" s="242">
        <v>5.0511740335021171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0.25733391025916758</v>
      </c>
      <c r="G20" s="282">
        <v>0</v>
      </c>
      <c r="H20" s="282">
        <v>0</v>
      </c>
      <c r="I20" s="282">
        <v>0.25733391025916758</v>
      </c>
      <c r="J20" s="282">
        <v>0</v>
      </c>
      <c r="K20" s="282">
        <v>0</v>
      </c>
      <c r="L20" s="282">
        <v>0.25733391025916758</v>
      </c>
      <c r="M20" s="282">
        <v>0</v>
      </c>
      <c r="N20" s="282">
        <v>0</v>
      </c>
      <c r="O20" s="282">
        <v>0</v>
      </c>
      <c r="P20" s="282">
        <v>0.51466782051833515</v>
      </c>
      <c r="Q20" s="282">
        <v>0.51466782051833515</v>
      </c>
      <c r="R20" s="282">
        <v>0</v>
      </c>
      <c r="S20" s="282">
        <v>0</v>
      </c>
      <c r="T20" s="282">
        <v>0.25733391025916758</v>
      </c>
      <c r="U20" s="282">
        <v>0</v>
      </c>
      <c r="V20" s="282">
        <v>0.25733391025916758</v>
      </c>
      <c r="W20" s="282">
        <v>0</v>
      </c>
      <c r="X20" s="282">
        <v>0</v>
      </c>
      <c r="Y20" s="282">
        <v>0.25733391025916758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0</v>
      </c>
      <c r="F21" s="242">
        <v>0.14037454360780269</v>
      </c>
      <c r="G21" s="242">
        <v>0.14037454360780269</v>
      </c>
      <c r="H21" s="242">
        <v>7.018727180390133E-2</v>
      </c>
      <c r="I21" s="242">
        <v>0</v>
      </c>
      <c r="J21" s="242">
        <v>0.14037454360780269</v>
      </c>
      <c r="K21" s="242">
        <v>0</v>
      </c>
      <c r="L21" s="242">
        <v>0.21056181541170399</v>
      </c>
      <c r="M21" s="242">
        <v>7.018727180390133E-2</v>
      </c>
      <c r="N21" s="242">
        <v>0.21056181541170399</v>
      </c>
      <c r="O21" s="242">
        <v>7.018727180390133E-2</v>
      </c>
      <c r="P21" s="242">
        <v>1.1931836206663231</v>
      </c>
      <c r="Q21" s="242">
        <v>0.56149817443121064</v>
      </c>
      <c r="R21" s="242">
        <v>0</v>
      </c>
      <c r="S21" s="242">
        <v>0.42112363082340798</v>
      </c>
      <c r="T21" s="242">
        <v>0.35093635901950659</v>
      </c>
      <c r="U21" s="242">
        <v>0.35093635901950659</v>
      </c>
      <c r="V21" s="242">
        <v>1.0528090770585199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0.25733391025916807</v>
      </c>
      <c r="E24" s="282">
        <f t="shared" si="3"/>
        <v>0</v>
      </c>
      <c r="F24" s="282">
        <f t="shared" si="3"/>
        <v>0.25733391025916763</v>
      </c>
      <c r="G24" s="282">
        <f t="shared" si="3"/>
        <v>0</v>
      </c>
      <c r="H24" s="282">
        <f t="shared" si="3"/>
        <v>0</v>
      </c>
      <c r="I24" s="282">
        <f t="shared" si="3"/>
        <v>0.25733391025916763</v>
      </c>
      <c r="J24" s="282">
        <f t="shared" si="3"/>
        <v>0</v>
      </c>
      <c r="K24" s="282">
        <f t="shared" si="3"/>
        <v>0</v>
      </c>
      <c r="L24" s="282">
        <f t="shared" si="3"/>
        <v>0.25733391025916763</v>
      </c>
      <c r="M24" s="282">
        <f t="shared" si="3"/>
        <v>0</v>
      </c>
      <c r="N24" s="282">
        <f t="shared" si="3"/>
        <v>0.25733391025916696</v>
      </c>
      <c r="O24" s="282">
        <f t="shared" si="3"/>
        <v>0</v>
      </c>
      <c r="P24" s="282">
        <f t="shared" si="3"/>
        <v>0</v>
      </c>
      <c r="Q24" s="282">
        <f t="shared" si="3"/>
        <v>0.25733391025916719</v>
      </c>
      <c r="R24" s="282">
        <f t="shared" si="3"/>
        <v>0</v>
      </c>
      <c r="S24" s="282">
        <f t="shared" si="3"/>
        <v>0.25733391025916807</v>
      </c>
      <c r="T24" s="282">
        <f t="shared" si="3"/>
        <v>0</v>
      </c>
      <c r="U24" s="282">
        <f t="shared" si="3"/>
        <v>0</v>
      </c>
      <c r="V24" s="282">
        <f t="shared" si="3"/>
        <v>0.25733391025916763</v>
      </c>
      <c r="W24" s="282">
        <f t="shared" si="3"/>
        <v>0</v>
      </c>
      <c r="X24" s="282">
        <f t="shared" si="3"/>
        <v>0</v>
      </c>
      <c r="Y24" s="282">
        <f t="shared" si="3"/>
        <v>0.25733391025916763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7.0187271803901274E-2</v>
      </c>
      <c r="E25" s="242">
        <f t="shared" si="4"/>
        <v>0</v>
      </c>
      <c r="F25" s="242">
        <f t="shared" si="4"/>
        <v>7.0187271803901274E-2</v>
      </c>
      <c r="G25" s="242">
        <f t="shared" si="4"/>
        <v>0</v>
      </c>
      <c r="H25" s="242">
        <f t="shared" si="4"/>
        <v>7.0187271803901274E-2</v>
      </c>
      <c r="I25" s="242">
        <f t="shared" si="4"/>
        <v>0</v>
      </c>
      <c r="J25" s="242">
        <f t="shared" si="4"/>
        <v>7.0187271803901607E-2</v>
      </c>
      <c r="K25" s="242">
        <f t="shared" si="4"/>
        <v>0</v>
      </c>
      <c r="L25" s="242">
        <f t="shared" si="4"/>
        <v>7.0187271803900941E-2</v>
      </c>
      <c r="M25" s="242">
        <f t="shared" si="4"/>
        <v>0</v>
      </c>
      <c r="N25" s="242">
        <f t="shared" si="4"/>
        <v>7.0187271803900941E-2</v>
      </c>
      <c r="O25" s="242">
        <f t="shared" si="4"/>
        <v>0</v>
      </c>
      <c r="P25" s="242">
        <f t="shared" si="4"/>
        <v>7.0187271803902274E-2</v>
      </c>
      <c r="Q25" s="242">
        <f t="shared" si="4"/>
        <v>0</v>
      </c>
      <c r="R25" s="242">
        <f t="shared" si="4"/>
        <v>7.018727180390183E-2</v>
      </c>
      <c r="S25" s="242">
        <f t="shared" si="4"/>
        <v>0</v>
      </c>
      <c r="T25" s="242">
        <f t="shared" si="4"/>
        <v>7.0187271803901385E-2</v>
      </c>
      <c r="U25" s="242">
        <f t="shared" si="4"/>
        <v>0</v>
      </c>
      <c r="V25" s="242">
        <f t="shared" si="4"/>
        <v>7.018727180390183E-2</v>
      </c>
      <c r="W25" s="242">
        <f t="shared" si="4"/>
        <v>0</v>
      </c>
      <c r="X25" s="242">
        <f t="shared" si="4"/>
        <v>0</v>
      </c>
      <c r="Y25" s="242">
        <f t="shared" si="4"/>
        <v>7.0187271803900941E-2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0.44518752826734831</v>
      </c>
      <c r="C28" s="282">
        <f t="shared" si="6"/>
        <v>0.51647687390249319</v>
      </c>
      <c r="D28" s="282">
        <f t="shared" si="6"/>
        <v>0.27390659068387402</v>
      </c>
      <c r="E28" s="282">
        <f t="shared" si="6"/>
        <v>0.31010124041635412</v>
      </c>
      <c r="F28" s="282">
        <f t="shared" si="6"/>
        <v>0.14910462810148406</v>
      </c>
      <c r="G28" s="282">
        <f t="shared" si="6"/>
        <v>0.48366643922629304</v>
      </c>
      <c r="H28" s="282">
        <f t="shared" si="6"/>
        <v>0.32987020831311908</v>
      </c>
      <c r="I28" s="282">
        <f t="shared" si="6"/>
        <v>0.24810271271878093</v>
      </c>
      <c r="J28" s="282">
        <f t="shared" si="6"/>
        <v>0.47871869465353711</v>
      </c>
      <c r="K28" s="282">
        <f t="shared" si="6"/>
        <v>0.50222156783206806</v>
      </c>
      <c r="L28" s="282">
        <f t="shared" si="6"/>
        <v>0.26680229883094997</v>
      </c>
      <c r="M28" s="282">
        <f t="shared" si="6"/>
        <v>0.59027322673046312</v>
      </c>
      <c r="N28" s="282">
        <f t="shared" si="6"/>
        <v>0.32050424255880805</v>
      </c>
      <c r="O28" s="282">
        <f t="shared" si="6"/>
        <v>0.65267678136855811</v>
      </c>
      <c r="P28" s="282">
        <f t="shared" si="6"/>
        <v>0.30157055809507805</v>
      </c>
      <c r="Q28" s="282">
        <f t="shared" si="6"/>
        <v>0.23197277672863725</v>
      </c>
      <c r="R28" s="282">
        <f t="shared" si="6"/>
        <v>0.57051418903381812</v>
      </c>
      <c r="S28" s="282">
        <f t="shared" si="6"/>
        <v>0.30920644717660206</v>
      </c>
      <c r="T28" s="282">
        <f t="shared" si="6"/>
        <v>0.21995101944987816</v>
      </c>
      <c r="U28" s="282">
        <f t="shared" si="6"/>
        <v>0.24967211923684829</v>
      </c>
      <c r="V28" s="282">
        <f t="shared" si="6"/>
        <v>0.341929849194615</v>
      </c>
      <c r="W28" s="282">
        <f t="shared" si="6"/>
        <v>0.29407871200206737</v>
      </c>
      <c r="X28" s="282">
        <f t="shared" si="6"/>
        <v>0.2360207842198041</v>
      </c>
      <c r="Y28" s="282">
        <f t="shared" si="6"/>
        <v>0.23587940440428534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0.18399377252680371</v>
      </c>
      <c r="C29" s="242">
        <f t="shared" si="7"/>
        <v>0.1392137126020464</v>
      </c>
      <c r="D29" s="242">
        <f t="shared" si="7"/>
        <v>6.1496808761026589E-2</v>
      </c>
      <c r="E29" s="242">
        <f t="shared" si="7"/>
        <v>7.0512020348940663E-2</v>
      </c>
      <c r="F29" s="242">
        <f t="shared" si="7"/>
        <v>8.8054703500174414E-2</v>
      </c>
      <c r="G29" s="242">
        <f t="shared" si="7"/>
        <v>6.2452702302331908E-2</v>
      </c>
      <c r="H29" s="242">
        <f t="shared" si="7"/>
        <v>5.0676132251840422E-2</v>
      </c>
      <c r="I29" s="242">
        <f t="shared" si="7"/>
        <v>7.7928092659627413E-2</v>
      </c>
      <c r="J29" s="242">
        <f t="shared" si="7"/>
        <v>7.9041807989885804E-2</v>
      </c>
      <c r="K29" s="242">
        <f t="shared" si="7"/>
        <v>7.8501659490785802E-2</v>
      </c>
      <c r="L29" s="242">
        <f t="shared" si="7"/>
        <v>6.2552405611868034E-2</v>
      </c>
      <c r="M29" s="242">
        <f t="shared" si="7"/>
        <v>0.11839180920227688</v>
      </c>
      <c r="N29" s="242">
        <f t="shared" si="7"/>
        <v>8.8330963247444938E-2</v>
      </c>
      <c r="O29" s="242">
        <f t="shared" si="7"/>
        <v>8.4054617233064954E-2</v>
      </c>
      <c r="P29" s="242">
        <f t="shared" si="7"/>
        <v>0.1514815272288339</v>
      </c>
      <c r="Q29" s="242">
        <f t="shared" si="7"/>
        <v>0.178588044037296</v>
      </c>
      <c r="R29" s="242">
        <f t="shared" si="7"/>
        <v>0.38838384019878003</v>
      </c>
      <c r="S29" s="242">
        <f t="shared" si="7"/>
        <v>0.240469187614198</v>
      </c>
      <c r="T29" s="242">
        <f t="shared" si="7"/>
        <v>0.20562683520154001</v>
      </c>
      <c r="U29" s="242">
        <f t="shared" si="7"/>
        <v>0.21061958852761142</v>
      </c>
      <c r="V29" s="242">
        <f t="shared" si="7"/>
        <v>0.29319269110500024</v>
      </c>
      <c r="W29" s="242">
        <f t="shared" si="7"/>
        <v>1.2341885268178632</v>
      </c>
      <c r="X29" s="242">
        <f t="shared" si="7"/>
        <v>1.181330485005903</v>
      </c>
      <c r="Y29" s="242">
        <f t="shared" si="7"/>
        <v>0.89813082614904793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1.375752364574377</v>
      </c>
      <c r="C32" s="210">
        <v>1.633705932932072</v>
      </c>
      <c r="D32" s="210">
        <v>1.633705932932072</v>
      </c>
      <c r="E32" s="210">
        <v>1.7196904557179711</v>
      </c>
      <c r="F32" s="210">
        <v>1.805674978503869</v>
      </c>
      <c r="G32" s="210">
        <v>2.0636285468615649</v>
      </c>
      <c r="H32" s="210">
        <v>2.1496130696474629</v>
      </c>
      <c r="I32" s="210">
        <v>2.3215821152192602</v>
      </c>
      <c r="J32" s="210">
        <v>2.407566638005159</v>
      </c>
      <c r="K32" s="210">
        <v>2.407566638005159</v>
      </c>
      <c r="L32" s="210">
        <v>2.5795356835769558</v>
      </c>
      <c r="M32" s="210">
        <v>2.493551160791057</v>
      </c>
      <c r="N32" s="210">
        <v>3.7751504729148748</v>
      </c>
      <c r="O32" s="210">
        <v>3.0094582975064492</v>
      </c>
      <c r="P32" s="210">
        <v>5.2929492691315563</v>
      </c>
      <c r="Q32" s="210">
        <v>6.6832330180567494</v>
      </c>
      <c r="R32" s="210">
        <v>6.1947549441100591</v>
      </c>
      <c r="S32" s="210">
        <v>6.4418744625967328</v>
      </c>
      <c r="T32" s="210">
        <v>7.1711951848667237</v>
      </c>
      <c r="U32" s="210">
        <v>7.5190025795356821</v>
      </c>
      <c r="V32" s="210">
        <v>7.5525365434221836</v>
      </c>
      <c r="W32" s="210">
        <v>7.1345657781599314</v>
      </c>
      <c r="X32" s="210">
        <v>8.0229578675838358</v>
      </c>
      <c r="Y32" s="210">
        <v>7.4773860705073094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0</v>
      </c>
      <c r="C34" s="204">
        <f t="shared" si="8"/>
        <v>0</v>
      </c>
      <c r="D34" s="204">
        <f t="shared" si="8"/>
        <v>0</v>
      </c>
      <c r="E34" s="204">
        <f t="shared" si="8"/>
        <v>0</v>
      </c>
      <c r="F34" s="204">
        <f t="shared" si="8"/>
        <v>0</v>
      </c>
      <c r="G34" s="204">
        <f t="shared" si="8"/>
        <v>0</v>
      </c>
      <c r="H34" s="204">
        <f t="shared" si="8"/>
        <v>0</v>
      </c>
      <c r="I34" s="204">
        <f t="shared" si="8"/>
        <v>0</v>
      </c>
      <c r="J34" s="204">
        <f t="shared" si="8"/>
        <v>0</v>
      </c>
      <c r="K34" s="204">
        <f t="shared" si="8"/>
        <v>0</v>
      </c>
      <c r="L34" s="204">
        <f t="shared" si="8"/>
        <v>0</v>
      </c>
      <c r="M34" s="204">
        <f t="shared" si="8"/>
        <v>0</v>
      </c>
      <c r="N34" s="204">
        <f t="shared" si="8"/>
        <v>1.0236457437661219</v>
      </c>
      <c r="O34" s="204">
        <f t="shared" si="8"/>
        <v>0</v>
      </c>
      <c r="P34" s="204">
        <f t="shared" si="8"/>
        <v>1.0223559759243339</v>
      </c>
      <c r="Q34" s="204">
        <f t="shared" si="8"/>
        <v>2.0018916595012901</v>
      </c>
      <c r="R34" s="204">
        <f t="shared" si="8"/>
        <v>1.9958727429062764</v>
      </c>
      <c r="S34" s="204">
        <f t="shared" si="8"/>
        <v>2.1597592433361998</v>
      </c>
      <c r="T34" s="204">
        <f t="shared" si="8"/>
        <v>2.5004299226139293</v>
      </c>
      <c r="U34" s="204">
        <f t="shared" si="8"/>
        <v>2.6283748925193464</v>
      </c>
      <c r="V34" s="204">
        <f t="shared" si="8"/>
        <v>2.5143594153052451</v>
      </c>
      <c r="W34" s="204">
        <f t="shared" si="8"/>
        <v>2.1949269131556317</v>
      </c>
      <c r="X34" s="204">
        <f t="shared" si="8"/>
        <v>3.1830610490111781</v>
      </c>
      <c r="Y34" s="204">
        <f t="shared" si="8"/>
        <v>3.7010318142734304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0.237231298366294</v>
      </c>
      <c r="T36" s="204">
        <v>0.24737747205503011</v>
      </c>
      <c r="U36" s="204">
        <v>0.27454858125537401</v>
      </c>
      <c r="V36" s="204">
        <v>0.32424763542562329</v>
      </c>
      <c r="W36" s="204">
        <v>0.30163370593293198</v>
      </c>
      <c r="X36" s="204">
        <v>3.7317282889079963E-2</v>
      </c>
      <c r="Y36" s="204">
        <v>3.2760103181427337E-2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1.0236457437661219</v>
      </c>
      <c r="O37" s="204">
        <v>0</v>
      </c>
      <c r="P37" s="204">
        <v>1.0223559759243339</v>
      </c>
      <c r="Q37" s="204">
        <v>1.025709372312984</v>
      </c>
      <c r="R37" s="204">
        <v>1.025193465176268</v>
      </c>
      <c r="S37" s="204">
        <v>1.1705073086844371</v>
      </c>
      <c r="T37" s="204">
        <v>1.0608770421324161</v>
      </c>
      <c r="U37" s="204">
        <v>1.4091143594153051</v>
      </c>
      <c r="V37" s="204">
        <v>1.2671539122957871</v>
      </c>
      <c r="W37" s="204">
        <v>1.535597592433362</v>
      </c>
      <c r="X37" s="204">
        <v>1.3525365434221841</v>
      </c>
      <c r="Y37" s="204">
        <v>1.292261392949269</v>
      </c>
      <c r="DA37" s="71" t="s">
        <v>957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0.97618228718830602</v>
      </c>
      <c r="R38" s="204">
        <v>0.97067927773000851</v>
      </c>
      <c r="S38" s="204">
        <v>0.75202063628546856</v>
      </c>
      <c r="T38" s="204">
        <v>1.1921754084264831</v>
      </c>
      <c r="U38" s="204">
        <v>0.94471195184866719</v>
      </c>
      <c r="V38" s="204">
        <v>0.9229578675838348</v>
      </c>
      <c r="W38" s="204">
        <v>0.35769561478933792</v>
      </c>
      <c r="X38" s="204">
        <v>1.7932072226999141</v>
      </c>
      <c r="Y38" s="204">
        <v>2.3760103181427339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0</v>
      </c>
      <c r="C40" s="204">
        <f t="shared" si="9"/>
        <v>0</v>
      </c>
      <c r="D40" s="204">
        <f t="shared" si="9"/>
        <v>0</v>
      </c>
      <c r="E40" s="204">
        <f t="shared" si="9"/>
        <v>0</v>
      </c>
      <c r="F40" s="204">
        <f t="shared" si="9"/>
        <v>0</v>
      </c>
      <c r="G40" s="204">
        <f t="shared" si="9"/>
        <v>0</v>
      </c>
      <c r="H40" s="204">
        <f t="shared" si="9"/>
        <v>0</v>
      </c>
      <c r="I40" s="204">
        <f t="shared" si="9"/>
        <v>0</v>
      </c>
      <c r="J40" s="204">
        <f t="shared" si="9"/>
        <v>0</v>
      </c>
      <c r="K40" s="204">
        <f t="shared" si="9"/>
        <v>0</v>
      </c>
      <c r="L40" s="204">
        <f t="shared" si="9"/>
        <v>0</v>
      </c>
      <c r="M40" s="204">
        <f t="shared" si="9"/>
        <v>0</v>
      </c>
      <c r="N40" s="204">
        <f t="shared" si="9"/>
        <v>0</v>
      </c>
      <c r="O40" s="204">
        <f t="shared" si="9"/>
        <v>0</v>
      </c>
      <c r="P40" s="204">
        <f t="shared" si="9"/>
        <v>0</v>
      </c>
      <c r="Q40" s="204">
        <f t="shared" si="9"/>
        <v>0</v>
      </c>
      <c r="R40" s="204">
        <f t="shared" si="9"/>
        <v>0</v>
      </c>
      <c r="S40" s="204">
        <f t="shared" si="9"/>
        <v>0</v>
      </c>
      <c r="T40" s="204">
        <f t="shared" si="9"/>
        <v>0</v>
      </c>
      <c r="U40" s="204">
        <f t="shared" si="9"/>
        <v>0</v>
      </c>
      <c r="V40" s="204">
        <f t="shared" si="9"/>
        <v>0</v>
      </c>
      <c r="W40" s="204">
        <f t="shared" si="9"/>
        <v>0</v>
      </c>
      <c r="X40" s="204">
        <f t="shared" si="9"/>
        <v>0</v>
      </c>
      <c r="Y40" s="204">
        <f t="shared" si="9"/>
        <v>0</v>
      </c>
      <c r="DA40" s="71"/>
    </row>
    <row r="41" spans="1:105" ht="12" customHeight="1" x14ac:dyDescent="0.25">
      <c r="A41" s="18" t="s">
        <v>73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</v>
      </c>
      <c r="O43" s="204">
        <f t="shared" si="10"/>
        <v>0</v>
      </c>
      <c r="P43" s="204">
        <f t="shared" si="10"/>
        <v>1.0031814273430779</v>
      </c>
      <c r="Q43" s="204">
        <f t="shared" si="10"/>
        <v>1.241960447119518</v>
      </c>
      <c r="R43" s="204">
        <f t="shared" si="10"/>
        <v>0.50154772141014614</v>
      </c>
      <c r="S43" s="204">
        <f t="shared" si="10"/>
        <v>0.51590713671539123</v>
      </c>
      <c r="T43" s="204">
        <f t="shared" si="10"/>
        <v>0.83121238177128109</v>
      </c>
      <c r="U43" s="204">
        <f t="shared" si="10"/>
        <v>0.83121238177128109</v>
      </c>
      <c r="V43" s="204">
        <f t="shared" si="10"/>
        <v>0.77523645743766112</v>
      </c>
      <c r="W43" s="204">
        <f t="shared" si="10"/>
        <v>0.68486672398968174</v>
      </c>
      <c r="X43" s="204">
        <f t="shared" si="10"/>
        <v>0.68942390369733442</v>
      </c>
      <c r="Y43" s="204">
        <f t="shared" si="10"/>
        <v>0.54995700773860701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1.0031814273430779</v>
      </c>
      <c r="Q44" s="204">
        <v>1.241960447119518</v>
      </c>
      <c r="R44" s="204">
        <v>0.50154772141014614</v>
      </c>
      <c r="S44" s="204">
        <v>0.51590713671539123</v>
      </c>
      <c r="T44" s="204">
        <v>0.42992261392949271</v>
      </c>
      <c r="U44" s="204">
        <v>0.42992261392949271</v>
      </c>
      <c r="V44" s="204">
        <v>0.34393809114359408</v>
      </c>
      <c r="W44" s="204">
        <v>0.25795356835769562</v>
      </c>
      <c r="X44" s="204">
        <v>0.25795356835769562</v>
      </c>
      <c r="Y44" s="204">
        <v>0.1268271711092003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3.000859845227859E-2</v>
      </c>
      <c r="W46" s="204">
        <v>2.5623387790197759E-2</v>
      </c>
      <c r="X46" s="204">
        <v>2.665520206362855E-3</v>
      </c>
      <c r="Y46" s="204">
        <v>2.665520206362855E-3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0.40128976784178838</v>
      </c>
      <c r="U47" s="204">
        <v>0.40128976784178838</v>
      </c>
      <c r="V47" s="204">
        <v>0.40128976784178838</v>
      </c>
      <c r="W47" s="204">
        <v>0.40128976784178838</v>
      </c>
      <c r="X47" s="204">
        <v>0.42880481513327601</v>
      </c>
      <c r="Y47" s="204">
        <v>0.42046431642304383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968</v>
      </c>
    </row>
    <row r="51" spans="1:105" ht="12" customHeight="1" x14ac:dyDescent="0.25">
      <c r="A51" s="21" t="s">
        <v>40</v>
      </c>
      <c r="B51" s="207">
        <v>1.375752364574377</v>
      </c>
      <c r="C51" s="207">
        <v>1.633705932932072</v>
      </c>
      <c r="D51" s="207">
        <v>1.633705932932072</v>
      </c>
      <c r="E51" s="207">
        <v>1.7196904557179711</v>
      </c>
      <c r="F51" s="207">
        <v>1.805674978503869</v>
      </c>
      <c r="G51" s="207">
        <v>2.0636285468615649</v>
      </c>
      <c r="H51" s="207">
        <v>2.1496130696474629</v>
      </c>
      <c r="I51" s="207">
        <v>2.3215821152192602</v>
      </c>
      <c r="J51" s="207">
        <v>2.407566638005159</v>
      </c>
      <c r="K51" s="207">
        <v>2.407566638005159</v>
      </c>
      <c r="L51" s="207">
        <v>2.5795356835769558</v>
      </c>
      <c r="M51" s="207">
        <v>2.493551160791057</v>
      </c>
      <c r="N51" s="207">
        <v>2.7515047291487531</v>
      </c>
      <c r="O51" s="207">
        <v>3.0094582975064492</v>
      </c>
      <c r="P51" s="207">
        <v>3.267411865864144</v>
      </c>
      <c r="Q51" s="207">
        <v>3.4393809114359408</v>
      </c>
      <c r="R51" s="207">
        <v>3.6973344797936369</v>
      </c>
      <c r="S51" s="207">
        <v>3.7662080825451421</v>
      </c>
      <c r="T51" s="207">
        <v>3.8395528804815129</v>
      </c>
      <c r="U51" s="207">
        <v>4.0594153052450546</v>
      </c>
      <c r="V51" s="207">
        <v>4.2629406706792778</v>
      </c>
      <c r="W51" s="207">
        <v>4.2547721410146169</v>
      </c>
      <c r="X51" s="207">
        <v>4.1504729148753228</v>
      </c>
      <c r="Y51" s="207">
        <v>3.226397248495271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1.3757523645743768</v>
      </c>
      <c r="C52" s="284">
        <f t="shared" si="11"/>
        <v>1.633705932932072</v>
      </c>
      <c r="D52" s="284">
        <f t="shared" si="11"/>
        <v>1.633705932932072</v>
      </c>
      <c r="E52" s="284">
        <f t="shared" si="11"/>
        <v>1.7196904557179709</v>
      </c>
      <c r="F52" s="284">
        <f t="shared" si="11"/>
        <v>1.8056749785038688</v>
      </c>
      <c r="G52" s="284">
        <f t="shared" si="11"/>
        <v>2.0636285468615645</v>
      </c>
      <c r="H52" s="284">
        <f t="shared" si="11"/>
        <v>2.1496130696474642</v>
      </c>
      <c r="I52" s="284">
        <f t="shared" si="11"/>
        <v>2.3215821152192602</v>
      </c>
      <c r="J52" s="284">
        <f t="shared" si="11"/>
        <v>2.407566638005159</v>
      </c>
      <c r="K52" s="284">
        <f t="shared" si="11"/>
        <v>2.407566638005159</v>
      </c>
      <c r="L52" s="284">
        <f t="shared" si="11"/>
        <v>2.5795356835769558</v>
      </c>
      <c r="M52" s="284">
        <f t="shared" si="11"/>
        <v>2.493551160791057</v>
      </c>
      <c r="N52" s="284">
        <f t="shared" si="11"/>
        <v>3.7751504729148748</v>
      </c>
      <c r="O52" s="284">
        <f t="shared" si="11"/>
        <v>3.0094582975064479</v>
      </c>
      <c r="P52" s="284">
        <f t="shared" si="11"/>
        <v>5.2929492691315563</v>
      </c>
      <c r="Q52" s="284">
        <f t="shared" si="11"/>
        <v>6.6832330180567485</v>
      </c>
      <c r="R52" s="284">
        <f t="shared" si="11"/>
        <v>6.19475494411006</v>
      </c>
      <c r="S52" s="284">
        <f t="shared" si="11"/>
        <v>6.4418744625967319</v>
      </c>
      <c r="T52" s="284">
        <f t="shared" si="11"/>
        <v>7.1711951848667255</v>
      </c>
      <c r="U52" s="284">
        <f t="shared" si="11"/>
        <v>7.5190025795356812</v>
      </c>
      <c r="V52" s="284">
        <f t="shared" si="11"/>
        <v>7.5525365434221845</v>
      </c>
      <c r="W52" s="284">
        <f t="shared" si="11"/>
        <v>7.1345657781599305</v>
      </c>
      <c r="X52" s="284">
        <f t="shared" si="11"/>
        <v>8.0229578675838358</v>
      </c>
      <c r="Y52" s="284">
        <f t="shared" si="11"/>
        <v>7.4773860705073076</v>
      </c>
      <c r="DA52" s="118"/>
    </row>
    <row r="53" spans="1:105" ht="12" customHeight="1" x14ac:dyDescent="0.25">
      <c r="A53" s="51" t="s">
        <v>48</v>
      </c>
      <c r="B53" s="237">
        <f>CHI_fec!B5-B58</f>
        <v>0</v>
      </c>
      <c r="C53" s="237">
        <f>CHI_fec!C5-C58</f>
        <v>0</v>
      </c>
      <c r="D53" s="237">
        <f>CHI_fec!D5-D58</f>
        <v>0</v>
      </c>
      <c r="E53" s="237">
        <f>CHI_fec!E5-E58</f>
        <v>0</v>
      </c>
      <c r="F53" s="237">
        <f>CHI_fec!F5-F58</f>
        <v>0</v>
      </c>
      <c r="G53" s="237">
        <f>CHI_fec!G5-G58</f>
        <v>0</v>
      </c>
      <c r="H53" s="237">
        <f>CHI_fec!H5-H58</f>
        <v>0</v>
      </c>
      <c r="I53" s="237">
        <f>CHI_fec!I5-I58</f>
        <v>0</v>
      </c>
      <c r="J53" s="237">
        <f>CHI_fec!J5-J58</f>
        <v>0</v>
      </c>
      <c r="K53" s="237">
        <f>CHI_fec!K5-K58</f>
        <v>0</v>
      </c>
      <c r="L53" s="237">
        <f>CHI_fec!L5-L58</f>
        <v>0</v>
      </c>
      <c r="M53" s="237">
        <f>CHI_fec!M5-M58</f>
        <v>0</v>
      </c>
      <c r="N53" s="237">
        <f>CHI_fec!N5-N58</f>
        <v>0</v>
      </c>
      <c r="O53" s="237">
        <f>CHI_fec!O5-O58</f>
        <v>0</v>
      </c>
      <c r="P53" s="237">
        <f>CHI_fec!P5-P58</f>
        <v>0</v>
      </c>
      <c r="Q53" s="237">
        <f>CHI_fec!Q5-Q58</f>
        <v>0</v>
      </c>
      <c r="R53" s="237">
        <f>CHI_fec!R5-R58</f>
        <v>0</v>
      </c>
      <c r="S53" s="237">
        <f>CHI_fec!S5-S58</f>
        <v>0</v>
      </c>
      <c r="T53" s="237">
        <f>CHI_fec!T5-T58</f>
        <v>0</v>
      </c>
      <c r="U53" s="237">
        <f>CHI_fec!U5-U58</f>
        <v>0</v>
      </c>
      <c r="V53" s="237">
        <f>CHI_fec!V5-V58</f>
        <v>0</v>
      </c>
      <c r="W53" s="237">
        <f>CHI_fec!W5-W58</f>
        <v>0</v>
      </c>
      <c r="X53" s="237">
        <f>CHI_fec!X5-X58</f>
        <v>0</v>
      </c>
      <c r="Y53" s="237">
        <f>CHI_fec!Y5-Y58</f>
        <v>0</v>
      </c>
      <c r="DA53" s="83"/>
    </row>
    <row r="54" spans="1:105" ht="12" customHeight="1" x14ac:dyDescent="0.25">
      <c r="A54" s="99" t="s">
        <v>49</v>
      </c>
      <c r="B54" s="238">
        <f>CHI_fec!B61</f>
        <v>0.58297504275996115</v>
      </c>
      <c r="C54" s="238">
        <f>CHI_fec!C61</f>
        <v>0.69228286327745381</v>
      </c>
      <c r="D54" s="238">
        <f>CHI_fec!D61</f>
        <v>0.69228286327745381</v>
      </c>
      <c r="E54" s="238">
        <f>CHI_fec!E61</f>
        <v>0.72871880344995155</v>
      </c>
      <c r="F54" s="238">
        <f>CHI_fec!F61</f>
        <v>0.76515474362244873</v>
      </c>
      <c r="G54" s="238">
        <f>CHI_fec!G61</f>
        <v>0.87446256413994139</v>
      </c>
      <c r="H54" s="238">
        <f>CHI_fec!H61</f>
        <v>0.91089850431243891</v>
      </c>
      <c r="I54" s="238">
        <f>CHI_fec!I61</f>
        <v>0.98377038465743405</v>
      </c>
      <c r="J54" s="238">
        <f>CHI_fec!J61</f>
        <v>1.020206324829932</v>
      </c>
      <c r="K54" s="238">
        <f>CHI_fec!K61</f>
        <v>1.020206324829932</v>
      </c>
      <c r="L54" s="238">
        <f>CHI_fec!L61</f>
        <v>1.093078205174927</v>
      </c>
      <c r="M54" s="238">
        <f>CHI_fec!M61</f>
        <v>1.056642265002429</v>
      </c>
      <c r="N54" s="238">
        <f>CHI_fec!N61</f>
        <v>1.5997199532735049</v>
      </c>
      <c r="O54" s="238">
        <f>CHI_fec!O61</f>
        <v>1.275257906037415</v>
      </c>
      <c r="P54" s="238">
        <f>CHI_fec!P61</f>
        <v>2.2428871691984331</v>
      </c>
      <c r="Q54" s="238">
        <f>CHI_fec!Q61</f>
        <v>2.4723798605139948</v>
      </c>
      <c r="R54" s="238">
        <f>CHI_fec!R61</f>
        <v>1.7593866437374599</v>
      </c>
      <c r="S54" s="238">
        <f>CHI_fec!S61</f>
        <v>1.8608101652813609</v>
      </c>
      <c r="T54" s="238">
        <f>CHI_fec!T61</f>
        <v>1.6968472341645171</v>
      </c>
      <c r="U54" s="238">
        <f>CHI_fec!U61</f>
        <v>1.784312601509505</v>
      </c>
      <c r="V54" s="238">
        <f>CHI_fec!V61</f>
        <v>1.7342505015763841</v>
      </c>
      <c r="W54" s="238">
        <f>CHI_fec!W61</f>
        <v>1.058326167956434</v>
      </c>
      <c r="X54" s="238">
        <f>CHI_fec!X61</f>
        <v>1.6792108531575429</v>
      </c>
      <c r="Y54" s="238">
        <f>CHI_fec!Y61</f>
        <v>1.860640472908927</v>
      </c>
      <c r="DA54" s="94"/>
    </row>
    <row r="55" spans="1:105" ht="12" customHeight="1" x14ac:dyDescent="0.25">
      <c r="A55" s="52" t="s">
        <v>50</v>
      </c>
      <c r="B55" s="239">
        <f>CHI_fec!B110</f>
        <v>0.79277732181441574</v>
      </c>
      <c r="C55" s="239">
        <f>CHI_fec!C110</f>
        <v>0.94142306965461831</v>
      </c>
      <c r="D55" s="239">
        <f>CHI_fec!D110</f>
        <v>0.94142306965461831</v>
      </c>
      <c r="E55" s="239">
        <f>CHI_fec!E110</f>
        <v>0.99097165226801942</v>
      </c>
      <c r="F55" s="239">
        <f>CHI_fec!F110</f>
        <v>1.04052023488142</v>
      </c>
      <c r="G55" s="239">
        <f>CHI_fec!G110</f>
        <v>1.189165982721623</v>
      </c>
      <c r="H55" s="239">
        <f>CHI_fec!H110</f>
        <v>1.2387145653350251</v>
      </c>
      <c r="I55" s="239">
        <f>CHI_fec!I110</f>
        <v>1.337811730561826</v>
      </c>
      <c r="J55" s="239">
        <f>CHI_fec!J110</f>
        <v>1.387360313175227</v>
      </c>
      <c r="K55" s="239">
        <f>CHI_fec!K110</f>
        <v>1.387360313175227</v>
      </c>
      <c r="L55" s="239">
        <f>CHI_fec!L110</f>
        <v>1.486457478402029</v>
      </c>
      <c r="M55" s="239">
        <f>CHI_fec!M110</f>
        <v>1.436908895788628</v>
      </c>
      <c r="N55" s="239">
        <f>CHI_fec!N110</f>
        <v>2.1754305196413699</v>
      </c>
      <c r="O55" s="239">
        <f>CHI_fec!O110</f>
        <v>1.7342003914690329</v>
      </c>
      <c r="P55" s="239">
        <f>CHI_fec!P110</f>
        <v>3.0500620999331232</v>
      </c>
      <c r="Q55" s="239">
        <f>CHI_fec!Q110</f>
        <v>4.2108531575427541</v>
      </c>
      <c r="R55" s="239">
        <f>CHI_fec!R110</f>
        <v>4.4353683003726001</v>
      </c>
      <c r="S55" s="239">
        <f>CHI_fec!S110</f>
        <v>4.581064297315371</v>
      </c>
      <c r="T55" s="239">
        <f>CHI_fec!T110</f>
        <v>5.4743479507022084</v>
      </c>
      <c r="U55" s="239">
        <f>CHI_fec!U110</f>
        <v>5.734689978026176</v>
      </c>
      <c r="V55" s="239">
        <f>CHI_fec!V110</f>
        <v>5.8182860418458002</v>
      </c>
      <c r="W55" s="239">
        <f>CHI_fec!W110</f>
        <v>6.0762396102034968</v>
      </c>
      <c r="X55" s="239">
        <f>CHI_fec!X110</f>
        <v>6.3437470144262926</v>
      </c>
      <c r="Y55" s="239">
        <f>CHI_fec!Y110</f>
        <v>5.6167455975983804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0</v>
      </c>
      <c r="C58" s="210">
        <v>0</v>
      </c>
      <c r="D58" s="210">
        <v>0</v>
      </c>
      <c r="E58" s="210">
        <v>0</v>
      </c>
      <c r="F58" s="210">
        <v>0</v>
      </c>
      <c r="G58" s="210">
        <v>0</v>
      </c>
      <c r="H58" s="210">
        <v>0</v>
      </c>
      <c r="I58" s="210">
        <v>0</v>
      </c>
      <c r="J58" s="210">
        <v>0</v>
      </c>
      <c r="K58" s="210">
        <v>0</v>
      </c>
      <c r="L58" s="210">
        <v>0</v>
      </c>
      <c r="M58" s="210">
        <v>0</v>
      </c>
      <c r="N58" s="210">
        <v>0</v>
      </c>
      <c r="O58" s="210">
        <v>0</v>
      </c>
      <c r="P58" s="210">
        <v>0</v>
      </c>
      <c r="Q58" s="210">
        <v>0</v>
      </c>
      <c r="R58" s="210">
        <v>0</v>
      </c>
      <c r="S58" s="210">
        <v>0</v>
      </c>
      <c r="T58" s="210">
        <v>0</v>
      </c>
      <c r="U58" s="210">
        <v>0</v>
      </c>
      <c r="V58" s="210">
        <v>0</v>
      </c>
      <c r="W58" s="210">
        <v>0</v>
      </c>
      <c r="X58" s="210">
        <v>0</v>
      </c>
      <c r="Y58" s="210">
        <v>0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0</v>
      </c>
      <c r="C60" s="204">
        <f t="shared" si="12"/>
        <v>0</v>
      </c>
      <c r="D60" s="204">
        <f t="shared" si="12"/>
        <v>0</v>
      </c>
      <c r="E60" s="204">
        <f t="shared" si="12"/>
        <v>0</v>
      </c>
      <c r="F60" s="204">
        <f t="shared" si="12"/>
        <v>0</v>
      </c>
      <c r="G60" s="204">
        <f t="shared" si="12"/>
        <v>0</v>
      </c>
      <c r="H60" s="204">
        <f t="shared" si="12"/>
        <v>0</v>
      </c>
      <c r="I60" s="204">
        <f t="shared" si="12"/>
        <v>0</v>
      </c>
      <c r="J60" s="204">
        <f t="shared" si="12"/>
        <v>0</v>
      </c>
      <c r="K60" s="204">
        <f t="shared" si="12"/>
        <v>0</v>
      </c>
      <c r="L60" s="204">
        <f t="shared" si="12"/>
        <v>0</v>
      </c>
      <c r="M60" s="204">
        <f t="shared" si="12"/>
        <v>0</v>
      </c>
      <c r="N60" s="204">
        <f t="shared" si="12"/>
        <v>0</v>
      </c>
      <c r="O60" s="204">
        <f t="shared" si="12"/>
        <v>0</v>
      </c>
      <c r="P60" s="204">
        <f t="shared" si="12"/>
        <v>0</v>
      </c>
      <c r="Q60" s="204">
        <f t="shared" si="12"/>
        <v>0</v>
      </c>
      <c r="R60" s="204">
        <f t="shared" si="12"/>
        <v>0</v>
      </c>
      <c r="S60" s="204">
        <f t="shared" si="12"/>
        <v>0</v>
      </c>
      <c r="T60" s="204">
        <f t="shared" si="12"/>
        <v>0</v>
      </c>
      <c r="U60" s="204">
        <f t="shared" si="12"/>
        <v>0</v>
      </c>
      <c r="V60" s="204">
        <f t="shared" si="12"/>
        <v>0</v>
      </c>
      <c r="W60" s="204">
        <f t="shared" si="12"/>
        <v>0</v>
      </c>
      <c r="X60" s="204">
        <f t="shared" si="12"/>
        <v>0</v>
      </c>
      <c r="Y60" s="204">
        <f t="shared" si="12"/>
        <v>0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0</v>
      </c>
      <c r="E65" s="204">
        <v>0</v>
      </c>
      <c r="F65" s="204">
        <v>0</v>
      </c>
      <c r="G65" s="204">
        <v>0</v>
      </c>
      <c r="H65" s="204">
        <v>0</v>
      </c>
      <c r="I65" s="204">
        <v>0</v>
      </c>
      <c r="J65" s="204">
        <v>0</v>
      </c>
      <c r="K65" s="204">
        <v>0</v>
      </c>
      <c r="L65" s="204">
        <v>0</v>
      </c>
      <c r="M65" s="204">
        <v>0</v>
      </c>
      <c r="N65" s="204">
        <v>0</v>
      </c>
      <c r="O65" s="204">
        <v>0</v>
      </c>
      <c r="P65" s="204">
        <v>0</v>
      </c>
      <c r="Q65" s="204">
        <v>0</v>
      </c>
      <c r="R65" s="204">
        <v>0</v>
      </c>
      <c r="S65" s="204">
        <v>0</v>
      </c>
      <c r="T65" s="204">
        <v>0</v>
      </c>
      <c r="U65" s="204">
        <v>0</v>
      </c>
      <c r="V65" s="204">
        <v>0</v>
      </c>
      <c r="W65" s="204">
        <v>0</v>
      </c>
      <c r="X65" s="204">
        <v>0</v>
      </c>
      <c r="Y65" s="204">
        <v>0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0</v>
      </c>
      <c r="K67" s="204">
        <f t="shared" si="13"/>
        <v>0</v>
      </c>
      <c r="L67" s="204">
        <f t="shared" si="13"/>
        <v>0</v>
      </c>
      <c r="M67" s="204">
        <f t="shared" si="13"/>
        <v>0</v>
      </c>
      <c r="N67" s="204">
        <f t="shared" si="13"/>
        <v>0</v>
      </c>
      <c r="O67" s="204">
        <f t="shared" si="13"/>
        <v>0</v>
      </c>
      <c r="P67" s="204">
        <f t="shared" si="13"/>
        <v>0</v>
      </c>
      <c r="Q67" s="204">
        <f t="shared" si="13"/>
        <v>0</v>
      </c>
      <c r="R67" s="204">
        <f t="shared" si="13"/>
        <v>0</v>
      </c>
      <c r="S67" s="204">
        <f t="shared" si="13"/>
        <v>0</v>
      </c>
      <c r="T67" s="204">
        <f t="shared" si="13"/>
        <v>0</v>
      </c>
      <c r="U67" s="204">
        <f t="shared" si="13"/>
        <v>0</v>
      </c>
      <c r="V67" s="204">
        <f t="shared" si="13"/>
        <v>0</v>
      </c>
      <c r="W67" s="204">
        <f t="shared" si="13"/>
        <v>0</v>
      </c>
      <c r="X67" s="204">
        <f t="shared" si="13"/>
        <v>0</v>
      </c>
      <c r="Y67" s="204">
        <f t="shared" si="13"/>
        <v>0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0</v>
      </c>
      <c r="K68" s="204">
        <v>0</v>
      </c>
      <c r="L68" s="204">
        <v>0</v>
      </c>
      <c r="M68" s="204">
        <v>0</v>
      </c>
      <c r="N68" s="204">
        <v>0</v>
      </c>
      <c r="O68" s="204">
        <v>0</v>
      </c>
      <c r="P68" s="204">
        <v>0</v>
      </c>
      <c r="Q68" s="204">
        <v>0</v>
      </c>
      <c r="R68" s="204">
        <v>0</v>
      </c>
      <c r="S68" s="204">
        <v>0</v>
      </c>
      <c r="T68" s="204">
        <v>0</v>
      </c>
      <c r="U68" s="204">
        <v>0</v>
      </c>
      <c r="V68" s="204">
        <v>0</v>
      </c>
      <c r="W68" s="204">
        <v>0</v>
      </c>
      <c r="X68" s="204">
        <v>0</v>
      </c>
      <c r="Y68" s="204">
        <v>0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0</v>
      </c>
      <c r="C71" s="284">
        <f t="shared" si="14"/>
        <v>0</v>
      </c>
      <c r="D71" s="284">
        <f t="shared" si="14"/>
        <v>0</v>
      </c>
      <c r="E71" s="284">
        <f t="shared" si="14"/>
        <v>0</v>
      </c>
      <c r="F71" s="284">
        <f t="shared" si="14"/>
        <v>0</v>
      </c>
      <c r="G71" s="284">
        <f t="shared" si="14"/>
        <v>0</v>
      </c>
      <c r="H71" s="284">
        <f t="shared" si="14"/>
        <v>0</v>
      </c>
      <c r="I71" s="284">
        <f t="shared" si="14"/>
        <v>0</v>
      </c>
      <c r="J71" s="284">
        <f t="shared" si="14"/>
        <v>0</v>
      </c>
      <c r="K71" s="284">
        <f t="shared" si="14"/>
        <v>0</v>
      </c>
      <c r="L71" s="284">
        <f t="shared" si="14"/>
        <v>0</v>
      </c>
      <c r="M71" s="284">
        <f t="shared" si="14"/>
        <v>0</v>
      </c>
      <c r="N71" s="284">
        <f t="shared" si="14"/>
        <v>0</v>
      </c>
      <c r="O71" s="284">
        <f t="shared" si="14"/>
        <v>0</v>
      </c>
      <c r="P71" s="284">
        <f t="shared" si="14"/>
        <v>0</v>
      </c>
      <c r="Q71" s="284">
        <f t="shared" si="14"/>
        <v>0</v>
      </c>
      <c r="R71" s="284">
        <f t="shared" si="14"/>
        <v>0</v>
      </c>
      <c r="S71" s="284">
        <f t="shared" si="14"/>
        <v>0</v>
      </c>
      <c r="T71" s="284">
        <f t="shared" si="14"/>
        <v>0</v>
      </c>
      <c r="U71" s="284">
        <f t="shared" si="14"/>
        <v>0</v>
      </c>
      <c r="V71" s="284">
        <f t="shared" si="14"/>
        <v>0</v>
      </c>
      <c r="W71" s="284">
        <f t="shared" si="14"/>
        <v>0</v>
      </c>
      <c r="X71" s="284">
        <f t="shared" si="14"/>
        <v>0</v>
      </c>
      <c r="Y71" s="284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0</v>
      </c>
      <c r="C72" s="241">
        <f>CHI_fec!C16</f>
        <v>0</v>
      </c>
      <c r="D72" s="241">
        <f>CHI_fec!D16</f>
        <v>0</v>
      </c>
      <c r="E72" s="241">
        <f>CHI_fec!E16</f>
        <v>0</v>
      </c>
      <c r="F72" s="241">
        <f>CHI_fec!F16</f>
        <v>0</v>
      </c>
      <c r="G72" s="241">
        <f>CHI_fec!G16</f>
        <v>0</v>
      </c>
      <c r="H72" s="241">
        <f>CHI_fec!H16</f>
        <v>0</v>
      </c>
      <c r="I72" s="241">
        <f>CHI_fec!I16</f>
        <v>0</v>
      </c>
      <c r="J72" s="241">
        <f>CHI_fec!J16</f>
        <v>0</v>
      </c>
      <c r="K72" s="241">
        <f>CHI_fec!K16</f>
        <v>0</v>
      </c>
      <c r="L72" s="241">
        <f>CHI_fec!L16</f>
        <v>0</v>
      </c>
      <c r="M72" s="241">
        <f>CHI_fec!M16</f>
        <v>0</v>
      </c>
      <c r="N72" s="241">
        <f>CHI_fec!N16</f>
        <v>0</v>
      </c>
      <c r="O72" s="241">
        <f>CHI_fec!O16</f>
        <v>0</v>
      </c>
      <c r="P72" s="241">
        <f>CHI_fec!P16</f>
        <v>0</v>
      </c>
      <c r="Q72" s="241">
        <f>CHI_fec!Q16</f>
        <v>0</v>
      </c>
      <c r="R72" s="241">
        <f>CHI_fec!R16</f>
        <v>0</v>
      </c>
      <c r="S72" s="241">
        <f>CHI_fec!S16</f>
        <v>0</v>
      </c>
      <c r="T72" s="241">
        <f>CHI_fec!T16</f>
        <v>0</v>
      </c>
      <c r="U72" s="241">
        <f>CHI_fec!U16</f>
        <v>0</v>
      </c>
      <c r="V72" s="241">
        <f>CHI_fec!V16</f>
        <v>0</v>
      </c>
      <c r="W72" s="241">
        <f>CHI_fec!W16</f>
        <v>0</v>
      </c>
      <c r="X72" s="241">
        <f>CHI_fec!X16</f>
        <v>0</v>
      </c>
      <c r="Y72" s="241">
        <f>CHI_fec!Y16</f>
        <v>0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0</v>
      </c>
      <c r="C76" s="203">
        <f t="shared" si="15"/>
        <v>0</v>
      </c>
      <c r="D76" s="203">
        <f t="shared" si="15"/>
        <v>0</v>
      </c>
      <c r="E76" s="203">
        <f t="shared" si="15"/>
        <v>0</v>
      </c>
      <c r="F76" s="203">
        <f t="shared" si="15"/>
        <v>0</v>
      </c>
      <c r="G76" s="203">
        <f t="shared" si="15"/>
        <v>0</v>
      </c>
      <c r="H76" s="203">
        <f t="shared" si="15"/>
        <v>0</v>
      </c>
      <c r="I76" s="203">
        <f t="shared" si="15"/>
        <v>0</v>
      </c>
      <c r="J76" s="203">
        <f t="shared" si="15"/>
        <v>0</v>
      </c>
      <c r="K76" s="203">
        <f t="shared" si="15"/>
        <v>0</v>
      </c>
      <c r="L76" s="203">
        <f t="shared" si="15"/>
        <v>0</v>
      </c>
      <c r="M76" s="203">
        <f t="shared" si="15"/>
        <v>0</v>
      </c>
      <c r="N76" s="203">
        <f t="shared" si="15"/>
        <v>3.1757778017842808</v>
      </c>
      <c r="O76" s="203">
        <f t="shared" si="15"/>
        <v>0</v>
      </c>
      <c r="P76" s="203">
        <f t="shared" si="15"/>
        <v>3.1717763990367431</v>
      </c>
      <c r="Q76" s="203">
        <f t="shared" si="15"/>
        <v>6.3455799588855166</v>
      </c>
      <c r="R76" s="203">
        <f t="shared" si="15"/>
        <v>6.326146438193466</v>
      </c>
      <c r="S76" s="203">
        <f t="shared" si="15"/>
        <v>6.695123757952806</v>
      </c>
      <c r="T76" s="203">
        <f t="shared" si="15"/>
        <v>7.8081677983896673</v>
      </c>
      <c r="U76" s="203">
        <f t="shared" si="15"/>
        <v>8.1584024382297624</v>
      </c>
      <c r="V76" s="203">
        <f t="shared" si="15"/>
        <v>7.7787842387157458</v>
      </c>
      <c r="W76" s="203">
        <f t="shared" si="15"/>
        <v>6.7200865173428053</v>
      </c>
      <c r="X76" s="203">
        <f t="shared" si="15"/>
        <v>10.105759437090704</v>
      </c>
      <c r="Y76" s="203">
        <f t="shared" si="15"/>
        <v>11.79534311769762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0</v>
      </c>
      <c r="C77" s="213">
        <f>(CHI_emi!C5-CHI_emi!C59)+(CHI_emi!C61-CHI_emi!C108)+CHI_emi!C110</f>
        <v>0</v>
      </c>
      <c r="D77" s="213">
        <f>(CHI_emi!D5-CHI_emi!D59)+(CHI_emi!D61-CHI_emi!D108)+CHI_emi!D110</f>
        <v>0</v>
      </c>
      <c r="E77" s="213">
        <f>(CHI_emi!E5-CHI_emi!E59)+(CHI_emi!E61-CHI_emi!E108)+CHI_emi!E110</f>
        <v>0</v>
      </c>
      <c r="F77" s="213">
        <f>(CHI_emi!F5-CHI_emi!F59)+(CHI_emi!F61-CHI_emi!F108)+CHI_emi!F110</f>
        <v>0</v>
      </c>
      <c r="G77" s="213">
        <f>(CHI_emi!G5-CHI_emi!G59)+(CHI_emi!G61-CHI_emi!G108)+CHI_emi!G110</f>
        <v>0</v>
      </c>
      <c r="H77" s="213">
        <f>(CHI_emi!H5-CHI_emi!H59)+(CHI_emi!H61-CHI_emi!H108)+CHI_emi!H110</f>
        <v>0</v>
      </c>
      <c r="I77" s="213">
        <f>(CHI_emi!I5-CHI_emi!I59)+(CHI_emi!I61-CHI_emi!I108)+CHI_emi!I110</f>
        <v>0</v>
      </c>
      <c r="J77" s="213">
        <f>(CHI_emi!J5-CHI_emi!J59)+(CHI_emi!J61-CHI_emi!J108)+CHI_emi!J110</f>
        <v>0</v>
      </c>
      <c r="K77" s="213">
        <f>(CHI_emi!K5-CHI_emi!K59)+(CHI_emi!K61-CHI_emi!K108)+CHI_emi!K110</f>
        <v>0</v>
      </c>
      <c r="L77" s="213">
        <f>(CHI_emi!L5-CHI_emi!L59)+(CHI_emi!L61-CHI_emi!L108)+CHI_emi!L110</f>
        <v>0</v>
      </c>
      <c r="M77" s="213">
        <f>(CHI_emi!M5-CHI_emi!M59)+(CHI_emi!M61-CHI_emi!M108)+CHI_emi!M110</f>
        <v>0</v>
      </c>
      <c r="N77" s="213">
        <f>(CHI_emi!N5-CHI_emi!N59)+(CHI_emi!N61-CHI_emi!N108)+CHI_emi!N110</f>
        <v>3.1757778017842808</v>
      </c>
      <c r="O77" s="213">
        <f>(CHI_emi!O5-CHI_emi!O59)+(CHI_emi!O61-CHI_emi!O108)+CHI_emi!O110</f>
        <v>0</v>
      </c>
      <c r="P77" s="213">
        <f>(CHI_emi!P5-CHI_emi!P59)+(CHI_emi!P61-CHI_emi!P108)+CHI_emi!P110</f>
        <v>3.1717763990367431</v>
      </c>
      <c r="Q77" s="213">
        <f>(CHI_emi!Q5-CHI_emi!Q59)+(CHI_emi!Q61-CHI_emi!Q108)+CHI_emi!Q110</f>
        <v>6.3455799588855166</v>
      </c>
      <c r="R77" s="213">
        <f>(CHI_emi!R5-CHI_emi!R59)+(CHI_emi!R61-CHI_emi!R108)+CHI_emi!R110</f>
        <v>6.326146438193466</v>
      </c>
      <c r="S77" s="213">
        <f>(CHI_emi!S5-CHI_emi!S59)+(CHI_emi!S61-CHI_emi!S108)+CHI_emi!S110</f>
        <v>6.695123757952806</v>
      </c>
      <c r="T77" s="213">
        <f>(CHI_emi!T5-CHI_emi!T59)+(CHI_emi!T61-CHI_emi!T108)+CHI_emi!T110</f>
        <v>7.8081677983896673</v>
      </c>
      <c r="U77" s="213">
        <f>(CHI_emi!U5-CHI_emi!U59)+(CHI_emi!U61-CHI_emi!U108)+CHI_emi!U110</f>
        <v>8.1584024382297624</v>
      </c>
      <c r="V77" s="213">
        <f>(CHI_emi!V5-CHI_emi!V59)+(CHI_emi!V61-CHI_emi!V108)+CHI_emi!V110</f>
        <v>7.7787842387157458</v>
      </c>
      <c r="W77" s="213">
        <f>(CHI_emi!W5-CHI_emi!W59)+(CHI_emi!W61-CHI_emi!W108)+CHI_emi!W110</f>
        <v>6.7200865173428053</v>
      </c>
      <c r="X77" s="213">
        <f>(CHI_emi!X5-CHI_emi!X59)+(CHI_emi!X61-CHI_emi!X108)+CHI_emi!X110</f>
        <v>10.105759437090704</v>
      </c>
      <c r="Y77" s="213">
        <f>(CHI_emi!Y5-CHI_emi!Y59)+(CHI_emi!Y61-CHI_emi!Y108)+CHI_emi!Y110</f>
        <v>11.79534311769762</v>
      </c>
      <c r="DA77" s="85"/>
    </row>
    <row r="78" spans="1:105" ht="12" customHeight="1" x14ac:dyDescent="0.25">
      <c r="A78" s="14" t="s">
        <v>146</v>
      </c>
      <c r="B78" s="204">
        <f>CHI_emi!B59+CHI_emi!B108</f>
        <v>0</v>
      </c>
      <c r="C78" s="204">
        <f>CHI_emi!C59+CHI_emi!C108</f>
        <v>0</v>
      </c>
      <c r="D78" s="204">
        <f>CHI_emi!D59+CHI_emi!D108</f>
        <v>0</v>
      </c>
      <c r="E78" s="204">
        <f>CHI_emi!E59+CHI_emi!E108</f>
        <v>0</v>
      </c>
      <c r="F78" s="204">
        <f>CHI_emi!F59+CHI_emi!F108</f>
        <v>0</v>
      </c>
      <c r="G78" s="204">
        <f>CHI_emi!G59+CHI_emi!G108</f>
        <v>0</v>
      </c>
      <c r="H78" s="204">
        <f>CHI_emi!H59+CHI_emi!H108</f>
        <v>0</v>
      </c>
      <c r="I78" s="204">
        <f>CHI_emi!I59+CHI_emi!I108</f>
        <v>0</v>
      </c>
      <c r="J78" s="204">
        <f>CHI_emi!J59+CHI_emi!J108</f>
        <v>0</v>
      </c>
      <c r="K78" s="204">
        <f>CHI_emi!K59+CHI_emi!K108</f>
        <v>0</v>
      </c>
      <c r="L78" s="204">
        <f>CHI_emi!L59+CHI_emi!L108</f>
        <v>0</v>
      </c>
      <c r="M78" s="204">
        <f>CHI_emi!M59+CHI_emi!M108</f>
        <v>0</v>
      </c>
      <c r="N78" s="204">
        <f>CHI_emi!N59+CHI_emi!N108</f>
        <v>0</v>
      </c>
      <c r="O78" s="204">
        <f>CHI_emi!O59+CHI_emi!O108</f>
        <v>0</v>
      </c>
      <c r="P78" s="204">
        <f>CHI_emi!P59+CHI_emi!P108</f>
        <v>0</v>
      </c>
      <c r="Q78" s="204">
        <f>CHI_emi!Q59+CHI_emi!Q108</f>
        <v>0</v>
      </c>
      <c r="R78" s="204">
        <f>CHI_emi!R59+CHI_emi!R108</f>
        <v>0</v>
      </c>
      <c r="S78" s="204">
        <f>CHI_emi!S59+CHI_emi!S108</f>
        <v>0</v>
      </c>
      <c r="T78" s="204">
        <f>CHI_emi!T59+CHI_emi!T108</f>
        <v>0</v>
      </c>
      <c r="U78" s="204">
        <f>CHI_emi!U59+CHI_emi!U108</f>
        <v>0</v>
      </c>
      <c r="V78" s="204">
        <f>CHI_emi!V59+CHI_emi!V108</f>
        <v>0</v>
      </c>
      <c r="W78" s="204">
        <f>CHI_emi!W59+CHI_emi!W108</f>
        <v>0</v>
      </c>
      <c r="X78" s="204">
        <f>CHI_emi!X59+CHI_emi!X108</f>
        <v>0</v>
      </c>
      <c r="Y78" s="204">
        <f>CHI_emi!Y59+CHI_emi!Y108</f>
        <v>0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0</v>
      </c>
      <c r="C79" s="210">
        <f t="shared" si="16"/>
        <v>0</v>
      </c>
      <c r="D79" s="210">
        <f t="shared" si="16"/>
        <v>0</v>
      </c>
      <c r="E79" s="210">
        <f t="shared" si="16"/>
        <v>0</v>
      </c>
      <c r="F79" s="210">
        <f t="shared" si="16"/>
        <v>0</v>
      </c>
      <c r="G79" s="210">
        <f t="shared" si="16"/>
        <v>0</v>
      </c>
      <c r="H79" s="210">
        <f t="shared" si="16"/>
        <v>0</v>
      </c>
      <c r="I79" s="210">
        <f t="shared" si="16"/>
        <v>0</v>
      </c>
      <c r="J79" s="210">
        <f t="shared" si="16"/>
        <v>0</v>
      </c>
      <c r="K79" s="210">
        <f t="shared" si="16"/>
        <v>0</v>
      </c>
      <c r="L79" s="210">
        <f t="shared" si="16"/>
        <v>0</v>
      </c>
      <c r="M79" s="210">
        <f t="shared" si="16"/>
        <v>0</v>
      </c>
      <c r="N79" s="210">
        <f t="shared" si="16"/>
        <v>3.1757778017842808</v>
      </c>
      <c r="O79" s="210">
        <f t="shared" si="16"/>
        <v>0</v>
      </c>
      <c r="P79" s="210">
        <f t="shared" si="16"/>
        <v>3.1717763990367431</v>
      </c>
      <c r="Q79" s="210">
        <f t="shared" si="16"/>
        <v>6.3455799588855166</v>
      </c>
      <c r="R79" s="210">
        <f t="shared" si="16"/>
        <v>6.326146438193466</v>
      </c>
      <c r="S79" s="210">
        <f t="shared" si="16"/>
        <v>6.695123757952806</v>
      </c>
      <c r="T79" s="210">
        <f t="shared" si="16"/>
        <v>7.8081677983896673</v>
      </c>
      <c r="U79" s="210">
        <f t="shared" si="16"/>
        <v>8.1584024382297624</v>
      </c>
      <c r="V79" s="210">
        <f t="shared" si="16"/>
        <v>7.7787842387157458</v>
      </c>
      <c r="W79" s="210">
        <f t="shared" si="16"/>
        <v>6.7200865173428053</v>
      </c>
      <c r="X79" s="210">
        <f t="shared" si="16"/>
        <v>10.105759437090704</v>
      </c>
      <c r="Y79" s="210">
        <f t="shared" si="16"/>
        <v>11.79534311769762</v>
      </c>
      <c r="DA79" s="109"/>
    </row>
    <row r="80" spans="1:105" ht="12" customHeight="1" x14ac:dyDescent="0.25">
      <c r="A80" s="51" t="s">
        <v>48</v>
      </c>
      <c r="B80" s="241">
        <f>CHI_emi!B$5</f>
        <v>0</v>
      </c>
      <c r="C80" s="241">
        <f>CHI_emi!C$5</f>
        <v>0</v>
      </c>
      <c r="D80" s="241">
        <f>CHI_emi!D$5</f>
        <v>0</v>
      </c>
      <c r="E80" s="241">
        <f>CHI_emi!E$5</f>
        <v>0</v>
      </c>
      <c r="F80" s="241">
        <f>CHI_emi!F$5</f>
        <v>0</v>
      </c>
      <c r="G80" s="241">
        <f>CHI_emi!G$5</f>
        <v>0</v>
      </c>
      <c r="H80" s="241">
        <f>CHI_emi!H$5</f>
        <v>0</v>
      </c>
      <c r="I80" s="241">
        <f>CHI_emi!I$5</f>
        <v>0</v>
      </c>
      <c r="J80" s="241">
        <f>CHI_emi!J$5</f>
        <v>0</v>
      </c>
      <c r="K80" s="241">
        <f>CHI_emi!K$5</f>
        <v>0</v>
      </c>
      <c r="L80" s="241">
        <f>CHI_emi!L$5</f>
        <v>0</v>
      </c>
      <c r="M80" s="241">
        <f>CHI_emi!M$5</f>
        <v>0</v>
      </c>
      <c r="N80" s="241">
        <f>CHI_emi!N$5</f>
        <v>0</v>
      </c>
      <c r="O80" s="241">
        <f>CHI_emi!O$5</f>
        <v>0</v>
      </c>
      <c r="P80" s="241">
        <f>CHI_emi!P$5</f>
        <v>0</v>
      </c>
      <c r="Q80" s="241">
        <f>CHI_emi!Q$5</f>
        <v>0</v>
      </c>
      <c r="R80" s="241">
        <f>CHI_emi!R$5</f>
        <v>0</v>
      </c>
      <c r="S80" s="241">
        <f>CHI_emi!S$5</f>
        <v>0</v>
      </c>
      <c r="T80" s="241">
        <f>CHI_emi!T$5</f>
        <v>0</v>
      </c>
      <c r="U80" s="241">
        <f>CHI_emi!U$5</f>
        <v>0</v>
      </c>
      <c r="V80" s="241">
        <f>CHI_emi!V$5</f>
        <v>0</v>
      </c>
      <c r="W80" s="241">
        <f>CHI_emi!W$5</f>
        <v>0</v>
      </c>
      <c r="X80" s="241">
        <f>CHI_emi!X$5</f>
        <v>0</v>
      </c>
      <c r="Y80" s="241">
        <f>CHI_emi!Y$5</f>
        <v>0</v>
      </c>
      <c r="DA80" s="83"/>
    </row>
    <row r="81" spans="1:105" ht="12" customHeight="1" x14ac:dyDescent="0.25">
      <c r="A81" s="99" t="s">
        <v>49</v>
      </c>
      <c r="B81" s="282">
        <f>CHI_emi!B$61</f>
        <v>0</v>
      </c>
      <c r="C81" s="282">
        <f>CHI_emi!C$61</f>
        <v>0</v>
      </c>
      <c r="D81" s="282">
        <f>CHI_emi!D$61</f>
        <v>0</v>
      </c>
      <c r="E81" s="282">
        <f>CHI_emi!E$61</f>
        <v>0</v>
      </c>
      <c r="F81" s="282">
        <f>CHI_emi!F$61</f>
        <v>0</v>
      </c>
      <c r="G81" s="282">
        <f>CHI_emi!G$61</f>
        <v>0</v>
      </c>
      <c r="H81" s="282">
        <f>CHI_emi!H$61</f>
        <v>0</v>
      </c>
      <c r="I81" s="282">
        <f>CHI_emi!I$61</f>
        <v>0</v>
      </c>
      <c r="J81" s="282">
        <f>CHI_emi!J$61</f>
        <v>0</v>
      </c>
      <c r="K81" s="282">
        <f>CHI_emi!K$61</f>
        <v>0</v>
      </c>
      <c r="L81" s="282">
        <f>CHI_emi!L$61</f>
        <v>0</v>
      </c>
      <c r="M81" s="282">
        <f>CHI_emi!M$61</f>
        <v>0</v>
      </c>
      <c r="N81" s="282">
        <f>CHI_emi!N$61</f>
        <v>1.9672321052559989</v>
      </c>
      <c r="O81" s="282">
        <f>CHI_emi!O$61</f>
        <v>0</v>
      </c>
      <c r="P81" s="282">
        <f>CHI_emi!P$61</f>
        <v>1.9259461115533432</v>
      </c>
      <c r="Q81" s="282">
        <f>CHI_emi!Q$61</f>
        <v>3.0716827137314726</v>
      </c>
      <c r="R81" s="282">
        <f>CHI_emi!R$61</f>
        <v>2.5973940626524938</v>
      </c>
      <c r="S81" s="282">
        <f>CHI_emi!S$61</f>
        <v>2.7468386196058598</v>
      </c>
      <c r="T81" s="282">
        <f>CHI_emi!T$61</f>
        <v>2.4628739120331158</v>
      </c>
      <c r="U81" s="282">
        <f>CHI_emi!U$61</f>
        <v>2.5908092504196483</v>
      </c>
      <c r="V81" s="282">
        <f>CHI_emi!V$61</f>
        <v>2.4860968297107506</v>
      </c>
      <c r="W81" s="282">
        <f>CHI_emi!W$61</f>
        <v>1.5867379237716275</v>
      </c>
      <c r="X81" s="282">
        <f>CHI_emi!X$61</f>
        <v>2.9730462585684849</v>
      </c>
      <c r="Y81" s="282">
        <f>CHI_emi!Y$61</f>
        <v>3.700091040750451</v>
      </c>
      <c r="DA81" s="94"/>
    </row>
    <row r="82" spans="1:105" ht="12" customHeight="1" x14ac:dyDescent="0.25">
      <c r="A82" s="52" t="s">
        <v>50</v>
      </c>
      <c r="B82" s="242">
        <f>CHI_emi!B$110</f>
        <v>0</v>
      </c>
      <c r="C82" s="242">
        <f>CHI_emi!C$110</f>
        <v>0</v>
      </c>
      <c r="D82" s="242">
        <f>CHI_emi!D$110</f>
        <v>0</v>
      </c>
      <c r="E82" s="242">
        <f>CHI_emi!E$110</f>
        <v>0</v>
      </c>
      <c r="F82" s="242">
        <f>CHI_emi!F$110</f>
        <v>0</v>
      </c>
      <c r="G82" s="242">
        <f>CHI_emi!G$110</f>
        <v>0</v>
      </c>
      <c r="H82" s="242">
        <f>CHI_emi!H$110</f>
        <v>0</v>
      </c>
      <c r="I82" s="242">
        <f>CHI_emi!I$110</f>
        <v>0</v>
      </c>
      <c r="J82" s="242">
        <f>CHI_emi!J$110</f>
        <v>0</v>
      </c>
      <c r="K82" s="242">
        <f>CHI_emi!K$110</f>
        <v>0</v>
      </c>
      <c r="L82" s="242">
        <f>CHI_emi!L$110</f>
        <v>0</v>
      </c>
      <c r="M82" s="242">
        <f>CHI_emi!M$110</f>
        <v>0</v>
      </c>
      <c r="N82" s="242">
        <f>CHI_emi!N$110</f>
        <v>1.2085456965282819</v>
      </c>
      <c r="O82" s="242">
        <f>CHI_emi!O$110</f>
        <v>0</v>
      </c>
      <c r="P82" s="242">
        <f>CHI_emi!P$110</f>
        <v>1.2458302874834</v>
      </c>
      <c r="Q82" s="242">
        <f>CHI_emi!Q$110</f>
        <v>3.273897245154044</v>
      </c>
      <c r="R82" s="242">
        <f>CHI_emi!R$110</f>
        <v>3.7287523755409722</v>
      </c>
      <c r="S82" s="242">
        <f>CHI_emi!S$110</f>
        <v>3.9482851383469462</v>
      </c>
      <c r="T82" s="242">
        <f>CHI_emi!T$110</f>
        <v>5.3452938863565516</v>
      </c>
      <c r="U82" s="242">
        <f>CHI_emi!U$110</f>
        <v>5.5675931878101146</v>
      </c>
      <c r="V82" s="242">
        <f>CHI_emi!V$110</f>
        <v>5.2926874090049951</v>
      </c>
      <c r="W82" s="242">
        <f>CHI_emi!W$110</f>
        <v>5.1333485935711778</v>
      </c>
      <c r="X82" s="242">
        <f>CHI_emi!X$110</f>
        <v>7.1327131785222182</v>
      </c>
      <c r="Y82" s="242">
        <f>CHI_emi!Y$110</f>
        <v>8.095252076947169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 t="str">
        <f t="shared" ref="B85:Y85" si="17">IF(B$5=0,"",B$5/B$10*1000)</f>
        <v/>
      </c>
      <c r="C85" s="287" t="str">
        <f t="shared" si="17"/>
        <v/>
      </c>
      <c r="D85" s="287" t="str">
        <f t="shared" si="17"/>
        <v/>
      </c>
      <c r="E85" s="287" t="str">
        <f t="shared" si="17"/>
        <v/>
      </c>
      <c r="F85" s="287" t="str">
        <f t="shared" si="17"/>
        <v/>
      </c>
      <c r="G85" s="287" t="str">
        <f t="shared" si="17"/>
        <v/>
      </c>
      <c r="H85" s="287" t="str">
        <f t="shared" si="17"/>
        <v/>
      </c>
      <c r="I85" s="287" t="str">
        <f t="shared" si="17"/>
        <v/>
      </c>
      <c r="J85" s="287" t="str">
        <f t="shared" si="17"/>
        <v/>
      </c>
      <c r="K85" s="287" t="str">
        <f t="shared" si="17"/>
        <v/>
      </c>
      <c r="L85" s="287" t="str">
        <f t="shared" si="17"/>
        <v/>
      </c>
      <c r="M85" s="287" t="str">
        <f t="shared" si="17"/>
        <v/>
      </c>
      <c r="N85" s="287" t="str">
        <f t="shared" si="17"/>
        <v/>
      </c>
      <c r="O85" s="287" t="str">
        <f t="shared" si="17"/>
        <v/>
      </c>
      <c r="P85" s="287" t="str">
        <f t="shared" si="17"/>
        <v/>
      </c>
      <c r="Q85" s="287" t="str">
        <f t="shared" si="17"/>
        <v/>
      </c>
      <c r="R85" s="287" t="str">
        <f t="shared" si="17"/>
        <v/>
      </c>
      <c r="S85" s="287" t="str">
        <f t="shared" si="17"/>
        <v/>
      </c>
      <c r="T85" s="287" t="str">
        <f t="shared" si="17"/>
        <v/>
      </c>
      <c r="U85" s="287" t="str">
        <f t="shared" si="17"/>
        <v/>
      </c>
      <c r="V85" s="287" t="str">
        <f t="shared" si="17"/>
        <v/>
      </c>
      <c r="W85" s="287" t="str">
        <f t="shared" si="17"/>
        <v/>
      </c>
      <c r="X85" s="287" t="str">
        <f t="shared" si="17"/>
        <v/>
      </c>
      <c r="Y85" s="287" t="str">
        <f t="shared" si="17"/>
        <v/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20921.831437667759</v>
      </c>
      <c r="C86" s="288">
        <f t="shared" si="18"/>
        <v>19147.001330068037</v>
      </c>
      <c r="D86" s="288">
        <f t="shared" si="18"/>
        <v>19169.939497123163</v>
      </c>
      <c r="E86" s="288">
        <f t="shared" si="18"/>
        <v>18457.729587233684</v>
      </c>
      <c r="F86" s="288">
        <f t="shared" si="18"/>
        <v>18753.485577843905</v>
      </c>
      <c r="G86" s="288">
        <f t="shared" si="18"/>
        <v>17830.117175019641</v>
      </c>
      <c r="H86" s="288">
        <f t="shared" si="18"/>
        <v>17823.894423726368</v>
      </c>
      <c r="I86" s="288">
        <f t="shared" si="18"/>
        <v>17065.981434117861</v>
      </c>
      <c r="J86" s="288">
        <f t="shared" si="18"/>
        <v>16725.22780226039</v>
      </c>
      <c r="K86" s="288">
        <f t="shared" si="18"/>
        <v>16682.771673823936</v>
      </c>
      <c r="L86" s="288">
        <f t="shared" si="18"/>
        <v>17410.556298801694</v>
      </c>
      <c r="M86" s="288">
        <f t="shared" si="18"/>
        <v>17246.026327278581</v>
      </c>
      <c r="N86" s="288">
        <f t="shared" si="18"/>
        <v>14444.046782338071</v>
      </c>
      <c r="O86" s="288">
        <f t="shared" si="18"/>
        <v>16296.466175809308</v>
      </c>
      <c r="P86" s="288">
        <f t="shared" si="18"/>
        <v>9308.7832631764886</v>
      </c>
      <c r="Q86" s="288">
        <f t="shared" si="18"/>
        <v>9076.0554192290674</v>
      </c>
      <c r="R86" s="288">
        <f t="shared" si="18"/>
        <v>11837.282527935024</v>
      </c>
      <c r="S86" s="288">
        <f t="shared" si="18"/>
        <v>12649.281952529469</v>
      </c>
      <c r="T86" s="288">
        <f t="shared" si="18"/>
        <v>12609.309959472968</v>
      </c>
      <c r="U86" s="288">
        <f t="shared" si="18"/>
        <v>12807.220914266962</v>
      </c>
      <c r="V86" s="288">
        <f t="shared" si="18"/>
        <v>14035.454624993405</v>
      </c>
      <c r="W86" s="288">
        <f t="shared" si="18"/>
        <v>13096.929426519569</v>
      </c>
      <c r="X86" s="288">
        <f t="shared" si="18"/>
        <v>12383.239162225289</v>
      </c>
      <c r="Y86" s="288">
        <f t="shared" si="18"/>
        <v>13189.698875508431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62454.54261963351</v>
      </c>
      <c r="C87" s="289">
        <f t="shared" si="19"/>
        <v>59746.788557034844</v>
      </c>
      <c r="D87" s="289">
        <f t="shared" si="19"/>
        <v>59782.566263909786</v>
      </c>
      <c r="E87" s="289">
        <f t="shared" si="19"/>
        <v>58661.521406412852</v>
      </c>
      <c r="F87" s="289">
        <f t="shared" si="19"/>
        <v>59129.632828598093</v>
      </c>
      <c r="G87" s="289">
        <f t="shared" si="19"/>
        <v>57655.571510204456</v>
      </c>
      <c r="H87" s="289">
        <f t="shared" si="19"/>
        <v>57645.509669680469</v>
      </c>
      <c r="I87" s="289">
        <f t="shared" si="19"/>
        <v>56406.58629987076</v>
      </c>
      <c r="J87" s="289">
        <f t="shared" si="19"/>
        <v>55840.61640316929</v>
      </c>
      <c r="K87" s="289">
        <f t="shared" si="19"/>
        <v>55773.0721716154</v>
      </c>
      <c r="L87" s="289">
        <f t="shared" si="19"/>
        <v>56918.736930141567</v>
      </c>
      <c r="M87" s="289">
        <f t="shared" si="19"/>
        <v>56661.965284792481</v>
      </c>
      <c r="N87" s="289">
        <f t="shared" si="19"/>
        <v>52074.473967529084</v>
      </c>
      <c r="O87" s="289">
        <f t="shared" si="19"/>
        <v>55154.308089722013</v>
      </c>
      <c r="P87" s="289">
        <f t="shared" si="19"/>
        <v>35045.361728330157</v>
      </c>
      <c r="Q87" s="289">
        <f t="shared" si="19"/>
        <v>34625.373075194235</v>
      </c>
      <c r="R87" s="289">
        <f t="shared" si="19"/>
        <v>43231.593598261345</v>
      </c>
      <c r="S87" s="289">
        <f t="shared" si="19"/>
        <v>44619.236064110723</v>
      </c>
      <c r="T87" s="289">
        <f t="shared" si="19"/>
        <v>44552.038639690203</v>
      </c>
      <c r="U87" s="289">
        <f t="shared" si="19"/>
        <v>44883.667251255269</v>
      </c>
      <c r="V87" s="289">
        <f t="shared" si="19"/>
        <v>46884.272708202981</v>
      </c>
      <c r="W87" s="289">
        <f t="shared" si="19"/>
        <v>45364.311883775335</v>
      </c>
      <c r="X87" s="289">
        <f t="shared" si="19"/>
        <v>44169.870345585179</v>
      </c>
      <c r="Y87" s="289">
        <f t="shared" si="19"/>
        <v>45517.04280962445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 t="str">
        <f t="shared" ref="B89:Y89" si="20">IF(SUM(B90,B91)=0,"",SUM(B90,B91))</f>
        <v/>
      </c>
      <c r="C89" s="252" t="str">
        <f t="shared" si="20"/>
        <v/>
      </c>
      <c r="D89" s="252" t="str">
        <f t="shared" si="20"/>
        <v/>
      </c>
      <c r="E89" s="252" t="str">
        <f t="shared" si="20"/>
        <v/>
      </c>
      <c r="F89" s="252" t="str">
        <f t="shared" si="20"/>
        <v/>
      </c>
      <c r="G89" s="252" t="str">
        <f t="shared" si="20"/>
        <v/>
      </c>
      <c r="H89" s="252" t="str">
        <f t="shared" si="20"/>
        <v/>
      </c>
      <c r="I89" s="252" t="str">
        <f t="shared" si="20"/>
        <v/>
      </c>
      <c r="J89" s="252" t="str">
        <f t="shared" si="20"/>
        <v/>
      </c>
      <c r="K89" s="252" t="str">
        <f t="shared" si="20"/>
        <v/>
      </c>
      <c r="L89" s="252" t="str">
        <f t="shared" si="20"/>
        <v/>
      </c>
      <c r="M89" s="252" t="str">
        <f t="shared" si="20"/>
        <v/>
      </c>
      <c r="N89" s="252" t="str">
        <f t="shared" si="20"/>
        <v/>
      </c>
      <c r="O89" s="252" t="str">
        <f t="shared" si="20"/>
        <v/>
      </c>
      <c r="P89" s="252" t="str">
        <f t="shared" si="20"/>
        <v/>
      </c>
      <c r="Q89" s="252" t="str">
        <f t="shared" si="20"/>
        <v/>
      </c>
      <c r="R89" s="252" t="str">
        <f t="shared" si="20"/>
        <v/>
      </c>
      <c r="S89" s="252" t="str">
        <f t="shared" si="20"/>
        <v/>
      </c>
      <c r="T89" s="252" t="str">
        <f t="shared" si="20"/>
        <v/>
      </c>
      <c r="U89" s="252" t="str">
        <f t="shared" si="20"/>
        <v/>
      </c>
      <c r="V89" s="252" t="str">
        <f t="shared" si="20"/>
        <v/>
      </c>
      <c r="W89" s="252" t="str">
        <f t="shared" si="20"/>
        <v/>
      </c>
      <c r="X89" s="252" t="str">
        <f t="shared" si="20"/>
        <v/>
      </c>
      <c r="Y89" s="252" t="str">
        <f t="shared" si="20"/>
        <v/>
      </c>
      <c r="DA89" s="83"/>
    </row>
    <row r="90" spans="1:105" ht="12" customHeight="1" x14ac:dyDescent="0.25">
      <c r="A90" s="99" t="s">
        <v>982</v>
      </c>
      <c r="B90" s="291" t="str">
        <f t="shared" ref="B90:Y90" si="21">IF(B$72=0,"",B$72/B$10)</f>
        <v/>
      </c>
      <c r="C90" s="291" t="str">
        <f t="shared" si="21"/>
        <v/>
      </c>
      <c r="D90" s="291" t="str">
        <f t="shared" si="21"/>
        <v/>
      </c>
      <c r="E90" s="291" t="str">
        <f t="shared" si="21"/>
        <v/>
      </c>
      <c r="F90" s="291" t="str">
        <f t="shared" si="21"/>
        <v/>
      </c>
      <c r="G90" s="291" t="str">
        <f t="shared" si="21"/>
        <v/>
      </c>
      <c r="H90" s="291" t="str">
        <f t="shared" si="21"/>
        <v/>
      </c>
      <c r="I90" s="291" t="str">
        <f t="shared" si="21"/>
        <v/>
      </c>
      <c r="J90" s="291" t="str">
        <f t="shared" si="21"/>
        <v/>
      </c>
      <c r="K90" s="291" t="str">
        <f t="shared" si="21"/>
        <v/>
      </c>
      <c r="L90" s="291" t="str">
        <f t="shared" si="21"/>
        <v/>
      </c>
      <c r="M90" s="291" t="str">
        <f t="shared" si="21"/>
        <v/>
      </c>
      <c r="N90" s="291" t="str">
        <f t="shared" si="21"/>
        <v/>
      </c>
      <c r="O90" s="291" t="str">
        <f t="shared" si="21"/>
        <v/>
      </c>
      <c r="P90" s="291" t="str">
        <f t="shared" si="21"/>
        <v/>
      </c>
      <c r="Q90" s="291" t="str">
        <f t="shared" si="21"/>
        <v/>
      </c>
      <c r="R90" s="291" t="str">
        <f t="shared" si="21"/>
        <v/>
      </c>
      <c r="S90" s="291" t="str">
        <f t="shared" si="21"/>
        <v/>
      </c>
      <c r="T90" s="291" t="str">
        <f t="shared" si="21"/>
        <v/>
      </c>
      <c r="U90" s="291" t="str">
        <f t="shared" si="21"/>
        <v/>
      </c>
      <c r="V90" s="291" t="str">
        <f t="shared" si="21"/>
        <v/>
      </c>
      <c r="W90" s="291" t="str">
        <f t="shared" si="21"/>
        <v/>
      </c>
      <c r="X90" s="291" t="str">
        <f t="shared" si="21"/>
        <v/>
      </c>
      <c r="Y90" s="291" t="str">
        <f t="shared" si="21"/>
        <v/>
      </c>
      <c r="DA90" s="94"/>
    </row>
    <row r="91" spans="1:105" ht="12" customHeight="1" x14ac:dyDescent="0.25">
      <c r="A91" s="99" t="s">
        <v>983</v>
      </c>
      <c r="B91" s="291" t="str">
        <f t="shared" ref="B91:Y91" si="22">IF(B$53=0,"",B$53/B$10)</f>
        <v/>
      </c>
      <c r="C91" s="291" t="str">
        <f t="shared" si="22"/>
        <v/>
      </c>
      <c r="D91" s="291" t="str">
        <f t="shared" si="22"/>
        <v/>
      </c>
      <c r="E91" s="291" t="str">
        <f t="shared" si="22"/>
        <v/>
      </c>
      <c r="F91" s="291" t="str">
        <f t="shared" si="22"/>
        <v/>
      </c>
      <c r="G91" s="291" t="str">
        <f t="shared" si="22"/>
        <v/>
      </c>
      <c r="H91" s="291" t="str">
        <f t="shared" si="22"/>
        <v/>
      </c>
      <c r="I91" s="291" t="str">
        <f t="shared" si="22"/>
        <v/>
      </c>
      <c r="J91" s="291" t="str">
        <f t="shared" si="22"/>
        <v/>
      </c>
      <c r="K91" s="291" t="str">
        <f t="shared" si="22"/>
        <v/>
      </c>
      <c r="L91" s="291" t="str">
        <f t="shared" si="22"/>
        <v/>
      </c>
      <c r="M91" s="291" t="str">
        <f t="shared" si="22"/>
        <v/>
      </c>
      <c r="N91" s="291" t="str">
        <f t="shared" si="22"/>
        <v/>
      </c>
      <c r="O91" s="291" t="str">
        <f t="shared" si="22"/>
        <v/>
      </c>
      <c r="P91" s="291" t="str">
        <f t="shared" si="22"/>
        <v/>
      </c>
      <c r="Q91" s="291" t="str">
        <f t="shared" si="22"/>
        <v/>
      </c>
      <c r="R91" s="291" t="str">
        <f t="shared" si="22"/>
        <v/>
      </c>
      <c r="S91" s="291" t="str">
        <f t="shared" si="22"/>
        <v/>
      </c>
      <c r="T91" s="291" t="str">
        <f t="shared" si="22"/>
        <v/>
      </c>
      <c r="U91" s="291" t="str">
        <f t="shared" si="22"/>
        <v/>
      </c>
      <c r="V91" s="291" t="str">
        <f t="shared" si="22"/>
        <v/>
      </c>
      <c r="W91" s="291" t="str">
        <f t="shared" si="22"/>
        <v/>
      </c>
      <c r="X91" s="291" t="str">
        <f t="shared" si="22"/>
        <v/>
      </c>
      <c r="Y91" s="291" t="str">
        <f t="shared" si="22"/>
        <v/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0.29051607131199625</v>
      </c>
      <c r="C92" s="291">
        <f t="shared" si="23"/>
        <v>0.35769527356233921</v>
      </c>
      <c r="D92" s="291">
        <f t="shared" si="23"/>
        <v>0.36044482265062738</v>
      </c>
      <c r="E92" s="291">
        <f t="shared" si="23"/>
        <v>0.38670308017550842</v>
      </c>
      <c r="F92" s="291">
        <f t="shared" si="23"/>
        <v>0.37407890796422827</v>
      </c>
      <c r="G92" s="291">
        <f t="shared" si="23"/>
        <v>0.5111200983642219</v>
      </c>
      <c r="H92" s="291">
        <f t="shared" si="23"/>
        <v>0.48850356129763495</v>
      </c>
      <c r="I92" s="291">
        <f t="shared" si="23"/>
        <v>0.50542069731152972</v>
      </c>
      <c r="J92" s="291">
        <f t="shared" si="23"/>
        <v>0.59458727178110693</v>
      </c>
      <c r="K92" s="291">
        <f t="shared" si="23"/>
        <v>0.60284487723156721</v>
      </c>
      <c r="L92" s="291">
        <f t="shared" si="23"/>
        <v>0.56702601516660034</v>
      </c>
      <c r="M92" s="291">
        <f t="shared" si="23"/>
        <v>0.6586444216605799</v>
      </c>
      <c r="N92" s="291">
        <f t="shared" si="23"/>
        <v>0.9894951243264849</v>
      </c>
      <c r="O92" s="291">
        <f t="shared" si="23"/>
        <v>0.99278119636387918</v>
      </c>
      <c r="P92" s="291">
        <f t="shared" si="23"/>
        <v>1.0430554997911676</v>
      </c>
      <c r="Q92" s="291">
        <f t="shared" si="23"/>
        <v>0.99803952676529073</v>
      </c>
      <c r="R92" s="291">
        <f t="shared" si="23"/>
        <v>0.82264494962119794</v>
      </c>
      <c r="S92" s="291">
        <f t="shared" si="23"/>
        <v>0.8684543940967181</v>
      </c>
      <c r="T92" s="291">
        <f t="shared" si="23"/>
        <v>0.68166783672359121</v>
      </c>
      <c r="U92" s="291">
        <f t="shared" si="23"/>
        <v>0.72546684520120908</v>
      </c>
      <c r="V92" s="291">
        <f t="shared" si="23"/>
        <v>0.7325922503247676</v>
      </c>
      <c r="W92" s="291">
        <f t="shared" si="23"/>
        <v>0.43820662126240389</v>
      </c>
      <c r="X92" s="291">
        <f t="shared" si="23"/>
        <v>0.67896600487120939</v>
      </c>
      <c r="Y92" s="291">
        <f t="shared" si="23"/>
        <v>0.75228159283037355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1.2086052756509857</v>
      </c>
      <c r="C93" s="253">
        <f t="shared" si="24"/>
        <v>1.343500511810432</v>
      </c>
      <c r="D93" s="253">
        <f t="shared" si="24"/>
        <v>1.3292174021204657</v>
      </c>
      <c r="E93" s="253">
        <f t="shared" si="24"/>
        <v>1.4172156525394577</v>
      </c>
      <c r="F93" s="253">
        <f t="shared" si="24"/>
        <v>1.3838857970684051</v>
      </c>
      <c r="G93" s="253">
        <f t="shared" si="24"/>
        <v>1.2955859763612181</v>
      </c>
      <c r="H93" s="253">
        <f t="shared" si="24"/>
        <v>1.3324724766331189</v>
      </c>
      <c r="I93" s="253">
        <f t="shared" si="24"/>
        <v>1.4825301305386414</v>
      </c>
      <c r="J93" s="253">
        <f t="shared" si="24"/>
        <v>1.4281221575474881</v>
      </c>
      <c r="K93" s="253">
        <f t="shared" si="24"/>
        <v>1.4273285364348709</v>
      </c>
      <c r="L93" s="253">
        <f t="shared" si="24"/>
        <v>1.3174057598066369</v>
      </c>
      <c r="M93" s="253">
        <f t="shared" si="24"/>
        <v>1.2575016982823288</v>
      </c>
      <c r="N93" s="253">
        <f t="shared" si="24"/>
        <v>1.6567072891521477</v>
      </c>
      <c r="O93" s="253">
        <f t="shared" si="24"/>
        <v>1.2498124046788375</v>
      </c>
      <c r="P93" s="253">
        <f t="shared" si="24"/>
        <v>1.2484199044431208</v>
      </c>
      <c r="Q93" s="253">
        <f t="shared" si="24"/>
        <v>1.4142103191041879</v>
      </c>
      <c r="R93" s="253">
        <f t="shared" si="24"/>
        <v>1.6442230613042745</v>
      </c>
      <c r="S93" s="253">
        <f t="shared" si="24"/>
        <v>1.4024017391109653</v>
      </c>
      <c r="T93" s="253">
        <f t="shared" si="24"/>
        <v>1.5282184580898923</v>
      </c>
      <c r="U93" s="253">
        <f t="shared" si="24"/>
        <v>1.4599070566055063</v>
      </c>
      <c r="V93" s="253">
        <f t="shared" si="24"/>
        <v>1.2050710127920068</v>
      </c>
      <c r="W93" s="253">
        <f t="shared" si="24"/>
        <v>1.5631514101533557</v>
      </c>
      <c r="X93" s="253">
        <f t="shared" si="24"/>
        <v>1.6100754800550228</v>
      </c>
      <c r="Y93" s="253">
        <f t="shared" si="24"/>
        <v>1.3524409251639349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 t="str">
        <f t="shared" ref="B95:Y95" si="25">IF(SUM(B96,B97)=0,"",SUM(B96,B97))</f>
        <v/>
      </c>
      <c r="C95" s="252" t="str">
        <f t="shared" si="25"/>
        <v/>
      </c>
      <c r="D95" s="252" t="str">
        <f t="shared" si="25"/>
        <v/>
      </c>
      <c r="E95" s="252" t="str">
        <f t="shared" si="25"/>
        <v/>
      </c>
      <c r="F95" s="252" t="str">
        <f t="shared" si="25"/>
        <v/>
      </c>
      <c r="G95" s="252" t="str">
        <f t="shared" si="25"/>
        <v/>
      </c>
      <c r="H95" s="252" t="str">
        <f t="shared" si="25"/>
        <v/>
      </c>
      <c r="I95" s="252" t="str">
        <f t="shared" si="25"/>
        <v/>
      </c>
      <c r="J95" s="252" t="str">
        <f t="shared" si="25"/>
        <v/>
      </c>
      <c r="K95" s="252" t="str">
        <f t="shared" si="25"/>
        <v/>
      </c>
      <c r="L95" s="252" t="str">
        <f t="shared" si="25"/>
        <v/>
      </c>
      <c r="M95" s="252" t="str">
        <f t="shared" si="25"/>
        <v/>
      </c>
      <c r="N95" s="252" t="str">
        <f t="shared" si="25"/>
        <v/>
      </c>
      <c r="O95" s="252" t="str">
        <f t="shared" si="25"/>
        <v/>
      </c>
      <c r="P95" s="252" t="str">
        <f t="shared" si="25"/>
        <v/>
      </c>
      <c r="Q95" s="252" t="str">
        <f t="shared" si="25"/>
        <v/>
      </c>
      <c r="R95" s="252" t="str">
        <f t="shared" si="25"/>
        <v/>
      </c>
      <c r="S95" s="252" t="str">
        <f t="shared" si="25"/>
        <v/>
      </c>
      <c r="T95" s="252" t="str">
        <f t="shared" si="25"/>
        <v/>
      </c>
      <c r="U95" s="252" t="str">
        <f t="shared" si="25"/>
        <v/>
      </c>
      <c r="V95" s="252" t="str">
        <f t="shared" si="25"/>
        <v/>
      </c>
      <c r="W95" s="252" t="str">
        <f t="shared" si="25"/>
        <v/>
      </c>
      <c r="X95" s="252" t="str">
        <f t="shared" si="25"/>
        <v/>
      </c>
      <c r="Y95" s="252" t="str">
        <f t="shared" si="25"/>
        <v/>
      </c>
      <c r="DA95" s="83"/>
    </row>
    <row r="96" spans="1:105" ht="12" customHeight="1" x14ac:dyDescent="0.25">
      <c r="A96" s="99" t="s">
        <v>982</v>
      </c>
      <c r="B96" s="291" t="str">
        <f>IF(CHI_ued!B$16=0,"",CHI_ued!B$16/B$10)</f>
        <v/>
      </c>
      <c r="C96" s="291" t="str">
        <f>IF(CHI_ued!C$16=0,"",CHI_ued!C$16/C$10)</f>
        <v/>
      </c>
      <c r="D96" s="291" t="str">
        <f>IF(CHI_ued!D$16=0,"",CHI_ued!D$16/D$10)</f>
        <v/>
      </c>
      <c r="E96" s="291" t="str">
        <f>IF(CHI_ued!E$16=0,"",CHI_ued!E$16/E$10)</f>
        <v/>
      </c>
      <c r="F96" s="291" t="str">
        <f>IF(CHI_ued!F$16=0,"",CHI_ued!F$16/F$10)</f>
        <v/>
      </c>
      <c r="G96" s="291" t="str">
        <f>IF(CHI_ued!G$16=0,"",CHI_ued!G$16/G$10)</f>
        <v/>
      </c>
      <c r="H96" s="291" t="str">
        <f>IF(CHI_ued!H$16=0,"",CHI_ued!H$16/H$10)</f>
        <v/>
      </c>
      <c r="I96" s="291" t="str">
        <f>IF(CHI_ued!I$16=0,"",CHI_ued!I$16/I$10)</f>
        <v/>
      </c>
      <c r="J96" s="291" t="str">
        <f>IF(CHI_ued!J$16=0,"",CHI_ued!J$16/J$10)</f>
        <v/>
      </c>
      <c r="K96" s="291" t="str">
        <f>IF(CHI_ued!K$16=0,"",CHI_ued!K$16/K$10)</f>
        <v/>
      </c>
      <c r="L96" s="291" t="str">
        <f>IF(CHI_ued!L$16=0,"",CHI_ued!L$16/L$10)</f>
        <v/>
      </c>
      <c r="M96" s="291" t="str">
        <f>IF(CHI_ued!M$16=0,"",CHI_ued!M$16/M$10)</f>
        <v/>
      </c>
      <c r="N96" s="291" t="str">
        <f>IF(CHI_ued!N$16=0,"",CHI_ued!N$16/N$10)</f>
        <v/>
      </c>
      <c r="O96" s="291" t="str">
        <f>IF(CHI_ued!O$16=0,"",CHI_ued!O$16/O$10)</f>
        <v/>
      </c>
      <c r="P96" s="291" t="str">
        <f>IF(CHI_ued!P$16=0,"",CHI_ued!P$16/P$10)</f>
        <v/>
      </c>
      <c r="Q96" s="291" t="str">
        <f>IF(CHI_ued!Q$16=0,"",CHI_ued!Q$16/Q$10)</f>
        <v/>
      </c>
      <c r="R96" s="291" t="str">
        <f>IF(CHI_ued!R$16=0,"",CHI_ued!R$16/R$10)</f>
        <v/>
      </c>
      <c r="S96" s="291" t="str">
        <f>IF(CHI_ued!S$16=0,"",CHI_ued!S$16/S$10)</f>
        <v/>
      </c>
      <c r="T96" s="291" t="str">
        <f>IF(CHI_ued!T$16=0,"",CHI_ued!T$16/T$10)</f>
        <v/>
      </c>
      <c r="U96" s="291" t="str">
        <f>IF(CHI_ued!U$16=0,"",CHI_ued!U$16/U$10)</f>
        <v/>
      </c>
      <c r="V96" s="291" t="str">
        <f>IF(CHI_ued!V$16=0,"",CHI_ued!V$16/V$10)</f>
        <v/>
      </c>
      <c r="W96" s="291" t="str">
        <f>IF(CHI_ued!W$16=0,"",CHI_ued!W$16/W$10)</f>
        <v/>
      </c>
      <c r="X96" s="291" t="str">
        <f>IF(CHI_ued!X$16=0,"",CHI_ued!X$16/X$10)</f>
        <v/>
      </c>
      <c r="Y96" s="291" t="str">
        <f>IF(CHI_ued!Y$16=0,"",CHI_ued!Y$16/Y$10)</f>
        <v/>
      </c>
      <c r="DA96" s="94"/>
    </row>
    <row r="97" spans="1:105" ht="12" customHeight="1" x14ac:dyDescent="0.25">
      <c r="A97" s="99" t="s">
        <v>983</v>
      </c>
      <c r="B97" s="291" t="str">
        <f>IF((CHI_ued!B$5-CHI_ued!B$16)=0,"",(CHI_ued!B$5-CHI_ued!B$16)/B$10)</f>
        <v/>
      </c>
      <c r="C97" s="291" t="str">
        <f>IF((CHI_ued!C$5-CHI_ued!C$16)=0,"",(CHI_ued!C$5-CHI_ued!C$16)/C$10)</f>
        <v/>
      </c>
      <c r="D97" s="291" t="str">
        <f>IF((CHI_ued!D$5-CHI_ued!D$16)=0,"",(CHI_ued!D$5-CHI_ued!D$16)/D$10)</f>
        <v/>
      </c>
      <c r="E97" s="291" t="str">
        <f>IF((CHI_ued!E$5-CHI_ued!E$16)=0,"",(CHI_ued!E$5-CHI_ued!E$16)/E$10)</f>
        <v/>
      </c>
      <c r="F97" s="291" t="str">
        <f>IF((CHI_ued!F$5-CHI_ued!F$16)=0,"",(CHI_ued!F$5-CHI_ued!F$16)/F$10)</f>
        <v/>
      </c>
      <c r="G97" s="291" t="str">
        <f>IF((CHI_ued!G$5-CHI_ued!G$16)=0,"",(CHI_ued!G$5-CHI_ued!G$16)/G$10)</f>
        <v/>
      </c>
      <c r="H97" s="291" t="str">
        <f>IF((CHI_ued!H$5-CHI_ued!H$16)=0,"",(CHI_ued!H$5-CHI_ued!H$16)/H$10)</f>
        <v/>
      </c>
      <c r="I97" s="291" t="str">
        <f>IF((CHI_ued!I$5-CHI_ued!I$16)=0,"",(CHI_ued!I$5-CHI_ued!I$16)/I$10)</f>
        <v/>
      </c>
      <c r="J97" s="291" t="str">
        <f>IF((CHI_ued!J$5-CHI_ued!J$16)=0,"",(CHI_ued!J$5-CHI_ued!J$16)/J$10)</f>
        <v/>
      </c>
      <c r="K97" s="291" t="str">
        <f>IF((CHI_ued!K$5-CHI_ued!K$16)=0,"",(CHI_ued!K$5-CHI_ued!K$16)/K$10)</f>
        <v/>
      </c>
      <c r="L97" s="291" t="str">
        <f>IF((CHI_ued!L$5-CHI_ued!L$16)=0,"",(CHI_ued!L$5-CHI_ued!L$16)/L$10)</f>
        <v/>
      </c>
      <c r="M97" s="291" t="str">
        <f>IF((CHI_ued!M$5-CHI_ued!M$16)=0,"",(CHI_ued!M$5-CHI_ued!M$16)/M$10)</f>
        <v/>
      </c>
      <c r="N97" s="291" t="str">
        <f>IF((CHI_ued!N$5-CHI_ued!N$16)=0,"",(CHI_ued!N$5-CHI_ued!N$16)/N$10)</f>
        <v/>
      </c>
      <c r="O97" s="291" t="str">
        <f>IF((CHI_ued!O$5-CHI_ued!O$16)=0,"",(CHI_ued!O$5-CHI_ued!O$16)/O$10)</f>
        <v/>
      </c>
      <c r="P97" s="291" t="str">
        <f>IF((CHI_ued!P$5-CHI_ued!P$16)=0,"",(CHI_ued!P$5-CHI_ued!P$16)/P$10)</f>
        <v/>
      </c>
      <c r="Q97" s="291" t="str">
        <f>IF((CHI_ued!Q$5-CHI_ued!Q$16)=0,"",(CHI_ued!Q$5-CHI_ued!Q$16)/Q$10)</f>
        <v/>
      </c>
      <c r="R97" s="291" t="str">
        <f>IF((CHI_ued!R$5-CHI_ued!R$16)=0,"",(CHI_ued!R$5-CHI_ued!R$16)/R$10)</f>
        <v/>
      </c>
      <c r="S97" s="291" t="str">
        <f>IF((CHI_ued!S$5-CHI_ued!S$16)=0,"",(CHI_ued!S$5-CHI_ued!S$16)/S$10)</f>
        <v/>
      </c>
      <c r="T97" s="291" t="str">
        <f>IF((CHI_ued!T$5-CHI_ued!T$16)=0,"",(CHI_ued!T$5-CHI_ued!T$16)/T$10)</f>
        <v/>
      </c>
      <c r="U97" s="291" t="str">
        <f>IF((CHI_ued!U$5-CHI_ued!U$16)=0,"",(CHI_ued!U$5-CHI_ued!U$16)/U$10)</f>
        <v/>
      </c>
      <c r="V97" s="291" t="str">
        <f>IF((CHI_ued!V$5-CHI_ued!V$16)=0,"",(CHI_ued!V$5-CHI_ued!V$16)/V$10)</f>
        <v/>
      </c>
      <c r="W97" s="291" t="str">
        <f>IF((CHI_ued!W$5-CHI_ued!W$16)=0,"",(CHI_ued!W$5-CHI_ued!W$16)/W$10)</f>
        <v/>
      </c>
      <c r="X97" s="291" t="str">
        <f>IF((CHI_ued!X$5-CHI_ued!X$16)=0,"",(CHI_ued!X$5-CHI_ued!X$16)/X$10)</f>
        <v/>
      </c>
      <c r="Y97" s="291" t="str">
        <f>IF((CHI_ued!Y$5-CHI_ued!Y$16)=0,"",(CHI_ued!Y$5-CHI_ued!Y$16)/Y$10)</f>
        <v/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0.10648632799328113</v>
      </c>
      <c r="C98" s="291">
        <f>IF(CHI_ued!C$61=0,"",CHI_ued!C$61/C$11)</f>
        <v>0.13111032394934097</v>
      </c>
      <c r="D98" s="291">
        <f>IF(CHI_ued!D$61=0,"",CHI_ued!D$61/D$11)</f>
        <v>0.13211814904048591</v>
      </c>
      <c r="E98" s="291">
        <f>IF(CHI_ued!E$61=0,"",CHI_ued!E$61/E$11)</f>
        <v>0.1417429020212724</v>
      </c>
      <c r="F98" s="291">
        <f>IF(CHI_ued!F$61=0,"",CHI_ued!F$61/F$11)</f>
        <v>0.13811760200699572</v>
      </c>
      <c r="G98" s="291">
        <f>IF(CHI_ued!G$61=0,"",CHI_ued!G$61/G$11)</f>
        <v>0.18871601905552185</v>
      </c>
      <c r="H98" s="291">
        <f>IF(CHI_ued!H$61=0,"",CHI_ued!H$61/H$11)</f>
        <v>0.18036552989712734</v>
      </c>
      <c r="I98" s="291">
        <f>IF(CHI_ued!I$61=0,"",CHI_ued!I$61/I$11)</f>
        <v>0.18887716007008612</v>
      </c>
      <c r="J98" s="291">
        <f>IF(CHI_ued!J$61=0,"",CHI_ued!J$61/J$11)</f>
        <v>0.22219896396251912</v>
      </c>
      <c r="K98" s="291">
        <f>IF(CHI_ued!K$61=0,"",CHI_ued!K$61/K$11)</f>
        <v>0.22528485473580664</v>
      </c>
      <c r="L98" s="291">
        <f>IF(CHI_ued!L$61=0,"",CHI_ued!L$61/L$11)</f>
        <v>0.21539943230472502</v>
      </c>
      <c r="M98" s="291">
        <f>IF(CHI_ued!M$61=0,"",CHI_ued!M$61/M$11)</f>
        <v>0.25020304310848757</v>
      </c>
      <c r="N98" s="291">
        <f>IF(CHI_ued!N$61=0,"",CHI_ued!N$61/N$11)</f>
        <v>0.38703814863988406</v>
      </c>
      <c r="O98" s="291">
        <f>IF(CHI_ued!O$61=0,"",CHI_ued!O$61/O$11)</f>
        <v>0.3771335007208701</v>
      </c>
      <c r="P98" s="291">
        <f>IF(CHI_ued!P$61=0,"",CHI_ued!P$61/P$11)</f>
        <v>0.41979914974834287</v>
      </c>
      <c r="Q98" s="291">
        <f>IF(CHI_ued!Q$61=0,"",CHI_ued!Q$61/Q$11)</f>
        <v>0.40840429835270659</v>
      </c>
      <c r="R98" s="291">
        <f>IF(CHI_ued!R$61=0,"",CHI_ued!R$61/R$11)</f>
        <v>0.33748531347185007</v>
      </c>
      <c r="S98" s="291">
        <f>IF(CHI_ued!S$61=0,"",CHI_ued!S$61/S$11)</f>
        <v>0.35898596253705273</v>
      </c>
      <c r="T98" s="291">
        <f>IF(CHI_ued!T$61=0,"",CHI_ued!T$61/T$11)</f>
        <v>0.28835787685719405</v>
      </c>
      <c r="U98" s="291">
        <f>IF(CHI_ued!U$61=0,"",CHI_ued!U$61/U$11)</f>
        <v>0.30826788336605171</v>
      </c>
      <c r="V98" s="291">
        <f>IF(CHI_ued!V$61=0,"",CHI_ued!V$61/V$11)</f>
        <v>0.31760098632283523</v>
      </c>
      <c r="W98" s="291">
        <f>IF(CHI_ued!W$61=0,"",CHI_ued!W$61/W$11)</f>
        <v>0.19275244175677392</v>
      </c>
      <c r="X98" s="291">
        <f>IF(CHI_ued!X$61=0,"",CHI_ued!X$61/X$11)</f>
        <v>0.29187267415115814</v>
      </c>
      <c r="Y98" s="291">
        <f>IF(CHI_ued!Y$61=0,"",CHI_ued!Y$61/Y$11)</f>
        <v>0.32898294418894569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0.26666752710570107</v>
      </c>
      <c r="C99" s="253">
        <f>IF(CHI_ued!C$110=0,"",CHI_ued!C$110/C$12)</f>
        <v>0.2964309078965085</v>
      </c>
      <c r="D99" s="253">
        <f>IF(CHI_ued!D$110=0,"",CHI_ued!D$110/D$12)</f>
        <v>0.29327947242196845</v>
      </c>
      <c r="E99" s="253">
        <f>IF(CHI_ued!E$110=0,"",CHI_ued!E$110/E$12)</f>
        <v>0.31269546894425843</v>
      </c>
      <c r="F99" s="253">
        <f>IF(CHI_ued!F$110=0,"",CHI_ued!F$110/F$12)</f>
        <v>0.30852171233121328</v>
      </c>
      <c r="G99" s="253">
        <f>IF(CHI_ued!G$110=0,"",CHI_ued!G$110/G$12)</f>
        <v>0.2916230650323004</v>
      </c>
      <c r="H99" s="253">
        <f>IF(CHI_ued!H$110=0,"",CHI_ued!H$110/H$12)</f>
        <v>0.30149941115967893</v>
      </c>
      <c r="I99" s="253">
        <f>IF(CHI_ued!I$110=0,"",CHI_ued!I$110/I$12)</f>
        <v>0.33545305379463669</v>
      </c>
      <c r="J99" s="253">
        <f>IF(CHI_ued!J$110=0,"",CHI_ued!J$110/J$12)</f>
        <v>0.32747929281994387</v>
      </c>
      <c r="K99" s="253">
        <f>IF(CHI_ued!K$110=0,"",CHI_ued!K$110/K$12)</f>
        <v>0.32729730945153712</v>
      </c>
      <c r="L99" s="253">
        <f>IF(CHI_ued!L$110=0,"",CHI_ued!L$110/L$12)</f>
        <v>0.30845768818833585</v>
      </c>
      <c r="M99" s="253">
        <f>IF(CHI_ued!M$110=0,"",CHI_ued!M$110/M$12)</f>
        <v>0.29627996827627873</v>
      </c>
      <c r="N99" s="253">
        <f>IF(CHI_ued!N$110=0,"",CHI_ued!N$110/N$12)</f>
        <v>0.40015083375954225</v>
      </c>
      <c r="O99" s="253">
        <f>IF(CHI_ued!O$110=0,"",CHI_ued!O$110/O$12)</f>
        <v>0.30160039928929039</v>
      </c>
      <c r="P99" s="253">
        <f>IF(CHI_ued!P$110=0,"",CHI_ued!P$110/P$12)</f>
        <v>0.31539869364604595</v>
      </c>
      <c r="Q99" s="253">
        <f>IF(CHI_ued!Q$110=0,"",CHI_ued!Q$110/Q$12)</f>
        <v>0.36327267890213771</v>
      </c>
      <c r="R99" s="253">
        <f>IF(CHI_ued!R$110=0,"",CHI_ued!R$110/R$12)</f>
        <v>0.42373697724743958</v>
      </c>
      <c r="S99" s="253">
        <f>IF(CHI_ued!S$110=0,"",CHI_ued!S$110/S$12)</f>
        <v>0.36751798989086887</v>
      </c>
      <c r="T99" s="253">
        <f>IF(CHI_ued!T$110=0,"",CHI_ued!T$110/T$12)</f>
        <v>0.41457585349965786</v>
      </c>
      <c r="U99" s="253">
        <f>IF(CHI_ued!U$110=0,"",CHI_ued!U$110/U$12)</f>
        <v>0.40050930729670842</v>
      </c>
      <c r="V99" s="253">
        <f>IF(CHI_ued!V$110=0,"",CHI_ued!V$110/V$12)</f>
        <v>0.33766801263351542</v>
      </c>
      <c r="W99" s="253">
        <f>IF(CHI_ued!W$110=0,"",CHI_ued!W$110/W$12)</f>
        <v>0.43531867188742623</v>
      </c>
      <c r="X99" s="253">
        <f>IF(CHI_ued!X$110=0,"",CHI_ued!X$110/X$12)</f>
        <v>0.44432842940628958</v>
      </c>
      <c r="Y99" s="253">
        <f>IF(CHI_ued!Y$110=0,"",CHI_ued!Y$110/Y$12)</f>
        <v>0.37377952128616271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0</v>
      </c>
      <c r="C100" s="313">
        <f t="shared" si="26"/>
        <v>0</v>
      </c>
      <c r="D100" s="313">
        <f t="shared" si="26"/>
        <v>0</v>
      </c>
      <c r="E100" s="313">
        <f t="shared" si="26"/>
        <v>0</v>
      </c>
      <c r="F100" s="313">
        <f t="shared" si="26"/>
        <v>0</v>
      </c>
      <c r="G100" s="313">
        <f t="shared" si="26"/>
        <v>0</v>
      </c>
      <c r="H100" s="313">
        <f t="shared" si="26"/>
        <v>0</v>
      </c>
      <c r="I100" s="313">
        <f t="shared" si="26"/>
        <v>0</v>
      </c>
      <c r="J100" s="313">
        <f t="shared" si="26"/>
        <v>0</v>
      </c>
      <c r="K100" s="313">
        <f t="shared" si="26"/>
        <v>0</v>
      </c>
      <c r="L100" s="313">
        <f t="shared" si="26"/>
        <v>0</v>
      </c>
      <c r="M100" s="313">
        <f t="shared" si="26"/>
        <v>0</v>
      </c>
      <c r="N100" s="313">
        <f t="shared" si="26"/>
        <v>0.84123211102952267</v>
      </c>
      <c r="O100" s="313">
        <f t="shared" si="26"/>
        <v>0</v>
      </c>
      <c r="P100" s="313">
        <f t="shared" si="26"/>
        <v>0.59924556948514907</v>
      </c>
      <c r="Q100" s="313">
        <f t="shared" si="26"/>
        <v>0.9494775869315103</v>
      </c>
      <c r="R100" s="313">
        <f t="shared" si="26"/>
        <v>1.0212101197333612</v>
      </c>
      <c r="S100" s="313">
        <f t="shared" si="26"/>
        <v>1.0393129820872027</v>
      </c>
      <c r="T100" s="313">
        <f t="shared" si="26"/>
        <v>1.0888237730395536</v>
      </c>
      <c r="U100" s="313">
        <f t="shared" si="26"/>
        <v>1.0850378560095622</v>
      </c>
      <c r="V100" s="313">
        <f t="shared" si="26"/>
        <v>1.0299565177861483</v>
      </c>
      <c r="W100" s="313">
        <f t="shared" si="26"/>
        <v>0.94190546787221252</v>
      </c>
      <c r="X100" s="313">
        <f t="shared" si="26"/>
        <v>1.2596051984670482</v>
      </c>
      <c r="Y100" s="313">
        <f t="shared" si="26"/>
        <v>1.5774687847430295</v>
      </c>
      <c r="DA100" s="118"/>
    </row>
    <row r="101" spans="1:105" ht="12" customHeight="1" x14ac:dyDescent="0.25">
      <c r="A101" s="50" t="s">
        <v>985</v>
      </c>
      <c r="B101" s="255" t="str">
        <f t="shared" ref="B101:Y101" si="27">IF(B$53=0,"",B$80/B$53)</f>
        <v/>
      </c>
      <c r="C101" s="255" t="str">
        <f t="shared" si="27"/>
        <v/>
      </c>
      <c r="D101" s="255" t="str">
        <f t="shared" si="27"/>
        <v/>
      </c>
      <c r="E101" s="255" t="str">
        <f t="shared" si="27"/>
        <v/>
      </c>
      <c r="F101" s="255" t="str">
        <f t="shared" si="27"/>
        <v/>
      </c>
      <c r="G101" s="255" t="str">
        <f t="shared" si="27"/>
        <v/>
      </c>
      <c r="H101" s="255" t="str">
        <f t="shared" si="27"/>
        <v/>
      </c>
      <c r="I101" s="255" t="str">
        <f t="shared" si="27"/>
        <v/>
      </c>
      <c r="J101" s="255" t="str">
        <f t="shared" si="27"/>
        <v/>
      </c>
      <c r="K101" s="255" t="str">
        <f t="shared" si="27"/>
        <v/>
      </c>
      <c r="L101" s="255" t="str">
        <f t="shared" si="27"/>
        <v/>
      </c>
      <c r="M101" s="255" t="str">
        <f t="shared" si="27"/>
        <v/>
      </c>
      <c r="N101" s="255" t="str">
        <f t="shared" si="27"/>
        <v/>
      </c>
      <c r="O101" s="255" t="str">
        <f t="shared" si="27"/>
        <v/>
      </c>
      <c r="P101" s="255" t="str">
        <f t="shared" si="27"/>
        <v/>
      </c>
      <c r="Q101" s="255" t="str">
        <f t="shared" si="27"/>
        <v/>
      </c>
      <c r="R101" s="255" t="str">
        <f t="shared" si="27"/>
        <v/>
      </c>
      <c r="S101" s="255" t="str">
        <f t="shared" si="27"/>
        <v/>
      </c>
      <c r="T101" s="255" t="str">
        <f t="shared" si="27"/>
        <v/>
      </c>
      <c r="U101" s="255" t="str">
        <f t="shared" si="27"/>
        <v/>
      </c>
      <c r="V101" s="255" t="str">
        <f t="shared" si="27"/>
        <v/>
      </c>
      <c r="W101" s="255" t="str">
        <f t="shared" si="27"/>
        <v/>
      </c>
      <c r="X101" s="255" t="str">
        <f t="shared" si="27"/>
        <v/>
      </c>
      <c r="Y101" s="255" t="str">
        <f t="shared" si="27"/>
        <v/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0</v>
      </c>
      <c r="C102" s="293">
        <f t="shared" si="28"/>
        <v>0</v>
      </c>
      <c r="D102" s="293">
        <f t="shared" si="28"/>
        <v>0</v>
      </c>
      <c r="E102" s="293">
        <f t="shared" si="28"/>
        <v>0</v>
      </c>
      <c r="F102" s="293">
        <f t="shared" si="28"/>
        <v>0</v>
      </c>
      <c r="G102" s="293">
        <f t="shared" si="28"/>
        <v>0</v>
      </c>
      <c r="H102" s="293">
        <f t="shared" si="28"/>
        <v>0</v>
      </c>
      <c r="I102" s="293">
        <f t="shared" si="28"/>
        <v>0</v>
      </c>
      <c r="J102" s="293">
        <f t="shared" si="28"/>
        <v>0</v>
      </c>
      <c r="K102" s="293">
        <f t="shared" si="28"/>
        <v>0</v>
      </c>
      <c r="L102" s="293">
        <f t="shared" si="28"/>
        <v>0</v>
      </c>
      <c r="M102" s="293">
        <f t="shared" si="28"/>
        <v>0</v>
      </c>
      <c r="N102" s="293">
        <f t="shared" si="28"/>
        <v>1.2297353053767033</v>
      </c>
      <c r="O102" s="293">
        <f t="shared" si="28"/>
        <v>0</v>
      </c>
      <c r="P102" s="293">
        <f t="shared" si="28"/>
        <v>0.85869059219846589</v>
      </c>
      <c r="Q102" s="293">
        <f t="shared" si="28"/>
        <v>1.2423991809627852</v>
      </c>
      <c r="R102" s="293">
        <f t="shared" si="28"/>
        <v>1.4763065707574414</v>
      </c>
      <c r="S102" s="293">
        <f t="shared" si="28"/>
        <v>1.4761519852244189</v>
      </c>
      <c r="T102" s="293">
        <f t="shared" si="28"/>
        <v>1.4514411565433409</v>
      </c>
      <c r="U102" s="293">
        <f t="shared" si="28"/>
        <v>1.451992912132021</v>
      </c>
      <c r="V102" s="293">
        <f t="shared" si="28"/>
        <v>1.4335281018808759</v>
      </c>
      <c r="W102" s="293">
        <f t="shared" si="28"/>
        <v>1.4992900788190144</v>
      </c>
      <c r="X102" s="293">
        <f t="shared" si="28"/>
        <v>1.7705020503994771</v>
      </c>
      <c r="Y102" s="293">
        <f t="shared" si="28"/>
        <v>1.98861149944015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0</v>
      </c>
      <c r="C103" s="256">
        <f t="shared" si="29"/>
        <v>0</v>
      </c>
      <c r="D103" s="256">
        <f t="shared" si="29"/>
        <v>0</v>
      </c>
      <c r="E103" s="256">
        <f t="shared" si="29"/>
        <v>0</v>
      </c>
      <c r="F103" s="256">
        <f t="shared" si="29"/>
        <v>0</v>
      </c>
      <c r="G103" s="256">
        <f t="shared" si="29"/>
        <v>0</v>
      </c>
      <c r="H103" s="256">
        <f t="shared" si="29"/>
        <v>0</v>
      </c>
      <c r="I103" s="256">
        <f t="shared" si="29"/>
        <v>0</v>
      </c>
      <c r="J103" s="256">
        <f t="shared" si="29"/>
        <v>0</v>
      </c>
      <c r="K103" s="256">
        <f t="shared" si="29"/>
        <v>0</v>
      </c>
      <c r="L103" s="256">
        <f t="shared" si="29"/>
        <v>0</v>
      </c>
      <c r="M103" s="256">
        <f t="shared" si="29"/>
        <v>0</v>
      </c>
      <c r="N103" s="256">
        <f t="shared" si="29"/>
        <v>0.55554322954314184</v>
      </c>
      <c r="O103" s="256">
        <f t="shared" si="29"/>
        <v>0</v>
      </c>
      <c r="P103" s="256">
        <f t="shared" si="29"/>
        <v>0.40846063019855122</v>
      </c>
      <c r="Q103" s="256">
        <f t="shared" si="29"/>
        <v>0.77749024310895909</v>
      </c>
      <c r="R103" s="256">
        <f t="shared" si="29"/>
        <v>0.84068607678594187</v>
      </c>
      <c r="S103" s="256">
        <f t="shared" si="29"/>
        <v>0.86187070997033355</v>
      </c>
      <c r="T103" s="256">
        <f t="shared" si="29"/>
        <v>0.97642567379570699</v>
      </c>
      <c r="U103" s="256">
        <f t="shared" si="29"/>
        <v>0.97086210573608467</v>
      </c>
      <c r="V103" s="256">
        <f t="shared" si="29"/>
        <v>0.90966435320287831</v>
      </c>
      <c r="W103" s="256">
        <f t="shared" si="29"/>
        <v>0.84482326617782255</v>
      </c>
      <c r="X103" s="256">
        <f t="shared" si="29"/>
        <v>1.1243691090300008</v>
      </c>
      <c r="Y103" s="256">
        <f t="shared" si="29"/>
        <v>1.4412709168114279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CY: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987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988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989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990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992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996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 t="s">
        <v>979</v>
      </c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1003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1009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1011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1016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1018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1023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1029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1035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1037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0.58297504275996115</v>
      </c>
      <c r="C61" s="223">
        <v>0.69228286327745381</v>
      </c>
      <c r="D61" s="223">
        <v>0.69228286327745381</v>
      </c>
      <c r="E61" s="223">
        <v>0.72871880344995155</v>
      </c>
      <c r="F61" s="223">
        <v>0.76515474362244873</v>
      </c>
      <c r="G61" s="223">
        <v>0.87446256413994139</v>
      </c>
      <c r="H61" s="223">
        <v>0.91089850431243891</v>
      </c>
      <c r="I61" s="223">
        <v>0.98377038465743405</v>
      </c>
      <c r="J61" s="223">
        <v>1.020206324829932</v>
      </c>
      <c r="K61" s="223">
        <v>1.020206324829932</v>
      </c>
      <c r="L61" s="223">
        <v>1.093078205174927</v>
      </c>
      <c r="M61" s="223">
        <v>1.056642265002429</v>
      </c>
      <c r="N61" s="223">
        <v>1.5997199532735049</v>
      </c>
      <c r="O61" s="223">
        <v>1.275257906037415</v>
      </c>
      <c r="P61" s="223">
        <v>2.2428871691984331</v>
      </c>
      <c r="Q61" s="223">
        <v>2.4723798605139948</v>
      </c>
      <c r="R61" s="223">
        <v>1.7593866437374599</v>
      </c>
      <c r="S61" s="223">
        <v>1.8608101652813609</v>
      </c>
      <c r="T61" s="223">
        <v>1.6968472341645171</v>
      </c>
      <c r="U61" s="223">
        <v>1.784312601509505</v>
      </c>
      <c r="V61" s="223">
        <v>1.7342505015763841</v>
      </c>
      <c r="W61" s="223">
        <v>1.058326167956434</v>
      </c>
      <c r="X61" s="223">
        <v>1.6792108531575429</v>
      </c>
      <c r="Y61" s="223">
        <v>1.860640472908927</v>
      </c>
      <c r="DA61" s="89" t="s">
        <v>1040</v>
      </c>
    </row>
    <row r="62" spans="1:105" ht="12" customHeight="1" x14ac:dyDescent="0.25">
      <c r="A62" s="55" t="s">
        <v>91</v>
      </c>
      <c r="B62" s="259">
        <v>9.9767222919118406E-3</v>
      </c>
      <c r="C62" s="259">
        <v>1.1847357721645311E-2</v>
      </c>
      <c r="D62" s="259">
        <v>1.1847357721645311E-2</v>
      </c>
      <c r="E62" s="259">
        <v>1.2470902864889799E-2</v>
      </c>
      <c r="F62" s="259">
        <v>1.309444800813429E-2</v>
      </c>
      <c r="G62" s="259">
        <v>1.496508343786776E-2</v>
      </c>
      <c r="H62" s="259">
        <v>1.5588628581112251E-2</v>
      </c>
      <c r="I62" s="259">
        <v>1.683571886760123E-2</v>
      </c>
      <c r="J62" s="259">
        <v>1.7459264010845719E-2</v>
      </c>
      <c r="K62" s="259">
        <v>1.7459264010845719E-2</v>
      </c>
      <c r="L62" s="259">
        <v>1.87063542973347E-2</v>
      </c>
      <c r="M62" s="259">
        <v>1.8082809154090211E-2</v>
      </c>
      <c r="N62" s="259">
        <v>2.133518076882374E-2</v>
      </c>
      <c r="O62" s="259">
        <v>2.1824080013557151E-2</v>
      </c>
      <c r="P62" s="259">
        <v>2.2632186907226001E-2</v>
      </c>
      <c r="Q62" s="259">
        <v>2.1282493989583359E-2</v>
      </c>
      <c r="R62" s="259">
        <v>1.721545241602444E-2</v>
      </c>
      <c r="S62" s="259">
        <v>1.79917199587761E-2</v>
      </c>
      <c r="T62" s="259">
        <v>1.6859159773149741E-2</v>
      </c>
      <c r="U62" s="259">
        <v>1.7824303772242828E-2</v>
      </c>
      <c r="V62" s="259">
        <v>1.766485613733243E-2</v>
      </c>
      <c r="W62" s="259">
        <v>1.009092411117994E-2</v>
      </c>
      <c r="X62" s="259">
        <v>1.45975704123202E-2</v>
      </c>
      <c r="Y62" s="259">
        <v>1.459090058940583E-2</v>
      </c>
      <c r="DA62" s="67" t="s">
        <v>1041</v>
      </c>
    </row>
    <row r="63" spans="1:105" ht="12" customHeight="1" x14ac:dyDescent="0.25">
      <c r="A63" s="173" t="s">
        <v>92</v>
      </c>
      <c r="B63" s="224">
        <v>7.9175973955151732E-2</v>
      </c>
      <c r="C63" s="224">
        <v>9.4021469071742678E-2</v>
      </c>
      <c r="D63" s="224">
        <v>9.4021469071742678E-2</v>
      </c>
      <c r="E63" s="224">
        <v>9.8969967443939655E-2</v>
      </c>
      <c r="F63" s="224">
        <v>0.1039184658161366</v>
      </c>
      <c r="G63" s="224">
        <v>0.11876396093272761</v>
      </c>
      <c r="H63" s="224">
        <v>0.1237124593049245</v>
      </c>
      <c r="I63" s="224">
        <v>0.13360945604931851</v>
      </c>
      <c r="J63" s="224">
        <v>0.1385579544215155</v>
      </c>
      <c r="K63" s="224">
        <v>0.1385579544215155</v>
      </c>
      <c r="L63" s="224">
        <v>0.14845495116590951</v>
      </c>
      <c r="M63" s="224">
        <v>0.14350645279371249</v>
      </c>
      <c r="N63" s="224">
        <v>0.16931750403139009</v>
      </c>
      <c r="O63" s="224">
        <v>0.17319744302689441</v>
      </c>
      <c r="P63" s="224">
        <v>0.17961063650808151</v>
      </c>
      <c r="Q63" s="224">
        <v>0.16889937802378341</v>
      </c>
      <c r="R63" s="224">
        <v>0.1366230483555039</v>
      </c>
      <c r="S63" s="224">
        <v>0.14278356249519911</v>
      </c>
      <c r="T63" s="224">
        <v>0.13379548473418021</v>
      </c>
      <c r="U63" s="224">
        <v>0.141454935794286</v>
      </c>
      <c r="V63" s="224">
        <v>0.1401895480828218</v>
      </c>
      <c r="W63" s="224">
        <v>8.0082287672566962E-2</v>
      </c>
      <c r="X63" s="224">
        <v>0.11584735156067739</v>
      </c>
      <c r="Y63" s="224">
        <v>0.11579441937414341</v>
      </c>
      <c r="DA63" s="177" t="s">
        <v>1042</v>
      </c>
    </row>
    <row r="64" spans="1:105" ht="12" customHeight="1" x14ac:dyDescent="0.25">
      <c r="A64" s="173" t="s">
        <v>93</v>
      </c>
      <c r="B64" s="224">
        <v>8.8628164333248438E-2</v>
      </c>
      <c r="C64" s="224">
        <v>0.1052459451457325</v>
      </c>
      <c r="D64" s="224">
        <v>0.1052459451457325</v>
      </c>
      <c r="E64" s="224">
        <v>0.11078520541656051</v>
      </c>
      <c r="F64" s="224">
        <v>0.1163244656873885</v>
      </c>
      <c r="G64" s="224">
        <v>0.1329422464998726</v>
      </c>
      <c r="H64" s="224">
        <v>0.13848150677070059</v>
      </c>
      <c r="I64" s="224">
        <v>0.14956002731235671</v>
      </c>
      <c r="J64" s="224">
        <v>0.1550992875831847</v>
      </c>
      <c r="K64" s="224">
        <v>0.1550992875831847</v>
      </c>
      <c r="L64" s="224">
        <v>0.16617780812484079</v>
      </c>
      <c r="M64" s="224">
        <v>0.16063854785401269</v>
      </c>
      <c r="N64" s="224">
        <v>0.18953097539778449</v>
      </c>
      <c r="O64" s="224">
        <v>0.19387410947898079</v>
      </c>
      <c r="P64" s="224">
        <v>0.20105292316902179</v>
      </c>
      <c r="Q64" s="224">
        <v>0.18906293264866519</v>
      </c>
      <c r="R64" s="224">
        <v>0.15293338845720719</v>
      </c>
      <c r="S64" s="224">
        <v>0.15982935742702989</v>
      </c>
      <c r="T64" s="224">
        <v>0.1497682644836727</v>
      </c>
      <c r="U64" s="224">
        <v>0.15834211654190011</v>
      </c>
      <c r="V64" s="224">
        <v>0.15692566424665649</v>
      </c>
      <c r="W64" s="224">
        <v>8.9642675643586758E-2</v>
      </c>
      <c r="X64" s="224">
        <v>0.12967744631101261</v>
      </c>
      <c r="Y64" s="224">
        <v>0.12961819497134089</v>
      </c>
      <c r="DA64" s="177" t="s">
        <v>1043</v>
      </c>
    </row>
    <row r="65" spans="1:105" ht="12" customHeight="1" x14ac:dyDescent="0.25">
      <c r="A65" s="173" t="s">
        <v>94</v>
      </c>
      <c r="B65" s="224">
        <v>0.14268381836884</v>
      </c>
      <c r="C65" s="224">
        <v>0.16943703431299739</v>
      </c>
      <c r="D65" s="224">
        <v>0.16943703431299739</v>
      </c>
      <c r="E65" s="224">
        <v>0.17835477296105001</v>
      </c>
      <c r="F65" s="224">
        <v>0.18727251160910241</v>
      </c>
      <c r="G65" s="224">
        <v>0.21402572755325991</v>
      </c>
      <c r="H65" s="224">
        <v>0.22294346620131239</v>
      </c>
      <c r="I65" s="224">
        <v>0.24077894349741741</v>
      </c>
      <c r="J65" s="224">
        <v>0.24969668214546989</v>
      </c>
      <c r="K65" s="224">
        <v>0.24969668214546989</v>
      </c>
      <c r="L65" s="224">
        <v>0.26753215944157499</v>
      </c>
      <c r="M65" s="224">
        <v>0.25861442079352243</v>
      </c>
      <c r="N65" s="224">
        <v>0.30512877562535179</v>
      </c>
      <c r="O65" s="224">
        <v>0.31212085268183742</v>
      </c>
      <c r="P65" s="224">
        <v>0.32367813310572269</v>
      </c>
      <c r="Q65" s="224">
        <v>0.30437526654495278</v>
      </c>
      <c r="R65" s="224">
        <v>0.24620976847845341</v>
      </c>
      <c r="S65" s="224">
        <v>0.25731169292165429</v>
      </c>
      <c r="T65" s="224">
        <v>0.2411141876599614</v>
      </c>
      <c r="U65" s="224">
        <v>0.25491736139148008</v>
      </c>
      <c r="V65" s="224">
        <v>0.25263699347973212</v>
      </c>
      <c r="W65" s="224">
        <v>0.14431709542728341</v>
      </c>
      <c r="X65" s="224">
        <v>0.20876967649249009</v>
      </c>
      <c r="Y65" s="224">
        <v>0.20867428686717809</v>
      </c>
      <c r="DA65" s="177" t="s">
        <v>1044</v>
      </c>
    </row>
    <row r="66" spans="1:105" ht="12" customHeight="1" x14ac:dyDescent="0.25">
      <c r="A66" s="56" t="s">
        <v>95</v>
      </c>
      <c r="B66" s="260">
        <v>2.7934822417353119E-2</v>
      </c>
      <c r="C66" s="260">
        <v>3.3172601620606819E-2</v>
      </c>
      <c r="D66" s="260">
        <v>3.3172601620606819E-2</v>
      </c>
      <c r="E66" s="260">
        <v>3.4918528021691403E-2</v>
      </c>
      <c r="F66" s="260">
        <v>3.6664454422775959E-2</v>
      </c>
      <c r="G66" s="260">
        <v>4.1902233626029649E-2</v>
      </c>
      <c r="H66" s="260">
        <v>4.364816002711424E-2</v>
      </c>
      <c r="I66" s="260">
        <v>4.7140012829283359E-2</v>
      </c>
      <c r="J66" s="260">
        <v>4.8885939230367943E-2</v>
      </c>
      <c r="K66" s="260">
        <v>4.8885939230367943E-2</v>
      </c>
      <c r="L66" s="260">
        <v>5.237779203253709E-2</v>
      </c>
      <c r="M66" s="260">
        <v>5.06318656314525E-2</v>
      </c>
      <c r="N66" s="260">
        <v>5.4728080864509678E-2</v>
      </c>
      <c r="O66" s="260">
        <v>6.1107424037959927E-2</v>
      </c>
      <c r="P66" s="260">
        <v>6.311098380655078E-2</v>
      </c>
      <c r="Q66" s="260">
        <v>6.4252557767400159E-2</v>
      </c>
      <c r="R66" s="260">
        <v>4.971819495414255E-2</v>
      </c>
      <c r="S66" s="260">
        <v>5.2431230917872447E-2</v>
      </c>
      <c r="T66" s="260">
        <v>0.1000763316059252</v>
      </c>
      <c r="U66" s="260">
        <v>0.1028922607238925</v>
      </c>
      <c r="V66" s="260">
        <v>0.1026428145716476</v>
      </c>
      <c r="W66" s="260">
        <v>6.8451434456604968E-2</v>
      </c>
      <c r="X66" s="260">
        <v>9.6951326037834656E-2</v>
      </c>
      <c r="Y66" s="260">
        <v>0.1033581857793887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7.2017273375895854E-3</v>
      </c>
      <c r="O67" s="226">
        <v>0</v>
      </c>
      <c r="P67" s="226">
        <v>1.4645310863230889E-2</v>
      </c>
      <c r="Q67" s="226">
        <v>2.1680885253136821E-2</v>
      </c>
      <c r="R67" s="226">
        <v>1.312908925725177E-2</v>
      </c>
      <c r="S67" s="226">
        <v>1.550477774394147E-2</v>
      </c>
      <c r="T67" s="226">
        <v>5.0829615468039793E-3</v>
      </c>
      <c r="U67" s="226">
        <v>6.5754318793448171E-3</v>
      </c>
      <c r="V67" s="226">
        <v>5.5105562500617411E-3</v>
      </c>
      <c r="W67" s="226">
        <v>3.8838103476870191E-3</v>
      </c>
      <c r="X67" s="226">
        <v>7.1726815035713419E-3</v>
      </c>
      <c r="Y67" s="226">
        <v>1.060370739335543E-2</v>
      </c>
      <c r="DA67" s="69" t="s">
        <v>1046</v>
      </c>
    </row>
    <row r="68" spans="1:105" ht="12" customHeight="1" x14ac:dyDescent="0.25">
      <c r="A68" s="37" t="s">
        <v>35</v>
      </c>
      <c r="B68" s="226">
        <v>0</v>
      </c>
      <c r="C68" s="226">
        <v>0</v>
      </c>
      <c r="D68" s="226">
        <v>0</v>
      </c>
      <c r="E68" s="226">
        <v>0</v>
      </c>
      <c r="F68" s="226">
        <v>0</v>
      </c>
      <c r="G68" s="226">
        <v>0</v>
      </c>
      <c r="H68" s="226">
        <v>0</v>
      </c>
      <c r="I68" s="226">
        <v>0</v>
      </c>
      <c r="J68" s="226">
        <v>0</v>
      </c>
      <c r="K68" s="226">
        <v>0</v>
      </c>
      <c r="L68" s="226">
        <v>0</v>
      </c>
      <c r="M68" s="226">
        <v>0</v>
      </c>
      <c r="N68" s="226">
        <v>0</v>
      </c>
      <c r="O68" s="226">
        <v>0</v>
      </c>
      <c r="P68" s="226">
        <v>0</v>
      </c>
      <c r="Q68" s="226">
        <v>0</v>
      </c>
      <c r="R68" s="226">
        <v>0</v>
      </c>
      <c r="S68" s="226">
        <v>0</v>
      </c>
      <c r="T68" s="226">
        <v>0</v>
      </c>
      <c r="U68" s="226">
        <v>0</v>
      </c>
      <c r="V68" s="226">
        <v>0</v>
      </c>
      <c r="W68" s="226">
        <v>0</v>
      </c>
      <c r="X68" s="226">
        <v>0</v>
      </c>
      <c r="Y68" s="226">
        <v>0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7.8867601248270885E-2</v>
      </c>
      <c r="U69" s="226">
        <v>7.9575217854580549E-2</v>
      </c>
      <c r="V69" s="226">
        <v>8.0088347273687729E-2</v>
      </c>
      <c r="W69" s="226">
        <v>5.6586371293517873E-2</v>
      </c>
      <c r="X69" s="226">
        <v>7.7727219726470551E-2</v>
      </c>
      <c r="Y69" s="226">
        <v>8.2211360361218705E-2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2.7934822417353119E-2</v>
      </c>
      <c r="C71" s="226">
        <v>3.3172601620606819E-2</v>
      </c>
      <c r="D71" s="226">
        <v>3.3172601620606819E-2</v>
      </c>
      <c r="E71" s="226">
        <v>3.4918528021691403E-2</v>
      </c>
      <c r="F71" s="226">
        <v>3.6664454422775959E-2</v>
      </c>
      <c r="G71" s="226">
        <v>4.1902233626029649E-2</v>
      </c>
      <c r="H71" s="226">
        <v>4.364816002711424E-2</v>
      </c>
      <c r="I71" s="226">
        <v>4.7140012829283359E-2</v>
      </c>
      <c r="J71" s="226">
        <v>4.8885939230367943E-2</v>
      </c>
      <c r="K71" s="226">
        <v>4.8885939230367943E-2</v>
      </c>
      <c r="L71" s="226">
        <v>5.237779203253709E-2</v>
      </c>
      <c r="M71" s="226">
        <v>5.06318656314525E-2</v>
      </c>
      <c r="N71" s="226">
        <v>4.7526353526920098E-2</v>
      </c>
      <c r="O71" s="226">
        <v>6.1107424037959927E-2</v>
      </c>
      <c r="P71" s="226">
        <v>4.8465672943319889E-2</v>
      </c>
      <c r="Q71" s="226">
        <v>4.2571672514263331E-2</v>
      </c>
      <c r="R71" s="226">
        <v>3.6589105696890778E-2</v>
      </c>
      <c r="S71" s="226">
        <v>3.6926453173930979E-2</v>
      </c>
      <c r="T71" s="226">
        <v>1.6125768810850389E-2</v>
      </c>
      <c r="U71" s="226">
        <v>1.674161098996714E-2</v>
      </c>
      <c r="V71" s="226">
        <v>1.7043911047898121E-2</v>
      </c>
      <c r="W71" s="226">
        <v>7.9812528154000785E-3</v>
      </c>
      <c r="X71" s="226">
        <v>1.205142480779277E-2</v>
      </c>
      <c r="Y71" s="226">
        <v>1.0543118024814561E-2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4.2303630556652521E-4</v>
      </c>
      <c r="C72" s="261">
        <f t="shared" si="2"/>
        <v>5.0235561286024856E-4</v>
      </c>
      <c r="D72" s="261">
        <f t="shared" si="2"/>
        <v>5.0235561286024856E-4</v>
      </c>
      <c r="E72" s="261">
        <f t="shared" si="2"/>
        <v>5.287953819581566E-4</v>
      </c>
      <c r="F72" s="261">
        <f t="shared" si="2"/>
        <v>5.552351510560642E-4</v>
      </c>
      <c r="G72" s="261">
        <f t="shared" si="2"/>
        <v>6.3455445834978744E-4</v>
      </c>
      <c r="H72" s="261">
        <f t="shared" si="2"/>
        <v>6.6099422744769526E-4</v>
      </c>
      <c r="I72" s="261">
        <f t="shared" si="2"/>
        <v>7.138737656435109E-4</v>
      </c>
      <c r="J72" s="261">
        <f t="shared" si="2"/>
        <v>7.4031353474141894E-4</v>
      </c>
      <c r="K72" s="261">
        <f t="shared" si="2"/>
        <v>7.4031353474141894E-4</v>
      </c>
      <c r="L72" s="261">
        <f t="shared" si="2"/>
        <v>7.9319307293723457E-4</v>
      </c>
      <c r="M72" s="261">
        <f t="shared" si="2"/>
        <v>7.6675330383932654E-4</v>
      </c>
      <c r="N72" s="261">
        <f t="shared" si="2"/>
        <v>0.45134420335929987</v>
      </c>
      <c r="O72" s="261">
        <f t="shared" si="2"/>
        <v>9.2539191842677367E-4</v>
      </c>
      <c r="P72" s="261">
        <f t="shared" si="2"/>
        <v>0.90700266213235914</v>
      </c>
      <c r="Q72" s="261">
        <f t="shared" si="2"/>
        <v>1.0933058725712592</v>
      </c>
      <c r="R72" s="261">
        <f t="shared" si="2"/>
        <v>0.6979547332623367</v>
      </c>
      <c r="S72" s="261">
        <f t="shared" si="2"/>
        <v>0.7435236998318443</v>
      </c>
      <c r="T72" s="261">
        <f t="shared" si="2"/>
        <v>0.62608880503589315</v>
      </c>
      <c r="U72" s="261">
        <f t="shared" si="2"/>
        <v>0.65698145897149884</v>
      </c>
      <c r="V72" s="261">
        <f t="shared" si="2"/>
        <v>0.62611431234984427</v>
      </c>
      <c r="W72" s="261">
        <f t="shared" si="2"/>
        <v>0.39670870915072687</v>
      </c>
      <c r="X72" s="261">
        <f t="shared" si="2"/>
        <v>0.67179541470131676</v>
      </c>
      <c r="Y72" s="261">
        <f t="shared" si="2"/>
        <v>0.78252143152531295</v>
      </c>
      <c r="DA72" s="70"/>
    </row>
    <row r="73" spans="1:105" ht="12" customHeight="1" x14ac:dyDescent="0.25">
      <c r="A73" s="60" t="s">
        <v>1052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0.45043954190968188</v>
      </c>
      <c r="O73" s="262">
        <v>0</v>
      </c>
      <c r="P73" s="262">
        <v>0.906043004595947</v>
      </c>
      <c r="Q73" s="262">
        <v>1.0924034451640241</v>
      </c>
      <c r="R73" s="262">
        <v>0.69722475790814298</v>
      </c>
      <c r="S73" s="262">
        <v>0.74276080892244023</v>
      </c>
      <c r="T73" s="262">
        <v>0.62537393732115576</v>
      </c>
      <c r="U73" s="262">
        <v>0.65622566689906459</v>
      </c>
      <c r="V73" s="262">
        <v>0.62536528122919666</v>
      </c>
      <c r="W73" s="262">
        <v>0.39628083042153678</v>
      </c>
      <c r="X73" s="262">
        <v>0.67117644365283113</v>
      </c>
      <c r="Y73" s="262">
        <v>0.78190274329288267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6.0055707664778711E-2</v>
      </c>
      <c r="T76" s="229">
        <v>4.9097648811871238E-2</v>
      </c>
      <c r="U76" s="229">
        <v>5.5113154056067933E-2</v>
      </c>
      <c r="V76" s="229">
        <v>6.6552263928215866E-2</v>
      </c>
      <c r="W76" s="229">
        <v>4.6199325375986873E-2</v>
      </c>
      <c r="X76" s="229">
        <v>7.0692869635899241E-3</v>
      </c>
      <c r="Y76" s="229">
        <v>6.6649601651689056E-3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0.45043954190968188</v>
      </c>
      <c r="O77" s="229">
        <v>0</v>
      </c>
      <c r="P77" s="229">
        <v>0.30157115260843481</v>
      </c>
      <c r="Q77" s="229">
        <v>0.24501637505804391</v>
      </c>
      <c r="R77" s="229">
        <v>0.24711639787565221</v>
      </c>
      <c r="S77" s="229">
        <v>0.2818735255851883</v>
      </c>
      <c r="T77" s="229">
        <v>0.20542195373918451</v>
      </c>
      <c r="U77" s="229">
        <v>0.27621059366773382</v>
      </c>
      <c r="V77" s="229">
        <v>0.26057713078686617</v>
      </c>
      <c r="W77" s="229">
        <v>0.23490381580785349</v>
      </c>
      <c r="X77" s="229">
        <v>0.24922980928237581</v>
      </c>
      <c r="Y77" s="229">
        <v>0.25241625787935762</v>
      </c>
      <c r="DA77" s="73" t="s">
        <v>1057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0.24882767578126999</v>
      </c>
      <c r="R78" s="229">
        <v>0.24555045098798131</v>
      </c>
      <c r="S78" s="229">
        <v>0.19037594028131741</v>
      </c>
      <c r="T78" s="229">
        <v>0.2366141469505022</v>
      </c>
      <c r="U78" s="229">
        <v>0.18964241265706819</v>
      </c>
      <c r="V78" s="229">
        <v>0.18943834553313951</v>
      </c>
      <c r="W78" s="229">
        <v>5.4785973079847623E-2</v>
      </c>
      <c r="X78" s="229">
        <v>0.33970041388402739</v>
      </c>
      <c r="Y78" s="229">
        <v>0.48339329197929759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0.60447185198751219</v>
      </c>
      <c r="Q82" s="229">
        <v>0.59855939432471017</v>
      </c>
      <c r="R82" s="229">
        <v>0.20455790904450949</v>
      </c>
      <c r="S82" s="229">
        <v>0.21045563539115589</v>
      </c>
      <c r="T82" s="229">
        <v>0.13424018781959779</v>
      </c>
      <c r="U82" s="229">
        <v>0.13525950651819479</v>
      </c>
      <c r="V82" s="229">
        <v>0.1087975409809751</v>
      </c>
      <c r="W82" s="229">
        <v>6.039171615784885E-2</v>
      </c>
      <c r="X82" s="229">
        <v>7.5176933522837941E-2</v>
      </c>
      <c r="Y82" s="229">
        <v>3.9428233269058532E-2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1063</v>
      </c>
    </row>
    <row r="84" spans="1:105" ht="12" customHeight="1" x14ac:dyDescent="0.25">
      <c r="A84" s="60" t="s">
        <v>1064</v>
      </c>
      <c r="B84" s="262">
        <v>4.2303630556652521E-4</v>
      </c>
      <c r="C84" s="262">
        <v>5.0235561286024856E-4</v>
      </c>
      <c r="D84" s="262">
        <v>5.0235561286024856E-4</v>
      </c>
      <c r="E84" s="262">
        <v>5.287953819581566E-4</v>
      </c>
      <c r="F84" s="262">
        <v>5.552351510560642E-4</v>
      </c>
      <c r="G84" s="262">
        <v>6.3455445834978744E-4</v>
      </c>
      <c r="H84" s="262">
        <v>6.6099422744769526E-4</v>
      </c>
      <c r="I84" s="262">
        <v>7.138737656435109E-4</v>
      </c>
      <c r="J84" s="262">
        <v>7.4031353474141894E-4</v>
      </c>
      <c r="K84" s="262">
        <v>7.4031353474141894E-4</v>
      </c>
      <c r="L84" s="262">
        <v>7.9319307293723457E-4</v>
      </c>
      <c r="M84" s="262">
        <v>7.6675330383932654E-4</v>
      </c>
      <c r="N84" s="262">
        <v>9.0466144961799894E-4</v>
      </c>
      <c r="O84" s="262">
        <v>9.2539191842677367E-4</v>
      </c>
      <c r="P84" s="262">
        <v>9.5965753641211703E-4</v>
      </c>
      <c r="Q84" s="262">
        <v>9.0242740723514916E-4</v>
      </c>
      <c r="R84" s="262">
        <v>7.2997535419377631E-4</v>
      </c>
      <c r="S84" s="262">
        <v>7.6289090940403754E-4</v>
      </c>
      <c r="T84" s="262">
        <v>7.1486771473743536E-4</v>
      </c>
      <c r="U84" s="262">
        <v>7.5579207243425556E-4</v>
      </c>
      <c r="V84" s="262">
        <v>7.4903112064766562E-4</v>
      </c>
      <c r="W84" s="262">
        <v>4.2787872919009538E-4</v>
      </c>
      <c r="X84" s="262">
        <v>6.1897104848568276E-4</v>
      </c>
      <c r="Y84" s="262">
        <v>6.1868823243027701E-4</v>
      </c>
      <c r="DA84" s="72" t="s">
        <v>1065</v>
      </c>
    </row>
    <row r="85" spans="1:105" ht="12" customHeight="1" x14ac:dyDescent="0.25">
      <c r="A85" s="57" t="s">
        <v>1010</v>
      </c>
      <c r="B85" s="261">
        <v>0.1771253211497946</v>
      </c>
      <c r="C85" s="261">
        <v>0.21033631886538109</v>
      </c>
      <c r="D85" s="261">
        <v>0.21033631886538109</v>
      </c>
      <c r="E85" s="261">
        <v>0.22140665143724331</v>
      </c>
      <c r="F85" s="261">
        <v>0.23247698400910541</v>
      </c>
      <c r="G85" s="261">
        <v>0.26568798172469182</v>
      </c>
      <c r="H85" s="261">
        <v>0.27675831429655401</v>
      </c>
      <c r="I85" s="261">
        <v>0.29889897944027838</v>
      </c>
      <c r="J85" s="261">
        <v>0.30996931201214062</v>
      </c>
      <c r="K85" s="261">
        <v>0.30996931201214062</v>
      </c>
      <c r="L85" s="261">
        <v>0.33210997715586488</v>
      </c>
      <c r="M85" s="261">
        <v>0.32103964458400258</v>
      </c>
      <c r="N85" s="261">
        <v>0.27650289662788652</v>
      </c>
      <c r="O85" s="261">
        <v>0.38746164001517569</v>
      </c>
      <c r="P85" s="261">
        <v>0.39656039189664749</v>
      </c>
      <c r="Q85" s="261">
        <v>0.48558935836104111</v>
      </c>
      <c r="R85" s="261">
        <v>0.3450352055070634</v>
      </c>
      <c r="S85" s="261">
        <v>0.36780609873118308</v>
      </c>
      <c r="T85" s="261">
        <v>0.31906070026272693</v>
      </c>
      <c r="U85" s="261">
        <v>0.33562237625997499</v>
      </c>
      <c r="V85" s="261">
        <v>0.3233868222174992</v>
      </c>
      <c r="W85" s="261">
        <v>0.2026610617251613</v>
      </c>
      <c r="X85" s="261">
        <v>0.34341043484815659</v>
      </c>
      <c r="Y85" s="261">
        <v>0.40553087752270528</v>
      </c>
      <c r="DA85" s="70" t="s">
        <v>1066</v>
      </c>
    </row>
    <row r="86" spans="1:105" ht="12" customHeight="1" x14ac:dyDescent="0.25">
      <c r="A86" s="60" t="s">
        <v>1012</v>
      </c>
      <c r="B86" s="262">
        <v>0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>
        <v>0</v>
      </c>
      <c r="K86" s="262">
        <v>0</v>
      </c>
      <c r="L86" s="262">
        <v>0</v>
      </c>
      <c r="M86" s="262">
        <v>0</v>
      </c>
      <c r="N86" s="262">
        <v>0.16657504219665359</v>
      </c>
      <c r="O86" s="262">
        <v>0</v>
      </c>
      <c r="P86" s="262">
        <v>0.2979574450663009</v>
      </c>
      <c r="Q86" s="262">
        <v>0.44248261645869352</v>
      </c>
      <c r="R86" s="262">
        <v>0.3027191383905542</v>
      </c>
      <c r="S86" s="262">
        <v>0.32661513475288828</v>
      </c>
      <c r="T86" s="262">
        <v>0.28168309558773341</v>
      </c>
      <c r="U86" s="262">
        <v>0.29570496269288171</v>
      </c>
      <c r="V86" s="262">
        <v>0.2797413234282633</v>
      </c>
      <c r="W86" s="262">
        <v>0.17719516040324071</v>
      </c>
      <c r="X86" s="262">
        <v>0.32086622900241579</v>
      </c>
      <c r="Y86" s="262">
        <v>0.39227118314526699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3.6849356397357938E-2</v>
      </c>
      <c r="T88" s="295">
        <v>2.8159290045620091E-2</v>
      </c>
      <c r="U88" s="295">
        <v>3.128270971020837E-2</v>
      </c>
      <c r="V88" s="295">
        <v>3.6040613723729853E-2</v>
      </c>
      <c r="W88" s="295">
        <v>2.437202196464424E-2</v>
      </c>
      <c r="X88" s="295">
        <v>3.8058679767174648E-3</v>
      </c>
      <c r="Y88" s="295">
        <v>3.5212950401798831E-3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0.16657504219665359</v>
      </c>
      <c r="O89" s="295">
        <v>0</v>
      </c>
      <c r="P89" s="295">
        <v>0.2979574450663009</v>
      </c>
      <c r="Q89" s="295">
        <v>0.21953385188431451</v>
      </c>
      <c r="R89" s="295">
        <v>0.15184066721688591</v>
      </c>
      <c r="S89" s="295">
        <v>0.17295371925756281</v>
      </c>
      <c r="T89" s="295">
        <v>0.1178169732576077</v>
      </c>
      <c r="U89" s="295">
        <v>0.1567795559622977</v>
      </c>
      <c r="V89" s="295">
        <v>0.14111255067230949</v>
      </c>
      <c r="W89" s="295">
        <v>0.12392131079523271</v>
      </c>
      <c r="X89" s="295">
        <v>0.13417700467905611</v>
      </c>
      <c r="Y89" s="295">
        <v>0.1333589541279461</v>
      </c>
      <c r="DA89" s="122" t="s">
        <v>1070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0.22294876457437901</v>
      </c>
      <c r="R90" s="295">
        <v>0.15087847117366829</v>
      </c>
      <c r="S90" s="295">
        <v>0.1168120590979676</v>
      </c>
      <c r="T90" s="295">
        <v>0.13570683228450561</v>
      </c>
      <c r="U90" s="295">
        <v>0.1076426970203757</v>
      </c>
      <c r="V90" s="295">
        <v>0.1025881590322239</v>
      </c>
      <c r="W90" s="295">
        <v>2.890182764336376E-2</v>
      </c>
      <c r="X90" s="295">
        <v>0.1828833563466423</v>
      </c>
      <c r="Y90" s="295">
        <v>0.25539093397714102</v>
      </c>
      <c r="DA90" s="122" t="s">
        <v>1071</v>
      </c>
    </row>
    <row r="91" spans="1:105" ht="12" customHeight="1" x14ac:dyDescent="0.25">
      <c r="A91" s="59" t="s">
        <v>35</v>
      </c>
      <c r="B91" s="295">
        <v>0</v>
      </c>
      <c r="C91" s="295">
        <v>0</v>
      </c>
      <c r="D91" s="295">
        <v>0</v>
      </c>
      <c r="E91" s="295">
        <v>0</v>
      </c>
      <c r="F91" s="295">
        <v>0</v>
      </c>
      <c r="G91" s="295">
        <v>0</v>
      </c>
      <c r="H91" s="295">
        <v>0</v>
      </c>
      <c r="I91" s="295">
        <v>0</v>
      </c>
      <c r="J91" s="295">
        <v>0</v>
      </c>
      <c r="K91" s="295">
        <v>0</v>
      </c>
      <c r="L91" s="295">
        <v>0</v>
      </c>
      <c r="M91" s="295">
        <v>0</v>
      </c>
      <c r="N91" s="295">
        <v>0</v>
      </c>
      <c r="O91" s="295">
        <v>0</v>
      </c>
      <c r="P91" s="295">
        <v>0</v>
      </c>
      <c r="Q91" s="295">
        <v>0</v>
      </c>
      <c r="R91" s="295">
        <v>0</v>
      </c>
      <c r="S91" s="295">
        <v>0</v>
      </c>
      <c r="T91" s="295">
        <v>0</v>
      </c>
      <c r="U91" s="295">
        <v>0</v>
      </c>
      <c r="V91" s="295">
        <v>0</v>
      </c>
      <c r="W91" s="295">
        <v>0</v>
      </c>
      <c r="X91" s="295">
        <v>0</v>
      </c>
      <c r="Y91" s="295">
        <v>0</v>
      </c>
      <c r="DA91" s="122" t="s">
        <v>1072</v>
      </c>
    </row>
    <row r="92" spans="1:105" ht="12" customHeight="1" x14ac:dyDescent="0.25">
      <c r="A92" s="60" t="s">
        <v>1019</v>
      </c>
      <c r="B92" s="262">
        <v>0.1771253211497946</v>
      </c>
      <c r="C92" s="262">
        <v>0.21033631886538109</v>
      </c>
      <c r="D92" s="262">
        <v>0.21033631886538109</v>
      </c>
      <c r="E92" s="262">
        <v>0.22140665143724331</v>
      </c>
      <c r="F92" s="262">
        <v>0.23247698400910541</v>
      </c>
      <c r="G92" s="262">
        <v>0.26568798172469182</v>
      </c>
      <c r="H92" s="262">
        <v>0.27675831429655401</v>
      </c>
      <c r="I92" s="262">
        <v>0.29889897944027838</v>
      </c>
      <c r="J92" s="262">
        <v>0.30996931201214062</v>
      </c>
      <c r="K92" s="262">
        <v>0.30996931201214062</v>
      </c>
      <c r="L92" s="262">
        <v>0.33210997715586488</v>
      </c>
      <c r="M92" s="262">
        <v>0.32103964458400258</v>
      </c>
      <c r="N92" s="262">
        <v>0.109927854431233</v>
      </c>
      <c r="O92" s="262">
        <v>0.38746164001517569</v>
      </c>
      <c r="P92" s="262">
        <v>9.8602946830346663E-2</v>
      </c>
      <c r="Q92" s="262">
        <v>4.3106741902347583E-2</v>
      </c>
      <c r="R92" s="262">
        <v>4.2316067116509183E-2</v>
      </c>
      <c r="S92" s="262">
        <v>4.1190963978294783E-2</v>
      </c>
      <c r="T92" s="262">
        <v>3.7377604674993459E-2</v>
      </c>
      <c r="U92" s="262">
        <v>3.9917413567093343E-2</v>
      </c>
      <c r="V92" s="262">
        <v>4.3645498789235918E-2</v>
      </c>
      <c r="W92" s="262">
        <v>2.5465901321920621E-2</v>
      </c>
      <c r="X92" s="262">
        <v>2.254420584574084E-2</v>
      </c>
      <c r="Y92" s="262">
        <v>1.3259694377438369E-2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2.996460779239498E-2</v>
      </c>
      <c r="C93" s="261">
        <f t="shared" si="3"/>
        <v>3.5582971753469042E-2</v>
      </c>
      <c r="D93" s="261">
        <f t="shared" si="3"/>
        <v>3.5582971753469042E-2</v>
      </c>
      <c r="E93" s="261">
        <f t="shared" si="3"/>
        <v>3.745575974049372E-2</v>
      </c>
      <c r="F93" s="261">
        <f t="shared" si="3"/>
        <v>3.9328547727518412E-2</v>
      </c>
      <c r="G93" s="261">
        <f t="shared" si="3"/>
        <v>4.4946911688592453E-2</v>
      </c>
      <c r="H93" s="261">
        <f t="shared" si="3"/>
        <v>4.6819699675617138E-2</v>
      </c>
      <c r="I93" s="261">
        <f t="shared" si="3"/>
        <v>5.0565275649666508E-2</v>
      </c>
      <c r="J93" s="261">
        <f t="shared" si="3"/>
        <v>5.2438063636691207E-2</v>
      </c>
      <c r="K93" s="261">
        <f t="shared" si="3"/>
        <v>5.2438063636691207E-2</v>
      </c>
      <c r="L93" s="261">
        <f t="shared" si="3"/>
        <v>5.6183639610740597E-2</v>
      </c>
      <c r="M93" s="261">
        <f t="shared" si="3"/>
        <v>5.4310851623715871E-2</v>
      </c>
      <c r="N93" s="261">
        <f t="shared" si="3"/>
        <v>7.3959125613459312E-2</v>
      </c>
      <c r="O93" s="261">
        <f t="shared" si="3"/>
        <v>6.5547579545864015E-2</v>
      </c>
      <c r="P93" s="261">
        <f t="shared" si="3"/>
        <v>8.7847818334335095E-2</v>
      </c>
      <c r="Q93" s="261">
        <f t="shared" si="3"/>
        <v>8.7881706297080087E-2</v>
      </c>
      <c r="R93" s="261">
        <f t="shared" si="3"/>
        <v>6.6998700523047211E-2</v>
      </c>
      <c r="S93" s="261">
        <f t="shared" si="3"/>
        <v>7.0328969721694862E-2</v>
      </c>
      <c r="T93" s="261">
        <f t="shared" si="3"/>
        <v>6.4352618222371843E-2</v>
      </c>
      <c r="U93" s="261">
        <f t="shared" si="3"/>
        <v>6.7928083214648688E-2</v>
      </c>
      <c r="V93" s="261">
        <f t="shared" si="3"/>
        <v>6.6772298818895875E-2</v>
      </c>
      <c r="W93" s="261">
        <f t="shared" si="3"/>
        <v>3.8999622982297359E-2</v>
      </c>
      <c r="X93" s="261">
        <f t="shared" si="3"/>
        <v>5.8564674066528342E-2</v>
      </c>
      <c r="Y93" s="261">
        <f t="shared" si="3"/>
        <v>6.0973309926195263E-2</v>
      </c>
      <c r="DA93" s="70"/>
    </row>
    <row r="94" spans="1:105" ht="12" customHeight="1" x14ac:dyDescent="0.25">
      <c r="A94" s="60" t="s">
        <v>1022</v>
      </c>
      <c r="B94" s="262">
        <v>0</v>
      </c>
      <c r="C94" s="262">
        <v>0</v>
      </c>
      <c r="D94" s="262">
        <v>0</v>
      </c>
      <c r="E94" s="262">
        <v>0</v>
      </c>
      <c r="F94" s="262">
        <v>0</v>
      </c>
      <c r="G94" s="262">
        <v>0</v>
      </c>
      <c r="H94" s="262">
        <v>0</v>
      </c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2">
        <v>0</v>
      </c>
      <c r="P94" s="262">
        <v>0</v>
      </c>
      <c r="Q94" s="262">
        <v>0</v>
      </c>
      <c r="R94" s="262">
        <v>0</v>
      </c>
      <c r="S94" s="262">
        <v>0</v>
      </c>
      <c r="T94" s="262">
        <v>0</v>
      </c>
      <c r="U94" s="262">
        <v>0</v>
      </c>
      <c r="V94" s="262">
        <v>0</v>
      </c>
      <c r="W94" s="262">
        <v>0</v>
      </c>
      <c r="X94" s="262">
        <v>0</v>
      </c>
      <c r="Y94" s="262">
        <v>0</v>
      </c>
      <c r="DA94" s="72" t="s">
        <v>1074</v>
      </c>
    </row>
    <row r="95" spans="1:105" ht="12" customHeight="1" x14ac:dyDescent="0.25">
      <c r="A95" s="60" t="s">
        <v>1024</v>
      </c>
      <c r="B95" s="262">
        <v>0</v>
      </c>
      <c r="C95" s="262">
        <v>0</v>
      </c>
      <c r="D95" s="262">
        <v>0</v>
      </c>
      <c r="E95" s="262">
        <v>0</v>
      </c>
      <c r="F95" s="262">
        <v>0</v>
      </c>
      <c r="G95" s="262">
        <v>0</v>
      </c>
      <c r="H95" s="262">
        <v>0</v>
      </c>
      <c r="I95" s="262">
        <v>0</v>
      </c>
      <c r="J95" s="262">
        <v>0</v>
      </c>
      <c r="K95" s="262">
        <v>0</v>
      </c>
      <c r="L95" s="262">
        <v>0</v>
      </c>
      <c r="M95" s="262">
        <v>0</v>
      </c>
      <c r="N95" s="262">
        <v>9.8799315442875263E-3</v>
      </c>
      <c r="O95" s="262">
        <v>0</v>
      </c>
      <c r="P95" s="262">
        <v>1.9873128419492639E-2</v>
      </c>
      <c r="Q95" s="262">
        <v>2.3960754447105131E-2</v>
      </c>
      <c r="R95" s="262">
        <v>1.529291333951343E-2</v>
      </c>
      <c r="S95" s="262">
        <v>1.629170013543076E-2</v>
      </c>
      <c r="T95" s="262">
        <v>1.371693893506681E-2</v>
      </c>
      <c r="U95" s="262">
        <v>1.439364012999372E-2</v>
      </c>
      <c r="V95" s="262">
        <v>1.371674907252581E-2</v>
      </c>
      <c r="W95" s="262">
        <v>8.6920154928655079E-3</v>
      </c>
      <c r="X95" s="262">
        <v>1.472157015637395E-2</v>
      </c>
      <c r="Y95" s="262">
        <v>1.7150238509862619E-2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1.317260642918267E-3</v>
      </c>
      <c r="T98" s="229">
        <v>1.076906807937438E-3</v>
      </c>
      <c r="U98" s="229">
        <v>1.2088507748569391E-3</v>
      </c>
      <c r="V98" s="229">
        <v>1.4597559728891901E-3</v>
      </c>
      <c r="W98" s="229">
        <v>1.0133350419722659E-3</v>
      </c>
      <c r="X98" s="229">
        <v>1.5505759323677931E-4</v>
      </c>
      <c r="Y98" s="229">
        <v>1.461890976491482E-4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9.8799315442875263E-3</v>
      </c>
      <c r="O99" s="229">
        <v>0</v>
      </c>
      <c r="P99" s="229">
        <v>6.6146553894254811E-3</v>
      </c>
      <c r="Q99" s="229">
        <v>5.3741840748260444E-3</v>
      </c>
      <c r="R99" s="229">
        <v>5.4202459316325044E-3</v>
      </c>
      <c r="S99" s="229">
        <v>6.1826080479565008E-3</v>
      </c>
      <c r="T99" s="229">
        <v>4.5057208610781536E-3</v>
      </c>
      <c r="U99" s="229">
        <v>6.0583974170531647E-3</v>
      </c>
      <c r="V99" s="229">
        <v>5.7154933673591833E-3</v>
      </c>
      <c r="W99" s="229">
        <v>5.1523754105470406E-3</v>
      </c>
      <c r="X99" s="229">
        <v>5.4666014534741746E-3</v>
      </c>
      <c r="Y99" s="229">
        <v>5.5364929507306128E-3</v>
      </c>
      <c r="DA99" s="73" t="s">
        <v>1079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5.4577810656242414E-3</v>
      </c>
      <c r="R100" s="229">
        <v>5.385898485165911E-3</v>
      </c>
      <c r="S100" s="229">
        <v>4.1757019148108594E-3</v>
      </c>
      <c r="T100" s="229">
        <v>5.1898897782595007E-3</v>
      </c>
      <c r="U100" s="229">
        <v>4.1596127351560264E-3</v>
      </c>
      <c r="V100" s="229">
        <v>4.1551367311038366E-3</v>
      </c>
      <c r="W100" s="229">
        <v>1.201674394129028E-3</v>
      </c>
      <c r="X100" s="229">
        <v>7.4509818132558383E-3</v>
      </c>
      <c r="Y100" s="229">
        <v>1.0602738412963031E-2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0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>
        <v>0</v>
      </c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>
        <v>0</v>
      </c>
      <c r="X102" s="229">
        <v>0</v>
      </c>
      <c r="Y102" s="229">
        <v>0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1.325847303006716E-2</v>
      </c>
      <c r="Q104" s="229">
        <v>1.3128789306654849E-2</v>
      </c>
      <c r="R104" s="229">
        <v>4.4867689227150098E-3</v>
      </c>
      <c r="S104" s="229">
        <v>4.6161295297451376E-3</v>
      </c>
      <c r="T104" s="229">
        <v>2.9444214877917189E-3</v>
      </c>
      <c r="U104" s="229">
        <v>2.9667792029275941E-3</v>
      </c>
      <c r="V104" s="229">
        <v>2.386363001173601E-3</v>
      </c>
      <c r="W104" s="229">
        <v>1.3246306462171729E-3</v>
      </c>
      <c r="X104" s="229">
        <v>1.648929296407155E-3</v>
      </c>
      <c r="Y104" s="229">
        <v>8.6481804851983219E-4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1085</v>
      </c>
    </row>
    <row r="106" spans="1:105" ht="12" customHeight="1" x14ac:dyDescent="0.25">
      <c r="A106" s="60" t="s">
        <v>1036</v>
      </c>
      <c r="B106" s="262">
        <v>2.996460779239498E-2</v>
      </c>
      <c r="C106" s="262">
        <v>3.5582971753469042E-2</v>
      </c>
      <c r="D106" s="262">
        <v>3.5582971753469042E-2</v>
      </c>
      <c r="E106" s="262">
        <v>3.745575974049372E-2</v>
      </c>
      <c r="F106" s="262">
        <v>3.9328547727518412E-2</v>
      </c>
      <c r="G106" s="262">
        <v>4.4946911688592453E-2</v>
      </c>
      <c r="H106" s="262">
        <v>4.6819699675617138E-2</v>
      </c>
      <c r="I106" s="262">
        <v>5.0565275649666508E-2</v>
      </c>
      <c r="J106" s="262">
        <v>5.2438063636691207E-2</v>
      </c>
      <c r="K106" s="262">
        <v>5.2438063636691207E-2</v>
      </c>
      <c r="L106" s="262">
        <v>5.6183639610740597E-2</v>
      </c>
      <c r="M106" s="262">
        <v>5.4310851623715871E-2</v>
      </c>
      <c r="N106" s="262">
        <v>6.4079194069171785E-2</v>
      </c>
      <c r="O106" s="262">
        <v>6.5547579545864015E-2</v>
      </c>
      <c r="P106" s="262">
        <v>6.7974689914842457E-2</v>
      </c>
      <c r="Q106" s="262">
        <v>6.3920951849974955E-2</v>
      </c>
      <c r="R106" s="262">
        <v>5.1705787183533782E-2</v>
      </c>
      <c r="S106" s="262">
        <v>5.4037269586264099E-2</v>
      </c>
      <c r="T106" s="262">
        <v>5.063567928730503E-2</v>
      </c>
      <c r="U106" s="262">
        <v>5.3534443084654972E-2</v>
      </c>
      <c r="V106" s="262">
        <v>5.3055549746370063E-2</v>
      </c>
      <c r="W106" s="262">
        <v>3.030760748943185E-2</v>
      </c>
      <c r="X106" s="262">
        <v>4.3843103910154391E-2</v>
      </c>
      <c r="Y106" s="262">
        <v>4.3823071416332647E-2</v>
      </c>
      <c r="DA106" s="72" t="s">
        <v>1086</v>
      </c>
    </row>
    <row r="107" spans="1:105" ht="12" customHeight="1" x14ac:dyDescent="0.25">
      <c r="A107" s="132" t="s">
        <v>1038</v>
      </c>
      <c r="B107" s="316">
        <v>2.706257614569994E-2</v>
      </c>
      <c r="C107" s="316">
        <v>3.2136809173018678E-2</v>
      </c>
      <c r="D107" s="316">
        <v>3.2136809173018678E-2</v>
      </c>
      <c r="E107" s="316">
        <v>3.3828220182124932E-2</v>
      </c>
      <c r="F107" s="316">
        <v>3.5519631191231159E-2</v>
      </c>
      <c r="G107" s="316">
        <v>4.0593864218549887E-2</v>
      </c>
      <c r="H107" s="316">
        <v>4.2285275227656141E-2</v>
      </c>
      <c r="I107" s="316">
        <v>4.5668097245868643E-2</v>
      </c>
      <c r="J107" s="316">
        <v>4.7359508254974869E-2</v>
      </c>
      <c r="K107" s="316">
        <v>4.7359508254974869E-2</v>
      </c>
      <c r="L107" s="316">
        <v>5.0742330273187378E-2</v>
      </c>
      <c r="M107" s="316">
        <v>4.9050919264081103E-2</v>
      </c>
      <c r="N107" s="316">
        <v>5.7873210984999847E-2</v>
      </c>
      <c r="O107" s="316">
        <v>5.91993853187186E-2</v>
      </c>
      <c r="P107" s="316">
        <v>6.1391433338488351E-2</v>
      </c>
      <c r="Q107" s="316">
        <v>5.7730294310229788E-2</v>
      </c>
      <c r="R107" s="316">
        <v>4.6698151783681238E-2</v>
      </c>
      <c r="S107" s="316">
        <v>4.8803833276107197E-2</v>
      </c>
      <c r="T107" s="316">
        <v>4.5731682386636267E-2</v>
      </c>
      <c r="U107" s="316">
        <v>4.8349704839581273E-2</v>
      </c>
      <c r="V107" s="316">
        <v>4.7917191671953789E-2</v>
      </c>
      <c r="W107" s="316">
        <v>2.737235678702599E-2</v>
      </c>
      <c r="X107" s="316">
        <v>3.9596958727206283E-2</v>
      </c>
      <c r="Y107" s="316">
        <v>3.9578866353256477E-2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0.79277732181441574</v>
      </c>
      <c r="C110" s="223">
        <v>0.94142306965461831</v>
      </c>
      <c r="D110" s="223">
        <v>0.94142306965461831</v>
      </c>
      <c r="E110" s="223">
        <v>0.99097165226801942</v>
      </c>
      <c r="F110" s="223">
        <v>1.04052023488142</v>
      </c>
      <c r="G110" s="223">
        <v>1.189165982721623</v>
      </c>
      <c r="H110" s="223">
        <v>1.2387145653350251</v>
      </c>
      <c r="I110" s="223">
        <v>1.337811730561826</v>
      </c>
      <c r="J110" s="223">
        <v>1.387360313175227</v>
      </c>
      <c r="K110" s="223">
        <v>1.387360313175227</v>
      </c>
      <c r="L110" s="223">
        <v>1.486457478402029</v>
      </c>
      <c r="M110" s="223">
        <v>1.436908895788628</v>
      </c>
      <c r="N110" s="223">
        <v>2.1754305196413699</v>
      </c>
      <c r="O110" s="223">
        <v>1.7342003914690329</v>
      </c>
      <c r="P110" s="223">
        <v>3.0500620999331232</v>
      </c>
      <c r="Q110" s="223">
        <v>4.2108531575427541</v>
      </c>
      <c r="R110" s="223">
        <v>4.4353683003726001</v>
      </c>
      <c r="S110" s="223">
        <v>4.581064297315371</v>
      </c>
      <c r="T110" s="223">
        <v>5.4743479507022084</v>
      </c>
      <c r="U110" s="223">
        <v>5.734689978026176</v>
      </c>
      <c r="V110" s="223">
        <v>5.8182860418458002</v>
      </c>
      <c r="W110" s="223">
        <v>6.0762396102034968</v>
      </c>
      <c r="X110" s="223">
        <v>6.3437470144262926</v>
      </c>
      <c r="Y110" s="223">
        <v>5.6167455975983804</v>
      </c>
      <c r="DA110" s="89" t="s">
        <v>1088</v>
      </c>
    </row>
    <row r="111" spans="1:105" ht="12" customHeight="1" x14ac:dyDescent="0.25">
      <c r="A111" s="55" t="s">
        <v>91</v>
      </c>
      <c r="B111" s="259">
        <v>1.13701547321442E-2</v>
      </c>
      <c r="C111" s="259">
        <v>1.3502058744421241E-2</v>
      </c>
      <c r="D111" s="259">
        <v>1.3502058744421241E-2</v>
      </c>
      <c r="E111" s="259">
        <v>1.421269341518025E-2</v>
      </c>
      <c r="F111" s="259">
        <v>1.4923328085939261E-2</v>
      </c>
      <c r="G111" s="259">
        <v>1.70552320982163E-2</v>
      </c>
      <c r="H111" s="259">
        <v>1.7765866768975309E-2</v>
      </c>
      <c r="I111" s="259">
        <v>1.918713611049333E-2</v>
      </c>
      <c r="J111" s="259">
        <v>1.989777078125235E-2</v>
      </c>
      <c r="K111" s="259">
        <v>1.989777078125235E-2</v>
      </c>
      <c r="L111" s="259">
        <v>2.1319040122770371E-2</v>
      </c>
      <c r="M111" s="259">
        <v>2.0608405452011359E-2</v>
      </c>
      <c r="N111" s="259">
        <v>2.821431282171688E-2</v>
      </c>
      <c r="O111" s="259">
        <v>2.487221347656542E-2</v>
      </c>
      <c r="P111" s="259">
        <v>3.6854698460586241E-2</v>
      </c>
      <c r="Q111" s="259">
        <v>4.0358040969562463E-2</v>
      </c>
      <c r="R111" s="259">
        <v>4.7145578164654423E-2</v>
      </c>
      <c r="S111" s="259">
        <v>4.7683534333571663E-2</v>
      </c>
      <c r="T111" s="259">
        <v>4.8239242569730972E-2</v>
      </c>
      <c r="U111" s="259">
        <v>5.1126960949556127E-2</v>
      </c>
      <c r="V111" s="259">
        <v>5.4929126411483557E-2</v>
      </c>
      <c r="W111" s="259">
        <v>6.219981695614802E-2</v>
      </c>
      <c r="X111" s="259">
        <v>5.700823822103334E-2</v>
      </c>
      <c r="Y111" s="259">
        <v>4.1362263808829139E-2</v>
      </c>
      <c r="DA111" s="67" t="s">
        <v>1089</v>
      </c>
    </row>
    <row r="112" spans="1:105" ht="12" customHeight="1" x14ac:dyDescent="0.25">
      <c r="A112" s="173" t="s">
        <v>92</v>
      </c>
      <c r="B112" s="224">
        <v>9.0735244939586832E-2</v>
      </c>
      <c r="C112" s="224">
        <v>0.1077481033657593</v>
      </c>
      <c r="D112" s="224">
        <v>0.1077481033657593</v>
      </c>
      <c r="E112" s="224">
        <v>0.1134190561744835</v>
      </c>
      <c r="F112" s="224">
        <v>0.1190900089832076</v>
      </c>
      <c r="G112" s="224">
        <v>0.13610286740938021</v>
      </c>
      <c r="H112" s="224">
        <v>0.14177382021810439</v>
      </c>
      <c r="I112" s="224">
        <v>0.15311572583555269</v>
      </c>
      <c r="J112" s="224">
        <v>0.1587866786442769</v>
      </c>
      <c r="K112" s="224">
        <v>0.1587866786442769</v>
      </c>
      <c r="L112" s="224">
        <v>0.1701285842617252</v>
      </c>
      <c r="M112" s="224">
        <v>0.16445763145300099</v>
      </c>
      <c r="N112" s="224">
        <v>0.2251537155816552</v>
      </c>
      <c r="O112" s="224">
        <v>0.198483348305346</v>
      </c>
      <c r="P112" s="224">
        <v>0.29410506459882491</v>
      </c>
      <c r="Q112" s="224">
        <v>0.32206217232054879</v>
      </c>
      <c r="R112" s="224">
        <v>0.3762275609578839</v>
      </c>
      <c r="S112" s="224">
        <v>0.38052051790555608</v>
      </c>
      <c r="T112" s="224">
        <v>0.38495513855151048</v>
      </c>
      <c r="U112" s="224">
        <v>0.40799948937017089</v>
      </c>
      <c r="V112" s="224">
        <v>0.43834124131779478</v>
      </c>
      <c r="W112" s="224">
        <v>0.49636225360754221</v>
      </c>
      <c r="X112" s="224">
        <v>0.45493281141868053</v>
      </c>
      <c r="Y112" s="224">
        <v>0.33007599512607239</v>
      </c>
      <c r="DA112" s="177" t="s">
        <v>1090</v>
      </c>
    </row>
    <row r="113" spans="1:105" ht="12" customHeight="1" x14ac:dyDescent="0.25">
      <c r="A113" s="173" t="s">
        <v>93</v>
      </c>
      <c r="B113" s="224">
        <v>0.11124971421468779</v>
      </c>
      <c r="C113" s="224">
        <v>0.1321090356299417</v>
      </c>
      <c r="D113" s="224">
        <v>0.1321090356299417</v>
      </c>
      <c r="E113" s="224">
        <v>0.13906214276835971</v>
      </c>
      <c r="F113" s="224">
        <v>0.14601524990677761</v>
      </c>
      <c r="G113" s="224">
        <v>0.1668745713220316</v>
      </c>
      <c r="H113" s="224">
        <v>0.17382767846044961</v>
      </c>
      <c r="I113" s="224">
        <v>0.18773389273728561</v>
      </c>
      <c r="J113" s="224">
        <v>0.19468699987570351</v>
      </c>
      <c r="K113" s="224">
        <v>0.19468699987570351</v>
      </c>
      <c r="L113" s="224">
        <v>0.20859321415253951</v>
      </c>
      <c r="M113" s="224">
        <v>0.20164010701412149</v>
      </c>
      <c r="N113" s="224">
        <v>0.27605906094717492</v>
      </c>
      <c r="O113" s="224">
        <v>0.24335874984462941</v>
      </c>
      <c r="P113" s="224">
        <v>0.36059972513984528</v>
      </c>
      <c r="Q113" s="224">
        <v>0.39487769778853199</v>
      </c>
      <c r="R113" s="224">
        <v>0.46128942137227458</v>
      </c>
      <c r="S113" s="224">
        <v>0.46655297947345659</v>
      </c>
      <c r="T113" s="224">
        <v>0.47199023023352749</v>
      </c>
      <c r="U113" s="224">
        <v>0.50024471331279741</v>
      </c>
      <c r="V113" s="224">
        <v>0.53744647802058632</v>
      </c>
      <c r="W113" s="224">
        <v>0.60858554906160278</v>
      </c>
      <c r="X113" s="224">
        <v>0.55778926139352436</v>
      </c>
      <c r="Y113" s="224">
        <v>0.4047033779580762</v>
      </c>
      <c r="DA113" s="177" t="s">
        <v>1091</v>
      </c>
    </row>
    <row r="114" spans="1:105" ht="12" customHeight="1" x14ac:dyDescent="0.25">
      <c r="A114" s="173" t="s">
        <v>94</v>
      </c>
      <c r="B114" s="224">
        <v>0.2060043968310836</v>
      </c>
      <c r="C114" s="224">
        <v>0.24463022123691169</v>
      </c>
      <c r="D114" s="224">
        <v>0.24463022123691169</v>
      </c>
      <c r="E114" s="224">
        <v>0.25750549603885442</v>
      </c>
      <c r="F114" s="224">
        <v>0.27038077084079698</v>
      </c>
      <c r="G114" s="224">
        <v>0.30900659524662522</v>
      </c>
      <c r="H114" s="224">
        <v>0.32188187004856811</v>
      </c>
      <c r="I114" s="224">
        <v>0.34763241965245328</v>
      </c>
      <c r="J114" s="224">
        <v>0.36050769445439612</v>
      </c>
      <c r="K114" s="224">
        <v>0.36050769445439612</v>
      </c>
      <c r="L114" s="224">
        <v>0.38625824405828152</v>
      </c>
      <c r="M114" s="224">
        <v>0.37338296925633879</v>
      </c>
      <c r="N114" s="224">
        <v>0.51118675442556682</v>
      </c>
      <c r="O114" s="224">
        <v>0.45063461806799499</v>
      </c>
      <c r="P114" s="224">
        <v>0.66773321081557324</v>
      </c>
      <c r="Q114" s="224">
        <v>0.73120674987076617</v>
      </c>
      <c r="R114" s="224">
        <v>0.85418330901032513</v>
      </c>
      <c r="S114" s="224">
        <v>0.86392999572744189</v>
      </c>
      <c r="T114" s="224">
        <v>0.87399831429486008</v>
      </c>
      <c r="U114" s="224">
        <v>0.92631797898439572</v>
      </c>
      <c r="V114" s="224">
        <v>0.99520559055066538</v>
      </c>
      <c r="W114" s="224">
        <v>1.1269359192474859</v>
      </c>
      <c r="X114" s="224">
        <v>1.032874926136736</v>
      </c>
      <c r="Y114" s="224">
        <v>0.74940125338990304</v>
      </c>
      <c r="DA114" s="177" t="s">
        <v>1092</v>
      </c>
    </row>
    <row r="115" spans="1:105" ht="12" customHeight="1" x14ac:dyDescent="0.25">
      <c r="A115" s="56" t="s">
        <v>95</v>
      </c>
      <c r="B115" s="260">
        <v>2.7815419040876858E-2</v>
      </c>
      <c r="C115" s="260">
        <v>3.3030810111041253E-2</v>
      </c>
      <c r="D115" s="260">
        <v>3.3030810111041253E-2</v>
      </c>
      <c r="E115" s="260">
        <v>3.4769273801096061E-2</v>
      </c>
      <c r="F115" s="260">
        <v>3.6507737491150827E-2</v>
      </c>
      <c r="G115" s="260">
        <v>4.1723128561315263E-2</v>
      </c>
      <c r="H115" s="260">
        <v>4.3461592251370078E-2</v>
      </c>
      <c r="I115" s="260">
        <v>4.6938519631479693E-2</v>
      </c>
      <c r="J115" s="260">
        <v>4.8676983321534487E-2</v>
      </c>
      <c r="K115" s="260">
        <v>4.8676983321534487E-2</v>
      </c>
      <c r="L115" s="260">
        <v>5.215391070164406E-2</v>
      </c>
      <c r="M115" s="260">
        <v>5.0415447011589287E-2</v>
      </c>
      <c r="N115" s="260">
        <v>6.3233114063865475E-2</v>
      </c>
      <c r="O115" s="260">
        <v>6.0846229151918091E-2</v>
      </c>
      <c r="P115" s="260">
        <v>7.5444548295083652E-2</v>
      </c>
      <c r="Q115" s="260">
        <v>0.12683557080090371</v>
      </c>
      <c r="R115" s="260">
        <v>0.13327821550592411</v>
      </c>
      <c r="S115" s="260">
        <v>0.1405038082913834</v>
      </c>
      <c r="T115" s="260">
        <v>0.40912652538431937</v>
      </c>
      <c r="U115" s="260">
        <v>0.41598299384129062</v>
      </c>
      <c r="V115" s="260">
        <v>0.41165811224973198</v>
      </c>
      <c r="W115" s="260">
        <v>0.41698100472445132</v>
      </c>
      <c r="X115" s="260">
        <v>0.43790886306159049</v>
      </c>
      <c r="Y115" s="260">
        <v>0.42526010664665559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8.3209138526538808E-3</v>
      </c>
      <c r="O116" s="226">
        <v>0</v>
      </c>
      <c r="P116" s="226">
        <v>1.750739405527774E-2</v>
      </c>
      <c r="Q116" s="226">
        <v>4.2798412267188023E-2</v>
      </c>
      <c r="R116" s="226">
        <v>3.5194793154467018E-2</v>
      </c>
      <c r="S116" s="226">
        <v>4.1549288116992752E-2</v>
      </c>
      <c r="T116" s="226">
        <v>2.077988234515674E-2</v>
      </c>
      <c r="U116" s="226">
        <v>2.658380542642861E-2</v>
      </c>
      <c r="V116" s="226">
        <v>2.2100574626808631E-2</v>
      </c>
      <c r="W116" s="226">
        <v>2.3658746581336081E-2</v>
      </c>
      <c r="X116" s="226">
        <v>3.2397502238453932E-2</v>
      </c>
      <c r="Y116" s="226">
        <v>4.36282206672352E-2</v>
      </c>
      <c r="DA116" s="69" t="s">
        <v>1094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0.32242216662336809</v>
      </c>
      <c r="U118" s="226">
        <v>0.32171455001410781</v>
      </c>
      <c r="V118" s="226">
        <v>0.32120142057166562</v>
      </c>
      <c r="W118" s="226">
        <v>0.34470339654664722</v>
      </c>
      <c r="X118" s="226">
        <v>0.35107759543251882</v>
      </c>
      <c r="Y118" s="226">
        <v>0.33825295607839828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2.7815419040876858E-2</v>
      </c>
      <c r="C120" s="226">
        <v>3.3030810111041253E-2</v>
      </c>
      <c r="D120" s="226">
        <v>3.3030810111041253E-2</v>
      </c>
      <c r="E120" s="226">
        <v>3.4769273801096061E-2</v>
      </c>
      <c r="F120" s="226">
        <v>3.6507737491150827E-2</v>
      </c>
      <c r="G120" s="226">
        <v>4.1723128561315263E-2</v>
      </c>
      <c r="H120" s="226">
        <v>4.3461592251370078E-2</v>
      </c>
      <c r="I120" s="226">
        <v>4.6938519631479693E-2</v>
      </c>
      <c r="J120" s="226">
        <v>4.8676983321534487E-2</v>
      </c>
      <c r="K120" s="226">
        <v>4.8676983321534487E-2</v>
      </c>
      <c r="L120" s="226">
        <v>5.215391070164406E-2</v>
      </c>
      <c r="M120" s="226">
        <v>5.0415447011589287E-2</v>
      </c>
      <c r="N120" s="226">
        <v>5.4912200211211591E-2</v>
      </c>
      <c r="O120" s="226">
        <v>6.0846229151918091E-2</v>
      </c>
      <c r="P120" s="226">
        <v>5.7937154239805923E-2</v>
      </c>
      <c r="Q120" s="226">
        <v>8.4037158533715725E-2</v>
      </c>
      <c r="R120" s="226">
        <v>9.8083422351457034E-2</v>
      </c>
      <c r="S120" s="226">
        <v>9.8954520174390659E-2</v>
      </c>
      <c r="T120" s="226">
        <v>6.5924476415794506E-2</v>
      </c>
      <c r="U120" s="226">
        <v>6.7684638400754171E-2</v>
      </c>
      <c r="V120" s="226">
        <v>6.8356117051257811E-2</v>
      </c>
      <c r="W120" s="226">
        <v>4.8618861596468048E-2</v>
      </c>
      <c r="X120" s="226">
        <v>5.4433765390617728E-2</v>
      </c>
      <c r="Y120" s="226">
        <v>4.3378929901022073E-2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2.8586055263308478E-4</v>
      </c>
      <c r="C121" s="261">
        <f t="shared" si="4"/>
        <v>3.3945940625178809E-4</v>
      </c>
      <c r="D121" s="261">
        <f t="shared" si="4"/>
        <v>3.3945940625178809E-4</v>
      </c>
      <c r="E121" s="261">
        <f t="shared" si="4"/>
        <v>3.57325690791356E-4</v>
      </c>
      <c r="F121" s="261">
        <f t="shared" si="4"/>
        <v>3.7519197533092343E-4</v>
      </c>
      <c r="G121" s="261">
        <f t="shared" si="4"/>
        <v>4.2879082894962722E-4</v>
      </c>
      <c r="H121" s="261">
        <f t="shared" si="4"/>
        <v>4.4665711348919497E-4</v>
      </c>
      <c r="I121" s="261">
        <f t="shared" si="4"/>
        <v>4.8238968256833058E-4</v>
      </c>
      <c r="J121" s="261">
        <f t="shared" si="4"/>
        <v>5.0025596710789834E-4</v>
      </c>
      <c r="K121" s="261">
        <f t="shared" si="4"/>
        <v>5.0025596710789834E-4</v>
      </c>
      <c r="L121" s="261">
        <f t="shared" si="4"/>
        <v>5.3598853618703373E-4</v>
      </c>
      <c r="M121" s="261">
        <f t="shared" si="4"/>
        <v>5.1812225164746609E-4</v>
      </c>
      <c r="N121" s="261">
        <f t="shared" si="4"/>
        <v>0.25025775129783606</v>
      </c>
      <c r="O121" s="261">
        <f t="shared" si="4"/>
        <v>6.2531995888487303E-4</v>
      </c>
      <c r="P121" s="261">
        <f t="shared" si="4"/>
        <v>0.52012318593715523</v>
      </c>
      <c r="Q121" s="261">
        <f t="shared" si="4"/>
        <v>1.0352020486447295</v>
      </c>
      <c r="R121" s="261">
        <f t="shared" si="4"/>
        <v>0.89751893112408188</v>
      </c>
      <c r="S121" s="261">
        <f t="shared" si="4"/>
        <v>0.95578855952303809</v>
      </c>
      <c r="T121" s="261">
        <f t="shared" si="4"/>
        <v>1.2278690044955978</v>
      </c>
      <c r="U121" s="261">
        <f t="shared" si="4"/>
        <v>1.2741993194490064</v>
      </c>
      <c r="V121" s="261">
        <f t="shared" si="4"/>
        <v>1.2046514948343798</v>
      </c>
      <c r="W121" s="261">
        <f t="shared" si="4"/>
        <v>1.1592681171085915</v>
      </c>
      <c r="X121" s="261">
        <f t="shared" si="4"/>
        <v>1.455516433738921</v>
      </c>
      <c r="Y121" s="261">
        <f t="shared" si="4"/>
        <v>1.5443030570005918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0.24954840659273919</v>
      </c>
      <c r="O122" s="262">
        <v>0</v>
      </c>
      <c r="P122" s="262">
        <v>0.51934465462064083</v>
      </c>
      <c r="Q122" s="262">
        <v>1.033993122361458</v>
      </c>
      <c r="R122" s="262">
        <v>0.89619095914930802</v>
      </c>
      <c r="S122" s="262">
        <v>0.95440117329842267</v>
      </c>
      <c r="T122" s="262">
        <v>1.225885702541355</v>
      </c>
      <c r="U122" s="262">
        <v>1.2721256854969289</v>
      </c>
      <c r="V122" s="262">
        <v>1.202612834448517</v>
      </c>
      <c r="W122" s="262">
        <v>1.157499265864979</v>
      </c>
      <c r="X122" s="262">
        <v>1.4536191284654461</v>
      </c>
      <c r="Y122" s="262">
        <v>1.542575555163245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7.7167827340923964E-2</v>
      </c>
      <c r="T125" s="229">
        <v>9.6243386740244657E-2</v>
      </c>
      <c r="U125" s="229">
        <v>0.1068395559941686</v>
      </c>
      <c r="V125" s="229">
        <v>0.1279837707081535</v>
      </c>
      <c r="W125" s="229">
        <v>0.1349439112391036</v>
      </c>
      <c r="X125" s="229">
        <v>1.531050568306455E-2</v>
      </c>
      <c r="Y125" s="229">
        <v>1.31489558197844E-2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0.24954840659273919</v>
      </c>
      <c r="O126" s="229">
        <v>0</v>
      </c>
      <c r="P126" s="229">
        <v>0.17286085241044499</v>
      </c>
      <c r="Q126" s="229">
        <v>0.231915459254079</v>
      </c>
      <c r="R126" s="229">
        <v>0.31763571089780468</v>
      </c>
      <c r="S126" s="229">
        <v>0.36218984672945781</v>
      </c>
      <c r="T126" s="229">
        <v>0.40267721606002249</v>
      </c>
      <c r="U126" s="229">
        <v>0.53544780177750229</v>
      </c>
      <c r="V126" s="229">
        <v>0.50110457240622464</v>
      </c>
      <c r="W126" s="229">
        <v>0.686132089854669</v>
      </c>
      <c r="X126" s="229">
        <v>0.53977642031794859</v>
      </c>
      <c r="Y126" s="229">
        <v>0.49797900374500847</v>
      </c>
      <c r="DA126" s="73" t="s">
        <v>1103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0.2355229714351445</v>
      </c>
      <c r="R127" s="229">
        <v>0.3156228916062907</v>
      </c>
      <c r="S127" s="229">
        <v>0.24462117358598071</v>
      </c>
      <c r="T127" s="229">
        <v>0.46382153533315679</v>
      </c>
      <c r="U127" s="229">
        <v>0.36763113113308221</v>
      </c>
      <c r="V127" s="229">
        <v>0.36430066157022528</v>
      </c>
      <c r="W127" s="229">
        <v>0.16002470660053339</v>
      </c>
      <c r="X127" s="229">
        <v>0.73571565903297531</v>
      </c>
      <c r="Y127" s="229">
        <v>0.95366166973255229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0.34648380221019581</v>
      </c>
      <c r="Q131" s="229">
        <v>0.56655469167223416</v>
      </c>
      <c r="R131" s="229">
        <v>0.26293235664521258</v>
      </c>
      <c r="S131" s="229">
        <v>0.27042232564206031</v>
      </c>
      <c r="T131" s="229">
        <v>0.2631435644079313</v>
      </c>
      <c r="U131" s="229">
        <v>0.26220719659217612</v>
      </c>
      <c r="V131" s="229">
        <v>0.2092238297639131</v>
      </c>
      <c r="W131" s="229">
        <v>0.1763985581706734</v>
      </c>
      <c r="X131" s="229">
        <v>0.16281654343145771</v>
      </c>
      <c r="Y131" s="229">
        <v>7.778592586589983E-2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1109</v>
      </c>
    </row>
    <row r="133" spans="1:105" ht="12" customHeight="1" x14ac:dyDescent="0.25">
      <c r="A133" s="60" t="s">
        <v>1064</v>
      </c>
      <c r="B133" s="262">
        <v>2.8586055263308478E-4</v>
      </c>
      <c r="C133" s="262">
        <v>3.3945940625178809E-4</v>
      </c>
      <c r="D133" s="262">
        <v>3.3945940625178809E-4</v>
      </c>
      <c r="E133" s="262">
        <v>3.57325690791356E-4</v>
      </c>
      <c r="F133" s="262">
        <v>3.7519197533092343E-4</v>
      </c>
      <c r="G133" s="262">
        <v>4.2879082894962722E-4</v>
      </c>
      <c r="H133" s="262">
        <v>4.4665711348919497E-4</v>
      </c>
      <c r="I133" s="262">
        <v>4.8238968256833058E-4</v>
      </c>
      <c r="J133" s="262">
        <v>5.0025596710789834E-4</v>
      </c>
      <c r="K133" s="262">
        <v>5.0025596710789834E-4</v>
      </c>
      <c r="L133" s="262">
        <v>5.3598853618703373E-4</v>
      </c>
      <c r="M133" s="262">
        <v>5.1812225164746609E-4</v>
      </c>
      <c r="N133" s="262">
        <v>7.0934470509687985E-4</v>
      </c>
      <c r="O133" s="262">
        <v>6.2531995888487303E-4</v>
      </c>
      <c r="P133" s="262">
        <v>7.785313165144151E-4</v>
      </c>
      <c r="Q133" s="262">
        <v>1.2089262832715639E-3</v>
      </c>
      <c r="R133" s="262">
        <v>1.3279719747738259E-3</v>
      </c>
      <c r="S133" s="262">
        <v>1.387386224615384E-3</v>
      </c>
      <c r="T133" s="262">
        <v>1.9833019542428408E-3</v>
      </c>
      <c r="U133" s="262">
        <v>2.0736339520773849E-3</v>
      </c>
      <c r="V133" s="262">
        <v>2.0386603858628411E-3</v>
      </c>
      <c r="W133" s="262">
        <v>1.768851243612569E-3</v>
      </c>
      <c r="X133" s="262">
        <v>1.897305273475075E-3</v>
      </c>
      <c r="Y133" s="262">
        <v>1.7275018373467731E-3</v>
      </c>
      <c r="DA133" s="72" t="s">
        <v>1110</v>
      </c>
    </row>
    <row r="134" spans="1:105" ht="12" customHeight="1" x14ac:dyDescent="0.25">
      <c r="A134" s="57" t="s">
        <v>1010</v>
      </c>
      <c r="B134" s="261">
        <v>9.4950557321844029E-2</v>
      </c>
      <c r="C134" s="261">
        <v>0.1127537868196897</v>
      </c>
      <c r="D134" s="261">
        <v>0.1127537868196897</v>
      </c>
      <c r="E134" s="261">
        <v>0.118688196652305</v>
      </c>
      <c r="F134" s="261">
        <v>0.1246226064849202</v>
      </c>
      <c r="G134" s="261">
        <v>0.14242583598276601</v>
      </c>
      <c r="H134" s="261">
        <v>0.14836024581538121</v>
      </c>
      <c r="I134" s="261">
        <v>0.1602290654806118</v>
      </c>
      <c r="J134" s="261">
        <v>0.16616347531322689</v>
      </c>
      <c r="K134" s="261">
        <v>0.16616347531322689</v>
      </c>
      <c r="L134" s="261">
        <v>0.17803229497845741</v>
      </c>
      <c r="M134" s="261">
        <v>0.17209788514584221</v>
      </c>
      <c r="N134" s="261">
        <v>0.17199317426346711</v>
      </c>
      <c r="O134" s="261">
        <v>0.2077043441415338</v>
      </c>
      <c r="P134" s="261">
        <v>0.25521689631217348</v>
      </c>
      <c r="Q134" s="261">
        <v>0.51605617969024564</v>
      </c>
      <c r="R134" s="261">
        <v>0.49794846972259921</v>
      </c>
      <c r="S134" s="261">
        <v>0.53063286369501061</v>
      </c>
      <c r="T134" s="261">
        <v>0.70222574817668926</v>
      </c>
      <c r="U134" s="261">
        <v>0.73050122750101176</v>
      </c>
      <c r="V134" s="261">
        <v>0.69824465513025258</v>
      </c>
      <c r="W134" s="261">
        <v>0.66463193794211906</v>
      </c>
      <c r="X134" s="261">
        <v>0.83506569816131593</v>
      </c>
      <c r="Y134" s="261">
        <v>0.89827821835029575</v>
      </c>
      <c r="DA134" s="70" t="s">
        <v>1111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0.1036147201706529</v>
      </c>
      <c r="O135" s="262">
        <v>0</v>
      </c>
      <c r="P135" s="262">
        <v>0.1917583700157956</v>
      </c>
      <c r="Q135" s="262">
        <v>0.4702448369126736</v>
      </c>
      <c r="R135" s="262">
        <v>0.43687869907592469</v>
      </c>
      <c r="S135" s="262">
        <v>0.47120677138832667</v>
      </c>
      <c r="T135" s="262">
        <v>0.61996078609788552</v>
      </c>
      <c r="U135" s="262">
        <v>0.64361870216295169</v>
      </c>
      <c r="V135" s="262">
        <v>0.60400693684258144</v>
      </c>
      <c r="W135" s="262">
        <v>0.58111588802630287</v>
      </c>
      <c r="X135" s="262">
        <v>0.78024531099867744</v>
      </c>
      <c r="Y135" s="262">
        <v>0.86890710186714237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5.3162466794056812E-2</v>
      </c>
      <c r="T137" s="295">
        <v>6.1976227420447401E-2</v>
      </c>
      <c r="U137" s="295">
        <v>6.8088600341604452E-2</v>
      </c>
      <c r="V137" s="295">
        <v>7.781753668145186E-2</v>
      </c>
      <c r="W137" s="295">
        <v>7.9928645651214825E-2</v>
      </c>
      <c r="X137" s="295">
        <v>9.2546686896471976E-3</v>
      </c>
      <c r="Y137" s="295">
        <v>7.7999057785714931E-3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0.1036147201706529</v>
      </c>
      <c r="O138" s="295">
        <v>0</v>
      </c>
      <c r="P138" s="295">
        <v>0.1917583700157956</v>
      </c>
      <c r="Q138" s="295">
        <v>0.23330783297740609</v>
      </c>
      <c r="R138" s="295">
        <v>0.21913366136418491</v>
      </c>
      <c r="S138" s="295">
        <v>0.2495198629194525</v>
      </c>
      <c r="T138" s="295">
        <v>0.2593052423116044</v>
      </c>
      <c r="U138" s="295">
        <v>0.34123963769569482</v>
      </c>
      <c r="V138" s="295">
        <v>0.30468490831846062</v>
      </c>
      <c r="W138" s="295">
        <v>0.40640298755494719</v>
      </c>
      <c r="X138" s="295">
        <v>0.32627609041365602</v>
      </c>
      <c r="Y138" s="295">
        <v>0.29539906910886982</v>
      </c>
      <c r="DA138" s="122" t="s">
        <v>1115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0.23693700393526751</v>
      </c>
      <c r="R139" s="295">
        <v>0.21774503771173981</v>
      </c>
      <c r="S139" s="295">
        <v>0.16852444167481731</v>
      </c>
      <c r="T139" s="295">
        <v>0.29867931636583372</v>
      </c>
      <c r="U139" s="295">
        <v>0.23429046412565249</v>
      </c>
      <c r="V139" s="295">
        <v>0.22150449184266899</v>
      </c>
      <c r="W139" s="295">
        <v>9.4784254820140759E-2</v>
      </c>
      <c r="X139" s="295">
        <v>0.44471455189537418</v>
      </c>
      <c r="Y139" s="295">
        <v>0.56570812697970108</v>
      </c>
      <c r="DA139" s="122" t="s">
        <v>1116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1117</v>
      </c>
    </row>
    <row r="141" spans="1:105" ht="12" customHeight="1" x14ac:dyDescent="0.25">
      <c r="A141" s="60" t="s">
        <v>1019</v>
      </c>
      <c r="B141" s="262">
        <v>9.4950557321844029E-2</v>
      </c>
      <c r="C141" s="262">
        <v>0.1127537868196897</v>
      </c>
      <c r="D141" s="262">
        <v>0.1127537868196897</v>
      </c>
      <c r="E141" s="262">
        <v>0.118688196652305</v>
      </c>
      <c r="F141" s="262">
        <v>0.1246226064849202</v>
      </c>
      <c r="G141" s="262">
        <v>0.14242583598276601</v>
      </c>
      <c r="H141" s="262">
        <v>0.14836024581538121</v>
      </c>
      <c r="I141" s="262">
        <v>0.1602290654806118</v>
      </c>
      <c r="J141" s="262">
        <v>0.16616347531322689</v>
      </c>
      <c r="K141" s="262">
        <v>0.16616347531322689</v>
      </c>
      <c r="L141" s="262">
        <v>0.17803229497845741</v>
      </c>
      <c r="M141" s="262">
        <v>0.17209788514584221</v>
      </c>
      <c r="N141" s="262">
        <v>6.8378454092814206E-2</v>
      </c>
      <c r="O141" s="262">
        <v>0.2077043441415338</v>
      </c>
      <c r="P141" s="262">
        <v>6.345852629637791E-2</v>
      </c>
      <c r="Q141" s="262">
        <v>4.5811342777572039E-2</v>
      </c>
      <c r="R141" s="262">
        <v>6.1069770646674452E-2</v>
      </c>
      <c r="S141" s="262">
        <v>5.9426092306683928E-2</v>
      </c>
      <c r="T141" s="262">
        <v>8.2264962078803752E-2</v>
      </c>
      <c r="U141" s="262">
        <v>8.6882525338060096E-2</v>
      </c>
      <c r="V141" s="262">
        <v>9.4237718287671177E-2</v>
      </c>
      <c r="W141" s="262">
        <v>8.3516049915816182E-2</v>
      </c>
      <c r="X141" s="262">
        <v>5.4820387162638477E-2</v>
      </c>
      <c r="Y141" s="262">
        <v>2.9371116483153339E-2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5.7827315860353543E-2</v>
      </c>
      <c r="C142" s="261">
        <f t="shared" si="5"/>
        <v>6.866993758416981E-2</v>
      </c>
      <c r="D142" s="261">
        <f t="shared" si="5"/>
        <v>6.866993758416981E-2</v>
      </c>
      <c r="E142" s="261">
        <f t="shared" si="5"/>
        <v>7.228414482544189E-2</v>
      </c>
      <c r="F142" s="261">
        <f t="shared" si="5"/>
        <v>7.5898352066713956E-2</v>
      </c>
      <c r="G142" s="261">
        <f t="shared" si="5"/>
        <v>8.6740973790530279E-2</v>
      </c>
      <c r="H142" s="261">
        <f t="shared" si="5"/>
        <v>9.0355181031802387E-2</v>
      </c>
      <c r="I142" s="261">
        <f t="shared" si="5"/>
        <v>9.7583595514346574E-2</v>
      </c>
      <c r="J142" s="261">
        <f t="shared" si="5"/>
        <v>0.1011978027556187</v>
      </c>
      <c r="K142" s="261">
        <f t="shared" si="5"/>
        <v>0.1011978027556187</v>
      </c>
      <c r="L142" s="261">
        <f t="shared" si="5"/>
        <v>0.1084262172381628</v>
      </c>
      <c r="M142" s="261">
        <f t="shared" si="5"/>
        <v>0.10481200999689071</v>
      </c>
      <c r="N142" s="261">
        <f t="shared" si="5"/>
        <v>0.1715602519478529</v>
      </c>
      <c r="O142" s="261">
        <f t="shared" si="5"/>
        <v>0.12649725344452331</v>
      </c>
      <c r="P142" s="261">
        <f t="shared" si="5"/>
        <v>0.21589878723654166</v>
      </c>
      <c r="Q142" s="261">
        <f t="shared" si="5"/>
        <v>0.36084420359812269</v>
      </c>
      <c r="R142" s="261">
        <f t="shared" si="5"/>
        <v>0.36942828017716445</v>
      </c>
      <c r="S142" s="261">
        <f t="shared" si="5"/>
        <v>0.38799392184231324</v>
      </c>
      <c r="T142" s="261">
        <f t="shared" si="5"/>
        <v>0.53907544030972976</v>
      </c>
      <c r="U142" s="261">
        <f t="shared" si="5"/>
        <v>0.56254926443988629</v>
      </c>
      <c r="V142" s="261">
        <f t="shared" si="5"/>
        <v>0.54765662763180112</v>
      </c>
      <c r="W142" s="261">
        <f t="shared" si="5"/>
        <v>0.48800268706337147</v>
      </c>
      <c r="X142" s="261">
        <f t="shared" si="5"/>
        <v>0.54729103487586217</v>
      </c>
      <c r="Y142" s="261">
        <f t="shared" si="5"/>
        <v>0.52294563472357725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1119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2.8065460736989331E-2</v>
      </c>
      <c r="O144" s="262">
        <v>0</v>
      </c>
      <c r="P144" s="262">
        <v>5.8408094895224867E-2</v>
      </c>
      <c r="Q144" s="262">
        <v>0.1162880331482623</v>
      </c>
      <c r="R144" s="262">
        <v>0.1007901133101505</v>
      </c>
      <c r="S144" s="262">
        <v>0.1073367248553803</v>
      </c>
      <c r="T144" s="262">
        <v>0.13786923155498121</v>
      </c>
      <c r="U144" s="262">
        <v>0.14306961108790539</v>
      </c>
      <c r="V144" s="262">
        <v>0.1352518485205039</v>
      </c>
      <c r="W144" s="262">
        <v>0.1301781511762726</v>
      </c>
      <c r="X144" s="262">
        <v>0.16348127056191999</v>
      </c>
      <c r="Y144" s="262">
        <v>0.17348575480158249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8.6786794512775916E-3</v>
      </c>
      <c r="T147" s="229">
        <v>1.0824012177170141E-2</v>
      </c>
      <c r="U147" s="229">
        <v>1.201571031789932E-2</v>
      </c>
      <c r="V147" s="229">
        <v>1.4393694357037161E-2</v>
      </c>
      <c r="W147" s="229">
        <v>1.517646653924588E-2</v>
      </c>
      <c r="X147" s="229">
        <v>1.721895971921636E-3</v>
      </c>
      <c r="Y147" s="229">
        <v>1.47879727356794E-3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2.8065460736989331E-2</v>
      </c>
      <c r="O148" s="229">
        <v>0</v>
      </c>
      <c r="P148" s="229">
        <v>1.9440795204937231E-2</v>
      </c>
      <c r="Q148" s="229">
        <v>2.608237137181376E-2</v>
      </c>
      <c r="R148" s="229">
        <v>3.5722899194530082E-2</v>
      </c>
      <c r="S148" s="229">
        <v>4.0733679936137607E-2</v>
      </c>
      <c r="T148" s="229">
        <v>4.5287091796407969E-2</v>
      </c>
      <c r="U148" s="229">
        <v>6.0219135287922797E-2</v>
      </c>
      <c r="V148" s="229">
        <v>5.6356724108219208E-2</v>
      </c>
      <c r="W148" s="229">
        <v>7.716584325714114E-2</v>
      </c>
      <c r="X148" s="229">
        <v>6.0705953358015978E-2</v>
      </c>
      <c r="Y148" s="229">
        <v>5.6005207038886527E-2</v>
      </c>
      <c r="DA148" s="73" t="s">
        <v>1124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2.6488090217541109E-2</v>
      </c>
      <c r="R149" s="229">
        <v>3.5496527479447017E-2</v>
      </c>
      <c r="S149" s="229">
        <v>2.7511319492886491E-2</v>
      </c>
      <c r="T149" s="229">
        <v>5.2163687464881453E-2</v>
      </c>
      <c r="U149" s="229">
        <v>4.1345633968919479E-2</v>
      </c>
      <c r="V149" s="229">
        <v>4.0971072720349222E-2</v>
      </c>
      <c r="W149" s="229">
        <v>1.7997178108113712E-2</v>
      </c>
      <c r="X149" s="229">
        <v>8.2742259203745894E-2</v>
      </c>
      <c r="Y149" s="229">
        <v>0.1072535565892464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3.896729969028765E-2</v>
      </c>
      <c r="Q153" s="229">
        <v>6.3717571558907407E-2</v>
      </c>
      <c r="R153" s="229">
        <v>2.9570686636173429E-2</v>
      </c>
      <c r="S153" s="229">
        <v>3.041304597507858E-2</v>
      </c>
      <c r="T153" s="229">
        <v>2.9594440116521639E-2</v>
      </c>
      <c r="U153" s="229">
        <v>2.9489131513163781E-2</v>
      </c>
      <c r="V153" s="229">
        <v>2.3530357334898281E-2</v>
      </c>
      <c r="W153" s="229">
        <v>1.9838663271771851E-2</v>
      </c>
      <c r="X153" s="229">
        <v>1.8311162028236509E-2</v>
      </c>
      <c r="Y153" s="229">
        <v>8.7481938998815977E-3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1130</v>
      </c>
    </row>
    <row r="155" spans="1:105" ht="12" customHeight="1" x14ac:dyDescent="0.25">
      <c r="A155" s="60" t="s">
        <v>1036</v>
      </c>
      <c r="B155" s="262">
        <v>5.7827315860353543E-2</v>
      </c>
      <c r="C155" s="262">
        <v>6.866993758416981E-2</v>
      </c>
      <c r="D155" s="262">
        <v>6.866993758416981E-2</v>
      </c>
      <c r="E155" s="262">
        <v>7.228414482544189E-2</v>
      </c>
      <c r="F155" s="262">
        <v>7.5898352066713956E-2</v>
      </c>
      <c r="G155" s="262">
        <v>8.6740973790530279E-2</v>
      </c>
      <c r="H155" s="262">
        <v>9.0355181031802387E-2</v>
      </c>
      <c r="I155" s="262">
        <v>9.7583595514346574E-2</v>
      </c>
      <c r="J155" s="262">
        <v>0.1011978027556187</v>
      </c>
      <c r="K155" s="262">
        <v>0.1011978027556187</v>
      </c>
      <c r="L155" s="262">
        <v>0.1084262172381628</v>
      </c>
      <c r="M155" s="262">
        <v>0.10481200999689071</v>
      </c>
      <c r="N155" s="262">
        <v>0.14349479121086359</v>
      </c>
      <c r="O155" s="262">
        <v>0.12649725344452331</v>
      </c>
      <c r="P155" s="262">
        <v>0.1574906923413168</v>
      </c>
      <c r="Q155" s="262">
        <v>0.24455617044986039</v>
      </c>
      <c r="R155" s="262">
        <v>0.26863816686701392</v>
      </c>
      <c r="S155" s="262">
        <v>0.28065719698693292</v>
      </c>
      <c r="T155" s="262">
        <v>0.40120620875474849</v>
      </c>
      <c r="U155" s="262">
        <v>0.4194796533519809</v>
      </c>
      <c r="V155" s="262">
        <v>0.41240477911129719</v>
      </c>
      <c r="W155" s="262">
        <v>0.35782453588709889</v>
      </c>
      <c r="X155" s="262">
        <v>0.3838097643139422</v>
      </c>
      <c r="Y155" s="262">
        <v>0.34945987992199479</v>
      </c>
      <c r="DA155" s="72" t="s">
        <v>1131</v>
      </c>
    </row>
    <row r="156" spans="1:105" ht="12" customHeight="1" x14ac:dyDescent="0.25">
      <c r="A156" s="132" t="s">
        <v>1038</v>
      </c>
      <c r="B156" s="316">
        <v>0.1925386583212059</v>
      </c>
      <c r="C156" s="316">
        <v>0.22863965675643191</v>
      </c>
      <c r="D156" s="316">
        <v>0.22863965675643191</v>
      </c>
      <c r="E156" s="316">
        <v>0.24067332290150731</v>
      </c>
      <c r="F156" s="316">
        <v>0.25270698904658262</v>
      </c>
      <c r="G156" s="316">
        <v>0.28880798748180869</v>
      </c>
      <c r="H156" s="316">
        <v>0.3008416536268842</v>
      </c>
      <c r="I156" s="316">
        <v>0.32490898591703482</v>
      </c>
      <c r="J156" s="316">
        <v>0.33694265206211022</v>
      </c>
      <c r="K156" s="316">
        <v>0.33694265206211022</v>
      </c>
      <c r="L156" s="316">
        <v>0.36100998435226089</v>
      </c>
      <c r="M156" s="316">
        <v>0.34897631820718561</v>
      </c>
      <c r="N156" s="316">
        <v>0.47777238429223429</v>
      </c>
      <c r="O156" s="316">
        <v>0.42117831507763748</v>
      </c>
      <c r="P156" s="316">
        <v>0.62408598313733932</v>
      </c>
      <c r="Q156" s="316">
        <v>0.68341049385934305</v>
      </c>
      <c r="R156" s="316">
        <v>0.79834853433769248</v>
      </c>
      <c r="S156" s="316">
        <v>0.807458116523599</v>
      </c>
      <c r="T156" s="316">
        <v>0.81686830668624255</v>
      </c>
      <c r="U156" s="316">
        <v>0.86576803017805959</v>
      </c>
      <c r="V156" s="316">
        <v>0.93015271569910496</v>
      </c>
      <c r="W156" s="316">
        <v>1.053272324492184</v>
      </c>
      <c r="X156" s="316">
        <v>0.96535974741862829</v>
      </c>
      <c r="Y156" s="316">
        <v>0.70041569059437936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0.99999999999999989</v>
      </c>
      <c r="D178" s="232">
        <f t="shared" si="22"/>
        <v>0.99999999999999989</v>
      </c>
      <c r="E178" s="232">
        <f t="shared" si="22"/>
        <v>0.99999999999999978</v>
      </c>
      <c r="F178" s="232">
        <f t="shared" si="22"/>
        <v>1.0000000000000002</v>
      </c>
      <c r="G178" s="232">
        <f t="shared" si="22"/>
        <v>1</v>
      </c>
      <c r="H178" s="232">
        <f t="shared" si="22"/>
        <v>1</v>
      </c>
      <c r="I178" s="232">
        <f t="shared" si="22"/>
        <v>1.0000000000000002</v>
      </c>
      <c r="J178" s="232">
        <f t="shared" si="22"/>
        <v>0.99999999999999989</v>
      </c>
      <c r="K178" s="232">
        <f t="shared" si="22"/>
        <v>0.99999999999999989</v>
      </c>
      <c r="L178" s="232">
        <f t="shared" si="22"/>
        <v>1.0000000000000002</v>
      </c>
      <c r="M178" s="232">
        <f t="shared" si="22"/>
        <v>1.0000000000000002</v>
      </c>
      <c r="N178" s="232">
        <f t="shared" si="22"/>
        <v>1.0000000000000002</v>
      </c>
      <c r="O178" s="232">
        <f t="shared" si="22"/>
        <v>0.99999999999999978</v>
      </c>
      <c r="P178" s="232">
        <f t="shared" si="22"/>
        <v>0.99999999999999989</v>
      </c>
      <c r="Q178" s="232">
        <f t="shared" si="22"/>
        <v>1.0000000000000002</v>
      </c>
      <c r="R178" s="232">
        <f t="shared" si="22"/>
        <v>1.0000000000000002</v>
      </c>
      <c r="S178" s="232">
        <f t="shared" si="22"/>
        <v>1.0000000000000002</v>
      </c>
      <c r="T178" s="232">
        <f t="shared" si="22"/>
        <v>1.0000000000000002</v>
      </c>
      <c r="U178" s="232">
        <f t="shared" si="22"/>
        <v>1.0000000000000002</v>
      </c>
      <c r="V178" s="232">
        <f t="shared" si="22"/>
        <v>0.99999999999999967</v>
      </c>
      <c r="W178" s="232">
        <f t="shared" si="22"/>
        <v>0.99999999999999956</v>
      </c>
      <c r="X178" s="232">
        <f t="shared" si="22"/>
        <v>1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1.711346380229134E-2</v>
      </c>
      <c r="C179" s="266">
        <f t="shared" si="23"/>
        <v>1.711346380229134E-2</v>
      </c>
      <c r="D179" s="266">
        <f t="shared" si="23"/>
        <v>1.711346380229134E-2</v>
      </c>
      <c r="E179" s="266">
        <f t="shared" si="23"/>
        <v>1.7113463802291333E-2</v>
      </c>
      <c r="F179" s="266">
        <f t="shared" si="23"/>
        <v>1.7113463802291343E-2</v>
      </c>
      <c r="G179" s="266">
        <f t="shared" si="23"/>
        <v>1.7113463802291343E-2</v>
      </c>
      <c r="H179" s="266">
        <f t="shared" si="23"/>
        <v>1.7113463802291347E-2</v>
      </c>
      <c r="I179" s="266">
        <f t="shared" si="23"/>
        <v>1.7113463802291343E-2</v>
      </c>
      <c r="J179" s="266">
        <f t="shared" si="23"/>
        <v>1.7113463802291336E-2</v>
      </c>
      <c r="K179" s="266">
        <f t="shared" si="23"/>
        <v>1.7113463802291336E-2</v>
      </c>
      <c r="L179" s="266">
        <f t="shared" si="23"/>
        <v>1.711346380229134E-2</v>
      </c>
      <c r="M179" s="266">
        <f t="shared" si="23"/>
        <v>1.711346380229135E-2</v>
      </c>
      <c r="N179" s="266">
        <f t="shared" si="23"/>
        <v>1.3336822313909123E-2</v>
      </c>
      <c r="O179" s="266">
        <f t="shared" si="23"/>
        <v>1.711346380229134E-2</v>
      </c>
      <c r="P179" s="266">
        <f t="shared" si="23"/>
        <v>1.009064888240202E-2</v>
      </c>
      <c r="Q179" s="266">
        <f t="shared" si="23"/>
        <v>8.6081003689937995E-3</v>
      </c>
      <c r="R179" s="266">
        <f t="shared" si="23"/>
        <v>9.7849170773819816E-3</v>
      </c>
      <c r="S179" s="266">
        <f t="shared" si="23"/>
        <v>9.6687562731879693E-3</v>
      </c>
      <c r="T179" s="266">
        <f t="shared" si="23"/>
        <v>9.9355790160159871E-3</v>
      </c>
      <c r="U179" s="266">
        <f t="shared" si="23"/>
        <v>9.9894512638445208E-3</v>
      </c>
      <c r="V179" s="266">
        <f t="shared" si="23"/>
        <v>1.0185873448660145E-2</v>
      </c>
      <c r="W179" s="266">
        <f t="shared" si="23"/>
        <v>9.5347959983498511E-3</v>
      </c>
      <c r="X179" s="266">
        <f t="shared" si="23"/>
        <v>8.6931134257924314E-3</v>
      </c>
      <c r="Y179" s="266">
        <f t="shared" si="23"/>
        <v>7.8418699377179532E-3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0.13581365950129068</v>
      </c>
      <c r="C180" s="267">
        <f t="shared" si="24"/>
        <v>0.13581365950129068</v>
      </c>
      <c r="D180" s="267">
        <f t="shared" si="24"/>
        <v>0.13581365950129068</v>
      </c>
      <c r="E180" s="267">
        <f t="shared" si="24"/>
        <v>0.13581365950129062</v>
      </c>
      <c r="F180" s="267">
        <f t="shared" si="24"/>
        <v>0.13581365950129065</v>
      </c>
      <c r="G180" s="267">
        <f t="shared" si="24"/>
        <v>0.13581365950129073</v>
      </c>
      <c r="H180" s="267">
        <f t="shared" si="24"/>
        <v>0.13581365950129065</v>
      </c>
      <c r="I180" s="267">
        <f t="shared" si="24"/>
        <v>0.13581365950129068</v>
      </c>
      <c r="J180" s="267">
        <f t="shared" si="24"/>
        <v>0.13581365950129065</v>
      </c>
      <c r="K180" s="267">
        <f t="shared" si="24"/>
        <v>0.13581365950129065</v>
      </c>
      <c r="L180" s="267">
        <f t="shared" si="24"/>
        <v>0.13581365950129071</v>
      </c>
      <c r="M180" s="267">
        <f t="shared" si="24"/>
        <v>0.13581365950129073</v>
      </c>
      <c r="N180" s="267">
        <f t="shared" si="24"/>
        <v>0.1058419654545884</v>
      </c>
      <c r="O180" s="267">
        <f t="shared" si="24"/>
        <v>0.13581365950129068</v>
      </c>
      <c r="P180" s="267">
        <f t="shared" si="24"/>
        <v>8.0080103437513123E-2</v>
      </c>
      <c r="Q180" s="267">
        <f t="shared" si="24"/>
        <v>6.8314493545773389E-2</v>
      </c>
      <c r="R180" s="267">
        <f t="shared" si="24"/>
        <v>7.7653794202550017E-2</v>
      </c>
      <c r="S180" s="267">
        <f t="shared" si="24"/>
        <v>7.6731933842165867E-2</v>
      </c>
      <c r="T180" s="267">
        <f t="shared" si="24"/>
        <v>7.8849458006782544E-2</v>
      </c>
      <c r="U180" s="267">
        <f t="shared" si="24"/>
        <v>7.9276991976975894E-2</v>
      </c>
      <c r="V180" s="267">
        <f t="shared" si="24"/>
        <v>8.0835812332413062E-2</v>
      </c>
      <c r="W180" s="267">
        <f t="shared" si="24"/>
        <v>7.5668815623449223E-2</v>
      </c>
      <c r="X180" s="267">
        <f t="shared" si="24"/>
        <v>6.8989163179145219E-2</v>
      </c>
      <c r="Y180" s="267">
        <f t="shared" si="24"/>
        <v>6.223363463286935E-2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0.15202737309929906</v>
      </c>
      <c r="C181" s="267">
        <f t="shared" si="25"/>
        <v>0.15202737309929906</v>
      </c>
      <c r="D181" s="267">
        <f t="shared" si="25"/>
        <v>0.15202737309929906</v>
      </c>
      <c r="E181" s="267">
        <f t="shared" si="25"/>
        <v>0.15202737309929898</v>
      </c>
      <c r="F181" s="267">
        <f t="shared" si="25"/>
        <v>0.15202737309929901</v>
      </c>
      <c r="G181" s="267">
        <f t="shared" si="25"/>
        <v>0.15202737309929906</v>
      </c>
      <c r="H181" s="267">
        <f t="shared" si="25"/>
        <v>0.15202737309929903</v>
      </c>
      <c r="I181" s="267">
        <f t="shared" si="25"/>
        <v>0.15202737309929909</v>
      </c>
      <c r="J181" s="267">
        <f t="shared" si="25"/>
        <v>0.15202737309929901</v>
      </c>
      <c r="K181" s="267">
        <f t="shared" si="25"/>
        <v>0.15202737309929901</v>
      </c>
      <c r="L181" s="267">
        <f t="shared" si="25"/>
        <v>0.15202737309929903</v>
      </c>
      <c r="M181" s="267">
        <f t="shared" si="25"/>
        <v>0.15202737309929903</v>
      </c>
      <c r="N181" s="267">
        <f t="shared" si="25"/>
        <v>0.11847759666305811</v>
      </c>
      <c r="O181" s="267">
        <f t="shared" si="25"/>
        <v>0.15202737309929892</v>
      </c>
      <c r="P181" s="267">
        <f t="shared" si="25"/>
        <v>8.964023065006628E-2</v>
      </c>
      <c r="Q181" s="267">
        <f t="shared" si="25"/>
        <v>7.6470018085877792E-2</v>
      </c>
      <c r="R181" s="267">
        <f t="shared" si="25"/>
        <v>8.6924263635610677E-2</v>
      </c>
      <c r="S181" s="267">
        <f t="shared" si="25"/>
        <v>8.5892349692136993E-2</v>
      </c>
      <c r="T181" s="267">
        <f t="shared" si="25"/>
        <v>8.8262668240382078E-2</v>
      </c>
      <c r="U181" s="267">
        <f t="shared" si="25"/>
        <v>8.8741242093983291E-2</v>
      </c>
      <c r="V181" s="267">
        <f t="shared" si="25"/>
        <v>9.0486157624873428E-2</v>
      </c>
      <c r="W181" s="267">
        <f t="shared" si="25"/>
        <v>8.4702314237095289E-2</v>
      </c>
      <c r="X181" s="267">
        <f t="shared" si="25"/>
        <v>7.7225231165681557E-2</v>
      </c>
      <c r="Y181" s="267">
        <f t="shared" si="25"/>
        <v>6.96632137474123E-2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0.2447511606900637</v>
      </c>
      <c r="C182" s="267">
        <f t="shared" si="26"/>
        <v>0.24475116069006356</v>
      </c>
      <c r="D182" s="267">
        <f t="shared" si="26"/>
        <v>0.24475116069006356</v>
      </c>
      <c r="E182" s="267">
        <f t="shared" si="26"/>
        <v>0.24475116069006367</v>
      </c>
      <c r="F182" s="267">
        <f t="shared" si="26"/>
        <v>0.24475116069006367</v>
      </c>
      <c r="G182" s="267">
        <f t="shared" si="26"/>
        <v>0.24475116069006367</v>
      </c>
      <c r="H182" s="267">
        <f t="shared" si="26"/>
        <v>0.24475116069006367</v>
      </c>
      <c r="I182" s="267">
        <f t="shared" si="26"/>
        <v>0.2447511606900637</v>
      </c>
      <c r="J182" s="267">
        <f t="shared" si="26"/>
        <v>0.24475116069006358</v>
      </c>
      <c r="K182" s="267">
        <f t="shared" si="26"/>
        <v>0.24475116069006358</v>
      </c>
      <c r="L182" s="267">
        <f t="shared" si="26"/>
        <v>0.2447511606900637</v>
      </c>
      <c r="M182" s="267">
        <f t="shared" si="26"/>
        <v>0.24475116069006375</v>
      </c>
      <c r="N182" s="267">
        <f t="shared" si="26"/>
        <v>0.19073886963838088</v>
      </c>
      <c r="O182" s="267">
        <f t="shared" si="26"/>
        <v>0.24475116069006364</v>
      </c>
      <c r="P182" s="267">
        <f t="shared" si="26"/>
        <v>0.14431315919534166</v>
      </c>
      <c r="Q182" s="267">
        <f t="shared" si="26"/>
        <v>0.12311023536717969</v>
      </c>
      <c r="R182" s="267">
        <f t="shared" si="26"/>
        <v>0.13994068293904444</v>
      </c>
      <c r="S182" s="267">
        <f t="shared" si="26"/>
        <v>0.1382793891190657</v>
      </c>
      <c r="T182" s="267">
        <f t="shared" si="26"/>
        <v>0.14209540069685747</v>
      </c>
      <c r="U182" s="267">
        <f t="shared" si="26"/>
        <v>0.14286586396118223</v>
      </c>
      <c r="V182" s="267">
        <f t="shared" si="26"/>
        <v>0.14567502978957902</v>
      </c>
      <c r="W182" s="267">
        <f t="shared" si="26"/>
        <v>0.13636353309297009</v>
      </c>
      <c r="X182" s="267">
        <f t="shared" si="26"/>
        <v>0.12432606429378729</v>
      </c>
      <c r="Y182" s="267">
        <f t="shared" si="26"/>
        <v>0.11215185840869973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4.7917698646415686E-2</v>
      </c>
      <c r="C183" s="268">
        <f t="shared" si="27"/>
        <v>4.791769864641568E-2</v>
      </c>
      <c r="D183" s="268">
        <f t="shared" si="27"/>
        <v>4.791769864641568E-2</v>
      </c>
      <c r="E183" s="268">
        <f t="shared" si="27"/>
        <v>4.7917698646415686E-2</v>
      </c>
      <c r="F183" s="268">
        <f t="shared" si="27"/>
        <v>4.7917698646415693E-2</v>
      </c>
      <c r="G183" s="268">
        <f t="shared" si="27"/>
        <v>4.7917698646415673E-2</v>
      </c>
      <c r="H183" s="268">
        <f t="shared" si="27"/>
        <v>4.79176986464157E-2</v>
      </c>
      <c r="I183" s="268">
        <f t="shared" si="27"/>
        <v>4.791769864641568E-2</v>
      </c>
      <c r="J183" s="268">
        <f t="shared" si="27"/>
        <v>4.7917698646415673E-2</v>
      </c>
      <c r="K183" s="268">
        <f t="shared" si="27"/>
        <v>4.7917698646415673E-2</v>
      </c>
      <c r="L183" s="268">
        <f t="shared" si="27"/>
        <v>4.7917698646415686E-2</v>
      </c>
      <c r="M183" s="268">
        <f t="shared" si="27"/>
        <v>4.7917698646415693E-2</v>
      </c>
      <c r="N183" s="268">
        <f t="shared" si="27"/>
        <v>3.42110384711522E-2</v>
      </c>
      <c r="O183" s="268">
        <f t="shared" si="27"/>
        <v>4.7917698646415673E-2</v>
      </c>
      <c r="P183" s="268">
        <f t="shared" si="27"/>
        <v>2.8138278498024263E-2</v>
      </c>
      <c r="Q183" s="268">
        <f t="shared" si="27"/>
        <v>2.5988141544739159E-2</v>
      </c>
      <c r="R183" s="268">
        <f t="shared" si="27"/>
        <v>2.8258822545410674E-2</v>
      </c>
      <c r="S183" s="268">
        <f t="shared" si="27"/>
        <v>2.8176560885212417E-2</v>
      </c>
      <c r="T183" s="268">
        <f t="shared" si="27"/>
        <v>5.8977808721360915E-2</v>
      </c>
      <c r="U183" s="268">
        <f t="shared" si="27"/>
        <v>5.7664929697210571E-2</v>
      </c>
      <c r="V183" s="268">
        <f t="shared" si="27"/>
        <v>5.9185691154967648E-2</v>
      </c>
      <c r="W183" s="268">
        <f t="shared" si="27"/>
        <v>6.4678958651075119E-2</v>
      </c>
      <c r="X183" s="268">
        <f t="shared" si="27"/>
        <v>5.7736243102246503E-2</v>
      </c>
      <c r="Y183" s="268">
        <f t="shared" si="27"/>
        <v>5.5549789056129915E-2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7.2565079898404775E-4</v>
      </c>
      <c r="C184" s="269">
        <f t="shared" si="28"/>
        <v>7.2565079898404764E-4</v>
      </c>
      <c r="D184" s="269">
        <f t="shared" si="28"/>
        <v>7.2565079898404764E-4</v>
      </c>
      <c r="E184" s="269">
        <f t="shared" si="28"/>
        <v>7.2565079898404775E-4</v>
      </c>
      <c r="F184" s="269">
        <f t="shared" si="28"/>
        <v>7.2565079898404786E-4</v>
      </c>
      <c r="G184" s="269">
        <f t="shared" si="28"/>
        <v>7.2565079898404764E-4</v>
      </c>
      <c r="H184" s="269">
        <f t="shared" si="28"/>
        <v>7.2565079898404764E-4</v>
      </c>
      <c r="I184" s="269">
        <f t="shared" si="28"/>
        <v>7.2565079898404764E-4</v>
      </c>
      <c r="J184" s="269">
        <f t="shared" si="28"/>
        <v>7.2565079898404754E-4</v>
      </c>
      <c r="K184" s="269">
        <f t="shared" si="28"/>
        <v>7.2565079898404754E-4</v>
      </c>
      <c r="L184" s="269">
        <f t="shared" si="28"/>
        <v>7.2565079898404764E-4</v>
      </c>
      <c r="M184" s="269">
        <f t="shared" si="28"/>
        <v>7.2565079898404775E-4</v>
      </c>
      <c r="N184" s="269">
        <f t="shared" si="28"/>
        <v>0.28213950975338825</v>
      </c>
      <c r="O184" s="269">
        <f t="shared" si="28"/>
        <v>7.2565079898404764E-4</v>
      </c>
      <c r="P184" s="269">
        <f t="shared" si="28"/>
        <v>0.40439067759993708</v>
      </c>
      <c r="Q184" s="269">
        <f t="shared" si="28"/>
        <v>0.44220788643051262</v>
      </c>
      <c r="R184" s="269">
        <f t="shared" si="28"/>
        <v>0.39670343965989963</v>
      </c>
      <c r="S184" s="269">
        <f t="shared" si="28"/>
        <v>0.39956988289529305</v>
      </c>
      <c r="T184" s="269">
        <f t="shared" si="28"/>
        <v>0.36897181574755183</v>
      </c>
      <c r="U184" s="269">
        <f t="shared" si="28"/>
        <v>0.36819863201980479</v>
      </c>
      <c r="V184" s="269">
        <f t="shared" si="28"/>
        <v>0.36102876244275223</v>
      </c>
      <c r="W184" s="269">
        <f t="shared" si="28"/>
        <v>0.37484541265453941</v>
      </c>
      <c r="X184" s="269">
        <f t="shared" si="28"/>
        <v>0.40006614621272291</v>
      </c>
      <c r="Y184" s="269">
        <f t="shared" si="28"/>
        <v>0.4205656293727279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</v>
      </c>
      <c r="C185" s="318">
        <f t="shared" si="29"/>
        <v>0</v>
      </c>
      <c r="D185" s="318">
        <f t="shared" si="29"/>
        <v>0</v>
      </c>
      <c r="E185" s="318">
        <f t="shared" si="29"/>
        <v>0</v>
      </c>
      <c r="F185" s="318">
        <f t="shared" si="29"/>
        <v>0</v>
      </c>
      <c r="G185" s="318">
        <f t="shared" si="29"/>
        <v>0</v>
      </c>
      <c r="H185" s="318">
        <f t="shared" si="29"/>
        <v>0</v>
      </c>
      <c r="I185" s="318">
        <f t="shared" si="29"/>
        <v>0</v>
      </c>
      <c r="J185" s="318">
        <f t="shared" si="29"/>
        <v>0</v>
      </c>
      <c r="K185" s="318">
        <f t="shared" si="29"/>
        <v>0</v>
      </c>
      <c r="L185" s="318">
        <f t="shared" si="29"/>
        <v>0</v>
      </c>
      <c r="M185" s="318">
        <f t="shared" si="29"/>
        <v>0</v>
      </c>
      <c r="N185" s="318">
        <f t="shared" si="29"/>
        <v>0.28157399736619404</v>
      </c>
      <c r="O185" s="318">
        <f t="shared" si="29"/>
        <v>0</v>
      </c>
      <c r="P185" s="318">
        <f t="shared" si="29"/>
        <v>0.4039628105410894</v>
      </c>
      <c r="Q185" s="318">
        <f t="shared" si="29"/>
        <v>0.44184288288811702</v>
      </c>
      <c r="R185" s="318">
        <f t="shared" si="29"/>
        <v>0.39628853634300104</v>
      </c>
      <c r="S185" s="318">
        <f t="shared" si="29"/>
        <v>0.39915990506755011</v>
      </c>
      <c r="T185" s="318">
        <f t="shared" si="29"/>
        <v>0.36855052401288996</v>
      </c>
      <c r="U185" s="318">
        <f t="shared" si="29"/>
        <v>0.36777505597612564</v>
      </c>
      <c r="V185" s="318">
        <f t="shared" si="29"/>
        <v>0.36059685764009153</v>
      </c>
      <c r="W185" s="318">
        <f t="shared" si="29"/>
        <v>0.37444111505504196</v>
      </c>
      <c r="X185" s="318">
        <f t="shared" si="29"/>
        <v>0.39969753791834362</v>
      </c>
      <c r="Y185" s="318">
        <f t="shared" si="29"/>
        <v>0.42023311578859468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7.2565079898404775E-4</v>
      </c>
      <c r="C186" s="318">
        <f t="shared" si="30"/>
        <v>7.2565079898404764E-4</v>
      </c>
      <c r="D186" s="318">
        <f t="shared" si="30"/>
        <v>7.2565079898404764E-4</v>
      </c>
      <c r="E186" s="318">
        <f t="shared" si="30"/>
        <v>7.2565079898404775E-4</v>
      </c>
      <c r="F186" s="318">
        <f t="shared" si="30"/>
        <v>7.2565079898404786E-4</v>
      </c>
      <c r="G186" s="318">
        <f t="shared" si="30"/>
        <v>7.2565079898404764E-4</v>
      </c>
      <c r="H186" s="318">
        <f t="shared" si="30"/>
        <v>7.2565079898404764E-4</v>
      </c>
      <c r="I186" s="318">
        <f t="shared" si="30"/>
        <v>7.2565079898404764E-4</v>
      </c>
      <c r="J186" s="318">
        <f t="shared" si="30"/>
        <v>7.2565079898404754E-4</v>
      </c>
      <c r="K186" s="318">
        <f t="shared" si="30"/>
        <v>7.2565079898404754E-4</v>
      </c>
      <c r="L186" s="318">
        <f t="shared" si="30"/>
        <v>7.2565079898404764E-4</v>
      </c>
      <c r="M186" s="318">
        <f t="shared" si="30"/>
        <v>7.2565079898404775E-4</v>
      </c>
      <c r="N186" s="318">
        <f t="shared" si="30"/>
        <v>5.6551238719426569E-4</v>
      </c>
      <c r="O186" s="318">
        <f t="shared" si="30"/>
        <v>7.2565079898404764E-4</v>
      </c>
      <c r="P186" s="318">
        <f t="shared" si="30"/>
        <v>4.2786705884767317E-4</v>
      </c>
      <c r="Q186" s="318">
        <f t="shared" si="30"/>
        <v>3.6500354239560068E-4</v>
      </c>
      <c r="R186" s="318">
        <f t="shared" si="30"/>
        <v>4.1490331689860495E-4</v>
      </c>
      <c r="S186" s="318">
        <f t="shared" si="30"/>
        <v>4.0997782774294218E-4</v>
      </c>
      <c r="T186" s="318">
        <f t="shared" si="30"/>
        <v>4.2129173466191102E-4</v>
      </c>
      <c r="U186" s="318">
        <f t="shared" si="30"/>
        <v>4.2357604367915431E-4</v>
      </c>
      <c r="V186" s="318">
        <f t="shared" si="30"/>
        <v>4.3190480266075621E-4</v>
      </c>
      <c r="W186" s="318">
        <f t="shared" si="30"/>
        <v>4.0429759949742547E-4</v>
      </c>
      <c r="X186" s="318">
        <f t="shared" si="30"/>
        <v>3.6860829437934266E-4</v>
      </c>
      <c r="Y186" s="318">
        <f t="shared" si="30"/>
        <v>3.3251358413322014E-4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0.30383002385700003</v>
      </c>
      <c r="C187" s="269">
        <f t="shared" si="31"/>
        <v>0.30383002385700003</v>
      </c>
      <c r="D187" s="269">
        <f t="shared" si="31"/>
        <v>0.30383002385700003</v>
      </c>
      <c r="E187" s="269">
        <f t="shared" si="31"/>
        <v>0.30383002385700003</v>
      </c>
      <c r="F187" s="269">
        <f t="shared" si="31"/>
        <v>0.30383002385700014</v>
      </c>
      <c r="G187" s="269">
        <f t="shared" si="31"/>
        <v>0.30383002385700003</v>
      </c>
      <c r="H187" s="269">
        <f t="shared" si="31"/>
        <v>0.30383002385700009</v>
      </c>
      <c r="I187" s="269">
        <f t="shared" si="31"/>
        <v>0.30383002385700014</v>
      </c>
      <c r="J187" s="269">
        <f t="shared" si="31"/>
        <v>0.30383002385700009</v>
      </c>
      <c r="K187" s="269">
        <f t="shared" si="31"/>
        <v>0.30383002385700009</v>
      </c>
      <c r="L187" s="269">
        <f t="shared" si="31"/>
        <v>0.30383002385700003</v>
      </c>
      <c r="M187" s="269">
        <f t="shared" si="31"/>
        <v>0.30383002385700009</v>
      </c>
      <c r="N187" s="269">
        <f t="shared" si="31"/>
        <v>0.17284456323875874</v>
      </c>
      <c r="O187" s="269">
        <f t="shared" si="31"/>
        <v>0.30383002385700003</v>
      </c>
      <c r="P187" s="269">
        <f t="shared" si="31"/>
        <v>0.17680799878951153</v>
      </c>
      <c r="Q187" s="269">
        <f t="shared" si="31"/>
        <v>0.19640564385607381</v>
      </c>
      <c r="R187" s="269">
        <f t="shared" si="31"/>
        <v>0.19611107469481873</v>
      </c>
      <c r="S187" s="269">
        <f t="shared" si="31"/>
        <v>0.19765911944895762</v>
      </c>
      <c r="T187" s="269">
        <f t="shared" si="31"/>
        <v>0.18803148205608738</v>
      </c>
      <c r="U187" s="269">
        <f t="shared" si="31"/>
        <v>0.18809617551097429</v>
      </c>
      <c r="V187" s="269">
        <f t="shared" si="31"/>
        <v>0.18647065226364348</v>
      </c>
      <c r="W187" s="269">
        <f t="shared" si="31"/>
        <v>0.19149206346894737</v>
      </c>
      <c r="X187" s="269">
        <f t="shared" si="31"/>
        <v>0.20450703626790931</v>
      </c>
      <c r="Y187" s="269">
        <f t="shared" si="31"/>
        <v>0.21795230375092181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</v>
      </c>
      <c r="C188" s="318">
        <f t="shared" si="32"/>
        <v>0</v>
      </c>
      <c r="D188" s="318">
        <f t="shared" si="32"/>
        <v>0</v>
      </c>
      <c r="E188" s="318">
        <f t="shared" si="32"/>
        <v>0</v>
      </c>
      <c r="F188" s="318">
        <f t="shared" si="32"/>
        <v>0</v>
      </c>
      <c r="G188" s="318">
        <f t="shared" si="32"/>
        <v>0</v>
      </c>
      <c r="H188" s="318">
        <f t="shared" si="32"/>
        <v>0</v>
      </c>
      <c r="I188" s="318">
        <f t="shared" si="32"/>
        <v>0</v>
      </c>
      <c r="J188" s="318">
        <f t="shared" si="32"/>
        <v>0</v>
      </c>
      <c r="K188" s="318">
        <f t="shared" si="32"/>
        <v>0</v>
      </c>
      <c r="L188" s="318">
        <f t="shared" si="32"/>
        <v>0</v>
      </c>
      <c r="M188" s="318">
        <f t="shared" si="32"/>
        <v>0</v>
      </c>
      <c r="N188" s="318">
        <f t="shared" si="32"/>
        <v>0.10412762674853888</v>
      </c>
      <c r="O188" s="318">
        <f t="shared" si="32"/>
        <v>0</v>
      </c>
      <c r="P188" s="318">
        <f t="shared" si="32"/>
        <v>0.1328454900264936</v>
      </c>
      <c r="Q188" s="318">
        <f t="shared" si="32"/>
        <v>0.17897032067180149</v>
      </c>
      <c r="R188" s="318">
        <f t="shared" si="32"/>
        <v>0.17205947281007478</v>
      </c>
      <c r="S188" s="318">
        <f t="shared" si="32"/>
        <v>0.17552308174515102</v>
      </c>
      <c r="T188" s="318">
        <f t="shared" si="32"/>
        <v>0.1660038039466922</v>
      </c>
      <c r="U188" s="318">
        <f t="shared" si="32"/>
        <v>0.16572486370533906</v>
      </c>
      <c r="V188" s="318">
        <f t="shared" si="32"/>
        <v>0.16130387344503372</v>
      </c>
      <c r="W188" s="318">
        <f t="shared" si="32"/>
        <v>0.16742963159022536</v>
      </c>
      <c r="X188" s="318">
        <f t="shared" si="32"/>
        <v>0.19108155976902338</v>
      </c>
      <c r="Y188" s="318">
        <f t="shared" si="32"/>
        <v>0.21082588971742072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0.30383002385700003</v>
      </c>
      <c r="C189" s="318">
        <f t="shared" si="33"/>
        <v>0.30383002385700003</v>
      </c>
      <c r="D189" s="318">
        <f t="shared" si="33"/>
        <v>0.30383002385700003</v>
      </c>
      <c r="E189" s="318">
        <f t="shared" si="33"/>
        <v>0.30383002385700003</v>
      </c>
      <c r="F189" s="318">
        <f t="shared" si="33"/>
        <v>0.30383002385700014</v>
      </c>
      <c r="G189" s="318">
        <f t="shared" si="33"/>
        <v>0.30383002385700003</v>
      </c>
      <c r="H189" s="318">
        <f t="shared" si="33"/>
        <v>0.30383002385700009</v>
      </c>
      <c r="I189" s="318">
        <f t="shared" si="33"/>
        <v>0.30383002385700014</v>
      </c>
      <c r="J189" s="318">
        <f t="shared" si="33"/>
        <v>0.30383002385700009</v>
      </c>
      <c r="K189" s="318">
        <f t="shared" si="33"/>
        <v>0.30383002385700009</v>
      </c>
      <c r="L189" s="318">
        <f t="shared" si="33"/>
        <v>0.30383002385700003</v>
      </c>
      <c r="M189" s="318">
        <f t="shared" si="33"/>
        <v>0.30383002385700009</v>
      </c>
      <c r="N189" s="318">
        <f t="shared" si="33"/>
        <v>6.8716936490219913E-2</v>
      </c>
      <c r="O189" s="318">
        <f t="shared" si="33"/>
        <v>0.30383002385700003</v>
      </c>
      <c r="P189" s="318">
        <f t="shared" si="33"/>
        <v>4.3962508763017959E-2</v>
      </c>
      <c r="Q189" s="318">
        <f t="shared" si="33"/>
        <v>1.7435323184272305E-2</v>
      </c>
      <c r="R189" s="318">
        <f t="shared" si="33"/>
        <v>2.4051601884743926E-2</v>
      </c>
      <c r="S189" s="318">
        <f t="shared" si="33"/>
        <v>2.2136037703806594E-2</v>
      </c>
      <c r="T189" s="318">
        <f t="shared" si="33"/>
        <v>2.2027678109395162E-2</v>
      </c>
      <c r="U189" s="318">
        <f t="shared" si="33"/>
        <v>2.2371311805635254E-2</v>
      </c>
      <c r="V189" s="318">
        <f t="shared" si="33"/>
        <v>2.5166778818609774E-2</v>
      </c>
      <c r="W189" s="318">
        <f t="shared" si="33"/>
        <v>2.4062431878722028E-2</v>
      </c>
      <c r="X189" s="318">
        <f t="shared" si="33"/>
        <v>1.3425476498885962E-2</v>
      </c>
      <c r="Y189" s="318">
        <f t="shared" si="33"/>
        <v>7.1264140335011369E-3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5.139946926464372E-2</v>
      </c>
      <c r="C190" s="269">
        <f t="shared" si="34"/>
        <v>5.1399469264643727E-2</v>
      </c>
      <c r="D190" s="269">
        <f t="shared" si="34"/>
        <v>5.1399469264643727E-2</v>
      </c>
      <c r="E190" s="269">
        <f t="shared" si="34"/>
        <v>5.1399469264643706E-2</v>
      </c>
      <c r="F190" s="269">
        <f t="shared" si="34"/>
        <v>5.1399469264643734E-2</v>
      </c>
      <c r="G190" s="269">
        <f t="shared" si="34"/>
        <v>5.139946926464372E-2</v>
      </c>
      <c r="H190" s="269">
        <f t="shared" si="34"/>
        <v>5.139946926464372E-2</v>
      </c>
      <c r="I190" s="269">
        <f t="shared" si="34"/>
        <v>5.139946926464372E-2</v>
      </c>
      <c r="J190" s="269">
        <f t="shared" si="34"/>
        <v>5.1399469264643706E-2</v>
      </c>
      <c r="K190" s="269">
        <f t="shared" si="34"/>
        <v>5.1399469264643706E-2</v>
      </c>
      <c r="L190" s="269">
        <f t="shared" si="34"/>
        <v>5.1399469264643734E-2</v>
      </c>
      <c r="M190" s="269">
        <f t="shared" si="34"/>
        <v>5.139946926464372E-2</v>
      </c>
      <c r="N190" s="269">
        <f t="shared" si="34"/>
        <v>4.6232545554062039E-2</v>
      </c>
      <c r="O190" s="269">
        <f t="shared" si="34"/>
        <v>5.139946926464372E-2</v>
      </c>
      <c r="P190" s="269">
        <f t="shared" si="34"/>
        <v>3.9167292738016016E-2</v>
      </c>
      <c r="Q190" s="269">
        <f t="shared" si="34"/>
        <v>3.5545389970459453E-2</v>
      </c>
      <c r="R190" s="269">
        <f t="shared" si="34"/>
        <v>3.8080714527150249E-2</v>
      </c>
      <c r="S190" s="269">
        <f t="shared" si="34"/>
        <v>3.7794811654557399E-2</v>
      </c>
      <c r="T190" s="269">
        <f t="shared" si="34"/>
        <v>3.7924815461692032E-2</v>
      </c>
      <c r="U190" s="269">
        <f t="shared" si="34"/>
        <v>3.8069609079251263E-2</v>
      </c>
      <c r="V190" s="269">
        <f t="shared" si="34"/>
        <v>3.8502107255094793E-2</v>
      </c>
      <c r="W190" s="269">
        <f t="shared" si="34"/>
        <v>3.6850286956055668E-2</v>
      </c>
      <c r="X190" s="269">
        <f t="shared" si="34"/>
        <v>3.4876307496705908E-2</v>
      </c>
      <c r="Y190" s="269">
        <f t="shared" si="34"/>
        <v>3.2770065369409886E-2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0</v>
      </c>
      <c r="C191" s="318">
        <f t="shared" si="35"/>
        <v>0</v>
      </c>
      <c r="D191" s="318">
        <f t="shared" si="35"/>
        <v>0</v>
      </c>
      <c r="E191" s="318">
        <f t="shared" si="35"/>
        <v>0</v>
      </c>
      <c r="F191" s="318">
        <f t="shared" si="35"/>
        <v>0</v>
      </c>
      <c r="G191" s="318">
        <f t="shared" si="35"/>
        <v>0</v>
      </c>
      <c r="H191" s="318">
        <f t="shared" si="35"/>
        <v>0</v>
      </c>
      <c r="I191" s="318">
        <f t="shared" si="35"/>
        <v>0</v>
      </c>
      <c r="J191" s="318">
        <f t="shared" si="35"/>
        <v>0</v>
      </c>
      <c r="K191" s="318">
        <f t="shared" si="35"/>
        <v>0</v>
      </c>
      <c r="L191" s="318">
        <f t="shared" si="35"/>
        <v>0</v>
      </c>
      <c r="M191" s="318">
        <f t="shared" si="35"/>
        <v>0</v>
      </c>
      <c r="N191" s="318">
        <f t="shared" si="35"/>
        <v>0</v>
      </c>
      <c r="O191" s="318">
        <f t="shared" si="35"/>
        <v>0</v>
      </c>
      <c r="P191" s="318">
        <f t="shared" si="35"/>
        <v>0</v>
      </c>
      <c r="Q191" s="318">
        <f t="shared" si="35"/>
        <v>0</v>
      </c>
      <c r="R191" s="318">
        <f t="shared" si="35"/>
        <v>0</v>
      </c>
      <c r="S191" s="318">
        <f t="shared" si="35"/>
        <v>0</v>
      </c>
      <c r="T191" s="318">
        <f t="shared" si="35"/>
        <v>0</v>
      </c>
      <c r="U191" s="318">
        <f t="shared" si="35"/>
        <v>0</v>
      </c>
      <c r="V191" s="318">
        <f t="shared" si="35"/>
        <v>0</v>
      </c>
      <c r="W191" s="318">
        <f t="shared" si="35"/>
        <v>0</v>
      </c>
      <c r="X191" s="318">
        <f t="shared" si="35"/>
        <v>0</v>
      </c>
      <c r="Y191" s="318">
        <f t="shared" si="35"/>
        <v>0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0</v>
      </c>
      <c r="C192" s="318">
        <f t="shared" si="36"/>
        <v>0</v>
      </c>
      <c r="D192" s="318">
        <f t="shared" si="36"/>
        <v>0</v>
      </c>
      <c r="E192" s="318">
        <f t="shared" si="36"/>
        <v>0</v>
      </c>
      <c r="F192" s="318">
        <f t="shared" si="36"/>
        <v>0</v>
      </c>
      <c r="G192" s="318">
        <f t="shared" si="36"/>
        <v>0</v>
      </c>
      <c r="H192" s="318">
        <f t="shared" si="36"/>
        <v>0</v>
      </c>
      <c r="I192" s="318">
        <f t="shared" si="36"/>
        <v>0</v>
      </c>
      <c r="J192" s="318">
        <f t="shared" si="36"/>
        <v>0</v>
      </c>
      <c r="K192" s="318">
        <f t="shared" si="36"/>
        <v>0</v>
      </c>
      <c r="L192" s="318">
        <f t="shared" si="36"/>
        <v>0</v>
      </c>
      <c r="M192" s="318">
        <f t="shared" si="36"/>
        <v>0</v>
      </c>
      <c r="N192" s="318">
        <f t="shared" si="36"/>
        <v>6.1760382022304806E-3</v>
      </c>
      <c r="O192" s="318">
        <f t="shared" si="36"/>
        <v>0</v>
      </c>
      <c r="P192" s="318">
        <f t="shared" si="36"/>
        <v>8.8605118850427645E-3</v>
      </c>
      <c r="Q192" s="318">
        <f t="shared" si="36"/>
        <v>9.6913726040964501E-3</v>
      </c>
      <c r="R192" s="318">
        <f t="shared" si="36"/>
        <v>8.6921845143866378E-3</v>
      </c>
      <c r="S192" s="318">
        <f t="shared" si="36"/>
        <v>8.7551650562739686E-3</v>
      </c>
      <c r="T192" s="318">
        <f t="shared" si="36"/>
        <v>8.0837795288157856E-3</v>
      </c>
      <c r="U192" s="318">
        <f t="shared" si="36"/>
        <v>8.0667704290250993E-3</v>
      </c>
      <c r="V192" s="318">
        <f t="shared" si="36"/>
        <v>7.9093239760102008E-3</v>
      </c>
      <c r="W192" s="318">
        <f t="shared" si="36"/>
        <v>8.2129836302255316E-3</v>
      </c>
      <c r="X192" s="318">
        <f t="shared" si="36"/>
        <v>8.7669574840419269E-3</v>
      </c>
      <c r="Y192" s="318">
        <f t="shared" si="36"/>
        <v>9.2173844219619293E-3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5.139946926464372E-2</v>
      </c>
      <c r="C193" s="318">
        <f t="shared" si="37"/>
        <v>5.1399469264643727E-2</v>
      </c>
      <c r="D193" s="318">
        <f t="shared" si="37"/>
        <v>5.1399469264643727E-2</v>
      </c>
      <c r="E193" s="318">
        <f t="shared" si="37"/>
        <v>5.1399469264643706E-2</v>
      </c>
      <c r="F193" s="318">
        <f t="shared" si="37"/>
        <v>5.1399469264643734E-2</v>
      </c>
      <c r="G193" s="318">
        <f t="shared" si="37"/>
        <v>5.139946926464372E-2</v>
      </c>
      <c r="H193" s="318">
        <f t="shared" si="37"/>
        <v>5.139946926464372E-2</v>
      </c>
      <c r="I193" s="318">
        <f t="shared" si="37"/>
        <v>5.139946926464372E-2</v>
      </c>
      <c r="J193" s="318">
        <f t="shared" si="37"/>
        <v>5.1399469264643706E-2</v>
      </c>
      <c r="K193" s="318">
        <f t="shared" si="37"/>
        <v>5.1399469264643706E-2</v>
      </c>
      <c r="L193" s="318">
        <f t="shared" si="37"/>
        <v>5.1399469264643734E-2</v>
      </c>
      <c r="M193" s="318">
        <f t="shared" si="37"/>
        <v>5.139946926464372E-2</v>
      </c>
      <c r="N193" s="318">
        <f t="shared" si="37"/>
        <v>4.0056507351831555E-2</v>
      </c>
      <c r="O193" s="318">
        <f t="shared" si="37"/>
        <v>5.139946926464372E-2</v>
      </c>
      <c r="P193" s="318">
        <f t="shared" si="37"/>
        <v>3.0306780852973253E-2</v>
      </c>
      <c r="Q193" s="318">
        <f t="shared" si="37"/>
        <v>2.5854017366362999E-2</v>
      </c>
      <c r="R193" s="318">
        <f t="shared" si="37"/>
        <v>2.9388530012763613E-2</v>
      </c>
      <c r="S193" s="318">
        <f t="shared" si="37"/>
        <v>2.9039646598283429E-2</v>
      </c>
      <c r="T193" s="318">
        <f t="shared" si="37"/>
        <v>2.9841035932876247E-2</v>
      </c>
      <c r="U193" s="318">
        <f t="shared" si="37"/>
        <v>3.0002838650226165E-2</v>
      </c>
      <c r="V193" s="318">
        <f t="shared" si="37"/>
        <v>3.0592783279084587E-2</v>
      </c>
      <c r="W193" s="318">
        <f t="shared" si="37"/>
        <v>2.8637303325830137E-2</v>
      </c>
      <c r="X193" s="318">
        <f t="shared" si="37"/>
        <v>2.6109350012663984E-2</v>
      </c>
      <c r="Y193" s="318">
        <f t="shared" si="37"/>
        <v>2.355268094744796E-2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4.6421500340011815E-2</v>
      </c>
      <c r="C194" s="319">
        <f t="shared" si="38"/>
        <v>4.6421500340011822E-2</v>
      </c>
      <c r="D194" s="319">
        <f t="shared" si="38"/>
        <v>4.6421500340011822E-2</v>
      </c>
      <c r="E194" s="319">
        <f t="shared" si="38"/>
        <v>4.6421500340011822E-2</v>
      </c>
      <c r="F194" s="319">
        <f t="shared" si="38"/>
        <v>4.6421500340011815E-2</v>
      </c>
      <c r="G194" s="319">
        <f t="shared" si="38"/>
        <v>4.6421500340011808E-2</v>
      </c>
      <c r="H194" s="319">
        <f t="shared" si="38"/>
        <v>4.6421500340011822E-2</v>
      </c>
      <c r="I194" s="319">
        <f t="shared" si="38"/>
        <v>4.6421500340011829E-2</v>
      </c>
      <c r="J194" s="319">
        <f t="shared" si="38"/>
        <v>4.6421500340011794E-2</v>
      </c>
      <c r="K194" s="319">
        <f t="shared" si="38"/>
        <v>4.6421500340011794E-2</v>
      </c>
      <c r="L194" s="319">
        <f t="shared" si="38"/>
        <v>4.6421500340011815E-2</v>
      </c>
      <c r="M194" s="319">
        <f t="shared" si="38"/>
        <v>4.6421500340011808E-2</v>
      </c>
      <c r="N194" s="319">
        <f t="shared" si="38"/>
        <v>3.6177088912702479E-2</v>
      </c>
      <c r="O194" s="319">
        <f t="shared" si="38"/>
        <v>4.6421500340011808E-2</v>
      </c>
      <c r="P194" s="319">
        <f t="shared" si="38"/>
        <v>2.7371610209187887E-2</v>
      </c>
      <c r="Q194" s="319">
        <f t="shared" si="38"/>
        <v>2.3350090830390424E-2</v>
      </c>
      <c r="R194" s="319">
        <f t="shared" si="38"/>
        <v>2.6542290718133729E-2</v>
      </c>
      <c r="S194" s="319">
        <f t="shared" si="38"/>
        <v>2.6227196189423166E-2</v>
      </c>
      <c r="T194" s="319">
        <f t="shared" si="38"/>
        <v>2.6950972053269923E-2</v>
      </c>
      <c r="U194" s="319">
        <f t="shared" si="38"/>
        <v>2.7097104396773333E-2</v>
      </c>
      <c r="V194" s="319">
        <f t="shared" si="38"/>
        <v>2.7629913688015907E-2</v>
      </c>
      <c r="W194" s="319">
        <f t="shared" si="38"/>
        <v>2.5863819317517599E-2</v>
      </c>
      <c r="X194" s="319">
        <f t="shared" si="38"/>
        <v>2.3580694856008836E-2</v>
      </c>
      <c r="Y194" s="319">
        <f t="shared" si="38"/>
        <v>2.1271635724111088E-2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1</v>
      </c>
      <c r="D197" s="232">
        <f t="shared" si="39"/>
        <v>1</v>
      </c>
      <c r="E197" s="232">
        <f t="shared" si="39"/>
        <v>1</v>
      </c>
      <c r="F197" s="232">
        <f t="shared" si="39"/>
        <v>0.99999999999999989</v>
      </c>
      <c r="G197" s="232">
        <f t="shared" si="39"/>
        <v>1</v>
      </c>
      <c r="H197" s="232">
        <f t="shared" si="39"/>
        <v>0.99999999999999944</v>
      </c>
      <c r="I197" s="232">
        <f t="shared" si="39"/>
        <v>0.99999999999999989</v>
      </c>
      <c r="J197" s="232">
        <f t="shared" si="39"/>
        <v>1</v>
      </c>
      <c r="K197" s="232">
        <f t="shared" si="39"/>
        <v>1</v>
      </c>
      <c r="L197" s="232">
        <f t="shared" si="39"/>
        <v>0.99999999999999978</v>
      </c>
      <c r="M197" s="232">
        <f t="shared" si="39"/>
        <v>0.99999999999999989</v>
      </c>
      <c r="N197" s="232">
        <f t="shared" si="39"/>
        <v>0.99999999999999989</v>
      </c>
      <c r="O197" s="232">
        <f t="shared" si="39"/>
        <v>1.0000000000000002</v>
      </c>
      <c r="P197" s="232">
        <f t="shared" si="39"/>
        <v>0.99999999999999989</v>
      </c>
      <c r="Q197" s="232">
        <f t="shared" si="39"/>
        <v>1</v>
      </c>
      <c r="R197" s="232">
        <f t="shared" si="39"/>
        <v>1.0000000000000002</v>
      </c>
      <c r="S197" s="232">
        <f t="shared" si="39"/>
        <v>0.99999999999999978</v>
      </c>
      <c r="T197" s="232">
        <f t="shared" si="39"/>
        <v>0.99999999999999989</v>
      </c>
      <c r="U197" s="232">
        <f t="shared" si="39"/>
        <v>0.99999999999999967</v>
      </c>
      <c r="V197" s="232">
        <f t="shared" si="39"/>
        <v>1.0000000000000002</v>
      </c>
      <c r="W197" s="232">
        <f t="shared" si="39"/>
        <v>1</v>
      </c>
      <c r="X197" s="232">
        <f t="shared" si="39"/>
        <v>1</v>
      </c>
      <c r="Y197" s="232">
        <f t="shared" si="39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1.434217959984214E-2</v>
      </c>
      <c r="C198" s="266">
        <f t="shared" si="40"/>
        <v>1.4342179599842148E-2</v>
      </c>
      <c r="D198" s="266">
        <f t="shared" si="40"/>
        <v>1.4342179599842148E-2</v>
      </c>
      <c r="E198" s="266">
        <f t="shared" si="40"/>
        <v>1.4342179599842143E-2</v>
      </c>
      <c r="F198" s="266">
        <f t="shared" si="40"/>
        <v>1.4342179599842146E-2</v>
      </c>
      <c r="G198" s="266">
        <f t="shared" si="40"/>
        <v>1.4342179599842146E-2</v>
      </c>
      <c r="H198" s="266">
        <f t="shared" si="40"/>
        <v>1.4342179599842131E-2</v>
      </c>
      <c r="I198" s="266">
        <f t="shared" si="40"/>
        <v>1.434217959984214E-2</v>
      </c>
      <c r="J198" s="266">
        <f t="shared" si="40"/>
        <v>1.4342179599842145E-2</v>
      </c>
      <c r="K198" s="266">
        <f t="shared" si="40"/>
        <v>1.4342179599842145E-2</v>
      </c>
      <c r="L198" s="266">
        <f t="shared" si="40"/>
        <v>1.4342179599842141E-2</v>
      </c>
      <c r="M198" s="266">
        <f t="shared" si="40"/>
        <v>1.4342179599842141E-2</v>
      </c>
      <c r="N198" s="266">
        <f t="shared" si="40"/>
        <v>1.2969530659323537E-2</v>
      </c>
      <c r="O198" s="266">
        <f t="shared" si="40"/>
        <v>1.4342179599842141E-2</v>
      </c>
      <c r="P198" s="266">
        <f t="shared" si="40"/>
        <v>1.2083261669129403E-2</v>
      </c>
      <c r="Q198" s="266">
        <f t="shared" si="40"/>
        <v>9.5842907505027837E-3</v>
      </c>
      <c r="R198" s="266">
        <f t="shared" si="40"/>
        <v>1.0629461855669096E-2</v>
      </c>
      <c r="S198" s="266">
        <f t="shared" si="40"/>
        <v>1.0408833240239723E-2</v>
      </c>
      <c r="T198" s="266">
        <f t="shared" si="40"/>
        <v>8.8118700170571364E-3</v>
      </c>
      <c r="U198" s="266">
        <f t="shared" si="40"/>
        <v>8.9153835944856992E-3</v>
      </c>
      <c r="V198" s="266">
        <f t="shared" si="40"/>
        <v>9.4407744852052292E-3</v>
      </c>
      <c r="W198" s="266">
        <f t="shared" si="40"/>
        <v>1.0236564215094361E-2</v>
      </c>
      <c r="X198" s="266">
        <f t="shared" si="40"/>
        <v>8.9865245400535532E-3</v>
      </c>
      <c r="Y198" s="266">
        <f t="shared" si="40"/>
        <v>7.3640977840468509E-3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0.11445237198753699</v>
      </c>
      <c r="C199" s="267">
        <f t="shared" si="41"/>
        <v>0.11445237198753697</v>
      </c>
      <c r="D199" s="267">
        <f t="shared" si="41"/>
        <v>0.11445237198753697</v>
      </c>
      <c r="E199" s="267">
        <f t="shared" si="41"/>
        <v>0.11445237198753698</v>
      </c>
      <c r="F199" s="267">
        <f t="shared" si="41"/>
        <v>0.11445237198753695</v>
      </c>
      <c r="G199" s="267">
        <f t="shared" si="41"/>
        <v>0.11445237198753702</v>
      </c>
      <c r="H199" s="267">
        <f t="shared" si="41"/>
        <v>0.11445237198753691</v>
      </c>
      <c r="I199" s="267">
        <f t="shared" si="41"/>
        <v>0.11445237198753697</v>
      </c>
      <c r="J199" s="267">
        <f t="shared" si="41"/>
        <v>0.11445237198753699</v>
      </c>
      <c r="K199" s="267">
        <f t="shared" si="41"/>
        <v>0.11445237198753699</v>
      </c>
      <c r="L199" s="267">
        <f t="shared" si="41"/>
        <v>0.11445237198753695</v>
      </c>
      <c r="M199" s="267">
        <f t="shared" si="41"/>
        <v>0.11445237198753692</v>
      </c>
      <c r="N199" s="267">
        <f t="shared" si="41"/>
        <v>0.10349846320018204</v>
      </c>
      <c r="O199" s="267">
        <f t="shared" si="41"/>
        <v>0.11445237198753698</v>
      </c>
      <c r="P199" s="267">
        <f t="shared" si="41"/>
        <v>9.6425926739417397E-2</v>
      </c>
      <c r="Q199" s="267">
        <f t="shared" si="41"/>
        <v>7.6483828875307622E-2</v>
      </c>
      <c r="R199" s="267">
        <f t="shared" si="41"/>
        <v>8.4824423921296077E-2</v>
      </c>
      <c r="S199" s="267">
        <f t="shared" si="41"/>
        <v>8.3063780206829127E-2</v>
      </c>
      <c r="T199" s="267">
        <f t="shared" si="41"/>
        <v>7.0319815623362286E-2</v>
      </c>
      <c r="U199" s="267">
        <f t="shared" si="41"/>
        <v>7.1145866809455727E-2</v>
      </c>
      <c r="V199" s="267">
        <f t="shared" si="41"/>
        <v>7.5338551278708685E-2</v>
      </c>
      <c r="W199" s="267">
        <f t="shared" si="41"/>
        <v>8.1689052020599756E-2</v>
      </c>
      <c r="X199" s="267">
        <f t="shared" si="41"/>
        <v>7.1713580378303138E-2</v>
      </c>
      <c r="Y199" s="267">
        <f t="shared" si="41"/>
        <v>5.8766413644799391E-2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0.14032908252228066</v>
      </c>
      <c r="C200" s="267">
        <f t="shared" si="42"/>
        <v>0.14032908252228066</v>
      </c>
      <c r="D200" s="267">
        <f t="shared" si="42"/>
        <v>0.14032908252228066</v>
      </c>
      <c r="E200" s="267">
        <f t="shared" si="42"/>
        <v>0.14032908252228066</v>
      </c>
      <c r="F200" s="267">
        <f t="shared" si="42"/>
        <v>0.14032908252228063</v>
      </c>
      <c r="G200" s="267">
        <f t="shared" si="42"/>
        <v>0.14032908252228066</v>
      </c>
      <c r="H200" s="267">
        <f t="shared" si="42"/>
        <v>0.14032908252228055</v>
      </c>
      <c r="I200" s="267">
        <f t="shared" si="42"/>
        <v>0.14032908252228068</v>
      </c>
      <c r="J200" s="267">
        <f t="shared" si="42"/>
        <v>0.1403290825222806</v>
      </c>
      <c r="K200" s="267">
        <f t="shared" si="42"/>
        <v>0.1403290825222806</v>
      </c>
      <c r="L200" s="267">
        <f t="shared" si="42"/>
        <v>0.14032908252228063</v>
      </c>
      <c r="M200" s="267">
        <f t="shared" si="42"/>
        <v>0.1403290825222806</v>
      </c>
      <c r="N200" s="267">
        <f t="shared" si="42"/>
        <v>0.12689858786787847</v>
      </c>
      <c r="O200" s="267">
        <f t="shared" si="42"/>
        <v>0.14032908252228068</v>
      </c>
      <c r="P200" s="267">
        <f t="shared" si="42"/>
        <v>0.11822701090176227</v>
      </c>
      <c r="Q200" s="267">
        <f t="shared" si="42"/>
        <v>9.377617385711999E-2</v>
      </c>
      <c r="R200" s="267">
        <f t="shared" si="42"/>
        <v>0.10400250669905434</v>
      </c>
      <c r="S200" s="267">
        <f t="shared" si="42"/>
        <v>0.10184379637432057</v>
      </c>
      <c r="T200" s="267">
        <f t="shared" si="42"/>
        <v>8.6218529491349574E-2</v>
      </c>
      <c r="U200" s="267">
        <f t="shared" si="42"/>
        <v>8.7231343844149142E-2</v>
      </c>
      <c r="V200" s="267">
        <f t="shared" si="42"/>
        <v>9.2371958710040683E-2</v>
      </c>
      <c r="W200" s="267">
        <f t="shared" si="42"/>
        <v>0.1001582538054685</v>
      </c>
      <c r="X200" s="267">
        <f t="shared" si="42"/>
        <v>8.7927412635632821E-2</v>
      </c>
      <c r="Y200" s="267">
        <f t="shared" si="42"/>
        <v>7.2053001320038446E-2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0.25985152597403377</v>
      </c>
      <c r="C201" s="267">
        <f t="shared" si="43"/>
        <v>0.25985152597403383</v>
      </c>
      <c r="D201" s="267">
        <f t="shared" si="43"/>
        <v>0.25985152597403383</v>
      </c>
      <c r="E201" s="267">
        <f t="shared" si="43"/>
        <v>0.25985152597403377</v>
      </c>
      <c r="F201" s="267">
        <f t="shared" si="43"/>
        <v>0.25985152597403371</v>
      </c>
      <c r="G201" s="267">
        <f t="shared" si="43"/>
        <v>0.25985152597403377</v>
      </c>
      <c r="H201" s="267">
        <f t="shared" si="43"/>
        <v>0.25985152597403366</v>
      </c>
      <c r="I201" s="267">
        <f t="shared" si="43"/>
        <v>0.25985152597403366</v>
      </c>
      <c r="J201" s="267">
        <f t="shared" si="43"/>
        <v>0.25985152597403377</v>
      </c>
      <c r="K201" s="267">
        <f t="shared" si="43"/>
        <v>0.25985152597403377</v>
      </c>
      <c r="L201" s="267">
        <f t="shared" si="43"/>
        <v>0.25985152597403371</v>
      </c>
      <c r="M201" s="267">
        <f t="shared" si="43"/>
        <v>0.25985152597403371</v>
      </c>
      <c r="N201" s="267">
        <f t="shared" si="43"/>
        <v>0.23498188051063951</v>
      </c>
      <c r="O201" s="267">
        <f t="shared" si="43"/>
        <v>0.25985152597403377</v>
      </c>
      <c r="P201" s="267">
        <f t="shared" si="43"/>
        <v>0.21892446413802991</v>
      </c>
      <c r="Q201" s="267">
        <f t="shared" si="43"/>
        <v>0.1736481236732231</v>
      </c>
      <c r="R201" s="267">
        <f t="shared" si="43"/>
        <v>0.19258452763405648</v>
      </c>
      <c r="S201" s="267">
        <f t="shared" si="43"/>
        <v>0.18858717967214048</v>
      </c>
      <c r="T201" s="267">
        <f t="shared" si="43"/>
        <v>0.15965340934946418</v>
      </c>
      <c r="U201" s="267">
        <f t="shared" si="43"/>
        <v>0.16152886773893665</v>
      </c>
      <c r="V201" s="267">
        <f t="shared" si="43"/>
        <v>0.17104789681927449</v>
      </c>
      <c r="W201" s="267">
        <f t="shared" si="43"/>
        <v>0.18546601048370182</v>
      </c>
      <c r="X201" s="267">
        <f t="shared" si="43"/>
        <v>0.1628177989739942</v>
      </c>
      <c r="Y201" s="267">
        <f t="shared" si="43"/>
        <v>0.13342268051277478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3.5086042795997481E-2</v>
      </c>
      <c r="C202" s="268">
        <f t="shared" si="44"/>
        <v>3.5086042795997481E-2</v>
      </c>
      <c r="D202" s="268">
        <f t="shared" si="44"/>
        <v>3.5086042795997481E-2</v>
      </c>
      <c r="E202" s="268">
        <f t="shared" si="44"/>
        <v>3.5086042795997481E-2</v>
      </c>
      <c r="F202" s="268">
        <f t="shared" si="44"/>
        <v>3.5086042795997453E-2</v>
      </c>
      <c r="G202" s="268">
        <f t="shared" si="44"/>
        <v>3.5086042795997481E-2</v>
      </c>
      <c r="H202" s="268">
        <f t="shared" si="44"/>
        <v>3.5086042795997453E-2</v>
      </c>
      <c r="I202" s="268">
        <f t="shared" si="44"/>
        <v>3.5086042795997495E-2</v>
      </c>
      <c r="J202" s="268">
        <f t="shared" si="44"/>
        <v>3.5086042795997481E-2</v>
      </c>
      <c r="K202" s="268">
        <f t="shared" si="44"/>
        <v>3.5086042795997481E-2</v>
      </c>
      <c r="L202" s="268">
        <f t="shared" si="44"/>
        <v>3.508604279599746E-2</v>
      </c>
      <c r="M202" s="268">
        <f t="shared" si="44"/>
        <v>3.5086042795997481E-2</v>
      </c>
      <c r="N202" s="268">
        <f t="shared" si="44"/>
        <v>2.906694260880819E-2</v>
      </c>
      <c r="O202" s="268">
        <f t="shared" si="44"/>
        <v>3.5086042795997488E-2</v>
      </c>
      <c r="P202" s="268">
        <f t="shared" si="44"/>
        <v>2.4735413845094457E-2</v>
      </c>
      <c r="Q202" s="268">
        <f t="shared" si="44"/>
        <v>3.0121109916575357E-2</v>
      </c>
      <c r="R202" s="268">
        <f t="shared" si="44"/>
        <v>3.0048962449122401E-2</v>
      </c>
      <c r="S202" s="268">
        <f t="shared" si="44"/>
        <v>3.0670560195743699E-2</v>
      </c>
      <c r="T202" s="268">
        <f t="shared" si="44"/>
        <v>7.4735206652664393E-2</v>
      </c>
      <c r="U202" s="268">
        <f t="shared" si="44"/>
        <v>7.2538009105152693E-2</v>
      </c>
      <c r="V202" s="268">
        <f t="shared" si="44"/>
        <v>7.0752470622626365E-2</v>
      </c>
      <c r="W202" s="268">
        <f t="shared" si="44"/>
        <v>6.8624845541679746E-2</v>
      </c>
      <c r="X202" s="268">
        <f t="shared" si="44"/>
        <v>6.9030001049181736E-2</v>
      </c>
      <c r="Y202" s="268">
        <f t="shared" si="44"/>
        <v>7.5712901582811437E-2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3.6058114273354927E-4</v>
      </c>
      <c r="C203" s="269">
        <f t="shared" si="45"/>
        <v>3.6058114273354933E-4</v>
      </c>
      <c r="D203" s="269">
        <f t="shared" si="45"/>
        <v>3.6058114273354933E-4</v>
      </c>
      <c r="E203" s="269">
        <f t="shared" si="45"/>
        <v>3.6058114273354938E-4</v>
      </c>
      <c r="F203" s="269">
        <f t="shared" si="45"/>
        <v>3.6058114273354916E-4</v>
      </c>
      <c r="G203" s="269">
        <f t="shared" si="45"/>
        <v>3.6058114273354954E-4</v>
      </c>
      <c r="H203" s="269">
        <f t="shared" si="45"/>
        <v>3.6058114273354916E-4</v>
      </c>
      <c r="I203" s="269">
        <f t="shared" si="45"/>
        <v>3.6058114273354944E-4</v>
      </c>
      <c r="J203" s="269">
        <f t="shared" si="45"/>
        <v>3.6058114273354938E-4</v>
      </c>
      <c r="K203" s="269">
        <f t="shared" si="45"/>
        <v>3.6058114273354938E-4</v>
      </c>
      <c r="L203" s="269">
        <f t="shared" si="45"/>
        <v>3.6058114273354927E-4</v>
      </c>
      <c r="M203" s="269">
        <f t="shared" si="45"/>
        <v>3.6058114273354938E-4</v>
      </c>
      <c r="N203" s="269">
        <f t="shared" si="45"/>
        <v>0.11503826439793272</v>
      </c>
      <c r="O203" s="269">
        <f t="shared" si="45"/>
        <v>3.6058114273354965E-4</v>
      </c>
      <c r="P203" s="269">
        <f t="shared" si="45"/>
        <v>0.17052872003771977</v>
      </c>
      <c r="Q203" s="269">
        <f t="shared" si="45"/>
        <v>0.24584140313475625</v>
      </c>
      <c r="R203" s="269">
        <f t="shared" si="45"/>
        <v>0.20235499519818553</v>
      </c>
      <c r="S203" s="269">
        <f t="shared" si="45"/>
        <v>0.2086389750266453</v>
      </c>
      <c r="T203" s="269">
        <f t="shared" si="45"/>
        <v>0.22429502391021672</v>
      </c>
      <c r="U203" s="269">
        <f t="shared" si="45"/>
        <v>0.2221914914897585</v>
      </c>
      <c r="V203" s="269">
        <f t="shared" si="45"/>
        <v>0.20704576677227349</v>
      </c>
      <c r="W203" s="269">
        <f t="shared" si="45"/>
        <v>0.19078709719772999</v>
      </c>
      <c r="X203" s="269">
        <f t="shared" si="45"/>
        <v>0.22944112216785068</v>
      </c>
      <c r="Y203" s="269">
        <f t="shared" si="45"/>
        <v>0.27494623535395801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</v>
      </c>
      <c r="C204" s="318">
        <f t="shared" si="46"/>
        <v>0</v>
      </c>
      <c r="D204" s="318">
        <f t="shared" si="46"/>
        <v>0</v>
      </c>
      <c r="E204" s="318">
        <f t="shared" si="46"/>
        <v>0</v>
      </c>
      <c r="F204" s="318">
        <f t="shared" si="46"/>
        <v>0</v>
      </c>
      <c r="G204" s="318">
        <f t="shared" si="46"/>
        <v>0</v>
      </c>
      <c r="H204" s="318">
        <f t="shared" si="46"/>
        <v>0</v>
      </c>
      <c r="I204" s="318">
        <f t="shared" si="46"/>
        <v>0</v>
      </c>
      <c r="J204" s="318">
        <f t="shared" si="46"/>
        <v>0</v>
      </c>
      <c r="K204" s="318">
        <f t="shared" si="46"/>
        <v>0</v>
      </c>
      <c r="L204" s="318">
        <f t="shared" si="46"/>
        <v>0</v>
      </c>
      <c r="M204" s="318">
        <f t="shared" si="46"/>
        <v>0</v>
      </c>
      <c r="N204" s="318">
        <f t="shared" si="46"/>
        <v>0.1147121934438423</v>
      </c>
      <c r="O204" s="318">
        <f t="shared" si="46"/>
        <v>0</v>
      </c>
      <c r="P204" s="318">
        <f t="shared" si="46"/>
        <v>0.17027346906544236</v>
      </c>
      <c r="Q204" s="318">
        <f t="shared" si="46"/>
        <v>0.24555430542841472</v>
      </c>
      <c r="R204" s="318">
        <f t="shared" si="46"/>
        <v>0.2020555900789619</v>
      </c>
      <c r="S204" s="318">
        <f t="shared" si="46"/>
        <v>0.20833612264681112</v>
      </c>
      <c r="T204" s="318">
        <f t="shared" si="46"/>
        <v>0.22393273383072179</v>
      </c>
      <c r="U204" s="318">
        <f t="shared" si="46"/>
        <v>0.22182989671130959</v>
      </c>
      <c r="V204" s="318">
        <f t="shared" si="46"/>
        <v>0.20669537829511705</v>
      </c>
      <c r="W204" s="318">
        <f t="shared" si="46"/>
        <v>0.19049598766994866</v>
      </c>
      <c r="X204" s="318">
        <f t="shared" si="46"/>
        <v>0.22914203942240696</v>
      </c>
      <c r="Y204" s="318">
        <f t="shared" si="46"/>
        <v>0.27463867258343028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3.6058114273354927E-4</v>
      </c>
      <c r="C205" s="318">
        <f t="shared" si="47"/>
        <v>3.6058114273354933E-4</v>
      </c>
      <c r="D205" s="318">
        <f t="shared" si="47"/>
        <v>3.6058114273354933E-4</v>
      </c>
      <c r="E205" s="318">
        <f t="shared" si="47"/>
        <v>3.6058114273354938E-4</v>
      </c>
      <c r="F205" s="318">
        <f t="shared" si="47"/>
        <v>3.6058114273354916E-4</v>
      </c>
      <c r="G205" s="318">
        <f t="shared" si="47"/>
        <v>3.6058114273354954E-4</v>
      </c>
      <c r="H205" s="318">
        <f t="shared" si="47"/>
        <v>3.6058114273354916E-4</v>
      </c>
      <c r="I205" s="318">
        <f t="shared" si="47"/>
        <v>3.6058114273354944E-4</v>
      </c>
      <c r="J205" s="318">
        <f t="shared" si="47"/>
        <v>3.6058114273354938E-4</v>
      </c>
      <c r="K205" s="318">
        <f t="shared" si="47"/>
        <v>3.6058114273354938E-4</v>
      </c>
      <c r="L205" s="318">
        <f t="shared" si="47"/>
        <v>3.6058114273354927E-4</v>
      </c>
      <c r="M205" s="318">
        <f t="shared" si="47"/>
        <v>3.6058114273354938E-4</v>
      </c>
      <c r="N205" s="318">
        <f t="shared" si="47"/>
        <v>3.2607095409042009E-4</v>
      </c>
      <c r="O205" s="318">
        <f t="shared" si="47"/>
        <v>3.6058114273354965E-4</v>
      </c>
      <c r="P205" s="318">
        <f t="shared" si="47"/>
        <v>2.5525097227741217E-4</v>
      </c>
      <c r="Q205" s="318">
        <f t="shared" si="47"/>
        <v>2.8709770634154184E-4</v>
      </c>
      <c r="R205" s="318">
        <f t="shared" si="47"/>
        <v>2.994051192236432E-4</v>
      </c>
      <c r="S205" s="318">
        <f t="shared" si="47"/>
        <v>3.0285237983418618E-4</v>
      </c>
      <c r="T205" s="318">
        <f t="shared" si="47"/>
        <v>3.6229007949493557E-4</v>
      </c>
      <c r="U205" s="318">
        <f t="shared" si="47"/>
        <v>3.6159477844887954E-4</v>
      </c>
      <c r="V205" s="318">
        <f t="shared" si="47"/>
        <v>3.5038847715642628E-4</v>
      </c>
      <c r="W205" s="318">
        <f t="shared" si="47"/>
        <v>2.911095277813327E-4</v>
      </c>
      <c r="X205" s="318">
        <f t="shared" si="47"/>
        <v>2.9908274544372904E-4</v>
      </c>
      <c r="Y205" s="318">
        <f t="shared" si="47"/>
        <v>3.0756277052772728E-4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0.11976951750402286</v>
      </c>
      <c r="C206" s="269">
        <f t="shared" si="48"/>
        <v>0.11976951750402282</v>
      </c>
      <c r="D206" s="269">
        <f t="shared" si="48"/>
        <v>0.11976951750402282</v>
      </c>
      <c r="E206" s="269">
        <f t="shared" si="48"/>
        <v>0.11976951750402286</v>
      </c>
      <c r="F206" s="269">
        <f t="shared" si="48"/>
        <v>0.11976951750402286</v>
      </c>
      <c r="G206" s="269">
        <f t="shared" si="48"/>
        <v>0.11976951750402288</v>
      </c>
      <c r="H206" s="269">
        <f t="shared" si="48"/>
        <v>0.11976951750402275</v>
      </c>
      <c r="I206" s="269">
        <f t="shared" si="48"/>
        <v>0.11976951750402291</v>
      </c>
      <c r="J206" s="269">
        <f t="shared" si="48"/>
        <v>0.11976951750402279</v>
      </c>
      <c r="K206" s="269">
        <f t="shared" si="48"/>
        <v>0.11976951750402279</v>
      </c>
      <c r="L206" s="269">
        <f t="shared" si="48"/>
        <v>0.1197695175040228</v>
      </c>
      <c r="M206" s="269">
        <f t="shared" si="48"/>
        <v>0.11976951750402283</v>
      </c>
      <c r="N206" s="269">
        <f t="shared" si="48"/>
        <v>7.9061672027944618E-2</v>
      </c>
      <c r="O206" s="269">
        <f t="shared" si="48"/>
        <v>0.11976951750402295</v>
      </c>
      <c r="P206" s="269">
        <f t="shared" si="48"/>
        <v>8.3675967226296624E-2</v>
      </c>
      <c r="Q206" s="269">
        <f t="shared" si="48"/>
        <v>0.12255382944566762</v>
      </c>
      <c r="R206" s="269">
        <f t="shared" si="48"/>
        <v>0.11226767113810329</v>
      </c>
      <c r="S206" s="269">
        <f t="shared" si="48"/>
        <v>0.11583178695090046</v>
      </c>
      <c r="T206" s="269">
        <f t="shared" si="48"/>
        <v>0.12827568771667372</v>
      </c>
      <c r="U206" s="269">
        <f t="shared" si="48"/>
        <v>0.12738286294465792</v>
      </c>
      <c r="V206" s="269">
        <f t="shared" si="48"/>
        <v>0.1200086503324853</v>
      </c>
      <c r="W206" s="269">
        <f t="shared" si="48"/>
        <v>0.10938211469245535</v>
      </c>
      <c r="X206" s="269">
        <f t="shared" si="48"/>
        <v>0.13163603407612187</v>
      </c>
      <c r="Y206" s="269">
        <f t="shared" si="48"/>
        <v>0.15992859258827449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</v>
      </c>
      <c r="C207" s="318">
        <f t="shared" si="49"/>
        <v>0</v>
      </c>
      <c r="D207" s="318">
        <f t="shared" si="49"/>
        <v>0</v>
      </c>
      <c r="E207" s="318">
        <f t="shared" si="49"/>
        <v>0</v>
      </c>
      <c r="F207" s="318">
        <f t="shared" si="49"/>
        <v>0</v>
      </c>
      <c r="G207" s="318">
        <f t="shared" si="49"/>
        <v>0</v>
      </c>
      <c r="H207" s="318">
        <f t="shared" si="49"/>
        <v>0</v>
      </c>
      <c r="I207" s="318">
        <f t="shared" si="49"/>
        <v>0</v>
      </c>
      <c r="J207" s="318">
        <f t="shared" si="49"/>
        <v>0</v>
      </c>
      <c r="K207" s="318">
        <f t="shared" si="49"/>
        <v>0</v>
      </c>
      <c r="L207" s="318">
        <f t="shared" si="49"/>
        <v>0</v>
      </c>
      <c r="M207" s="318">
        <f t="shared" si="49"/>
        <v>0</v>
      </c>
      <c r="N207" s="318">
        <f t="shared" si="49"/>
        <v>4.7629524011520388E-2</v>
      </c>
      <c r="O207" s="318">
        <f t="shared" si="49"/>
        <v>0</v>
      </c>
      <c r="P207" s="318">
        <f t="shared" si="49"/>
        <v>6.2870316646995536E-2</v>
      </c>
      <c r="Q207" s="318">
        <f t="shared" si="49"/>
        <v>0.11167448004458205</v>
      </c>
      <c r="R207" s="318">
        <f t="shared" si="49"/>
        <v>9.8498854996827215E-2</v>
      </c>
      <c r="S207" s="318">
        <f t="shared" si="49"/>
        <v>0.10285967207761453</v>
      </c>
      <c r="T207" s="318">
        <f t="shared" si="49"/>
        <v>0.11324833417254042</v>
      </c>
      <c r="U207" s="318">
        <f t="shared" si="49"/>
        <v>0.11223251904272581</v>
      </c>
      <c r="V207" s="318">
        <f t="shared" si="49"/>
        <v>0.1038118326425501</v>
      </c>
      <c r="W207" s="318">
        <f t="shared" si="49"/>
        <v>9.5637421383196725E-2</v>
      </c>
      <c r="X207" s="318">
        <f t="shared" si="49"/>
        <v>0.12299439262384271</v>
      </c>
      <c r="Y207" s="318">
        <f t="shared" si="49"/>
        <v>0.15469938717514131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0.11976951750402286</v>
      </c>
      <c r="C208" s="318">
        <f t="shared" si="50"/>
        <v>0.11976951750402282</v>
      </c>
      <c r="D208" s="318">
        <f t="shared" si="50"/>
        <v>0.11976951750402282</v>
      </c>
      <c r="E208" s="318">
        <f t="shared" si="50"/>
        <v>0.11976951750402286</v>
      </c>
      <c r="F208" s="318">
        <f t="shared" si="50"/>
        <v>0.11976951750402286</v>
      </c>
      <c r="G208" s="318">
        <f t="shared" si="50"/>
        <v>0.11976951750402288</v>
      </c>
      <c r="H208" s="318">
        <f t="shared" si="50"/>
        <v>0.11976951750402275</v>
      </c>
      <c r="I208" s="318">
        <f t="shared" si="50"/>
        <v>0.11976951750402291</v>
      </c>
      <c r="J208" s="318">
        <f t="shared" si="50"/>
        <v>0.11976951750402279</v>
      </c>
      <c r="K208" s="318">
        <f t="shared" si="50"/>
        <v>0.11976951750402279</v>
      </c>
      <c r="L208" s="318">
        <f t="shared" si="50"/>
        <v>0.1197695175040228</v>
      </c>
      <c r="M208" s="318">
        <f t="shared" si="50"/>
        <v>0.11976951750402283</v>
      </c>
      <c r="N208" s="318">
        <f t="shared" si="50"/>
        <v>3.1432148016424223E-2</v>
      </c>
      <c r="O208" s="318">
        <f t="shared" si="50"/>
        <v>0.11976951750402295</v>
      </c>
      <c r="P208" s="318">
        <f t="shared" si="50"/>
        <v>2.0805650579301099E-2</v>
      </c>
      <c r="Q208" s="318">
        <f t="shared" si="50"/>
        <v>1.0879349401085569E-2</v>
      </c>
      <c r="R208" s="318">
        <f t="shared" si="50"/>
        <v>1.3768816141276067E-2</v>
      </c>
      <c r="S208" s="318">
        <f t="shared" si="50"/>
        <v>1.297211487328594E-2</v>
      </c>
      <c r="T208" s="318">
        <f t="shared" si="50"/>
        <v>1.502735354413331E-2</v>
      </c>
      <c r="U208" s="318">
        <f t="shared" si="50"/>
        <v>1.5150343901932116E-2</v>
      </c>
      <c r="V208" s="318">
        <f t="shared" si="50"/>
        <v>1.6196817689935212E-2</v>
      </c>
      <c r="W208" s="318">
        <f t="shared" si="50"/>
        <v>1.3744693309258616E-2</v>
      </c>
      <c r="X208" s="318">
        <f t="shared" si="50"/>
        <v>8.641641452279171E-3</v>
      </c>
      <c r="Y208" s="318">
        <f t="shared" si="50"/>
        <v>5.2292054131331672E-3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7.2942696857176956E-2</v>
      </c>
      <c r="C209" s="269">
        <f t="shared" si="51"/>
        <v>7.2942696857176956E-2</v>
      </c>
      <c r="D209" s="269">
        <f t="shared" si="51"/>
        <v>7.2942696857176956E-2</v>
      </c>
      <c r="E209" s="269">
        <f t="shared" si="51"/>
        <v>7.2942696857176928E-2</v>
      </c>
      <c r="F209" s="269">
        <f t="shared" si="51"/>
        <v>7.2942696857176928E-2</v>
      </c>
      <c r="G209" s="269">
        <f t="shared" si="51"/>
        <v>7.2942696857176956E-2</v>
      </c>
      <c r="H209" s="269">
        <f t="shared" si="51"/>
        <v>7.29426968571769E-2</v>
      </c>
      <c r="I209" s="269">
        <f t="shared" si="51"/>
        <v>7.2942696857176956E-2</v>
      </c>
      <c r="J209" s="269">
        <f t="shared" si="51"/>
        <v>7.294269685717697E-2</v>
      </c>
      <c r="K209" s="269">
        <f t="shared" si="51"/>
        <v>7.294269685717697E-2</v>
      </c>
      <c r="L209" s="269">
        <f t="shared" si="51"/>
        <v>7.2942696857176914E-2</v>
      </c>
      <c r="M209" s="269">
        <f t="shared" si="51"/>
        <v>7.2942696857176914E-2</v>
      </c>
      <c r="N209" s="269">
        <f t="shared" si="51"/>
        <v>7.8862666676265736E-2</v>
      </c>
      <c r="O209" s="269">
        <f t="shared" si="51"/>
        <v>7.2942696857176983E-2</v>
      </c>
      <c r="P209" s="269">
        <f t="shared" si="51"/>
        <v>7.0785046390129419E-2</v>
      </c>
      <c r="Q209" s="269">
        <f t="shared" si="51"/>
        <v>8.5693846376892785E-2</v>
      </c>
      <c r="R209" s="269">
        <f t="shared" si="51"/>
        <v>8.3291455220557462E-2</v>
      </c>
      <c r="S209" s="269">
        <f t="shared" si="51"/>
        <v>8.4695148694963376E-2</v>
      </c>
      <c r="T209" s="269">
        <f t="shared" si="51"/>
        <v>9.8472995352913442E-2</v>
      </c>
      <c r="U209" s="269">
        <f t="shared" si="51"/>
        <v>9.8095845912408025E-2</v>
      </c>
      <c r="V209" s="269">
        <f t="shared" si="51"/>
        <v>9.412679673927854E-2</v>
      </c>
      <c r="W209" s="269">
        <f t="shared" si="51"/>
        <v>8.0313272413401082E-2</v>
      </c>
      <c r="X209" s="269">
        <f t="shared" si="51"/>
        <v>8.6272519006711582E-2</v>
      </c>
      <c r="Y209" s="269">
        <f t="shared" si="51"/>
        <v>9.3104739325772456E-2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</v>
      </c>
      <c r="C210" s="318">
        <f t="shared" si="52"/>
        <v>0</v>
      </c>
      <c r="D210" s="318">
        <f t="shared" si="52"/>
        <v>0</v>
      </c>
      <c r="E210" s="318">
        <f t="shared" si="52"/>
        <v>0</v>
      </c>
      <c r="F210" s="318">
        <f t="shared" si="52"/>
        <v>0</v>
      </c>
      <c r="G210" s="318">
        <f t="shared" si="52"/>
        <v>0</v>
      </c>
      <c r="H210" s="318">
        <f t="shared" si="52"/>
        <v>0</v>
      </c>
      <c r="I210" s="318">
        <f t="shared" si="52"/>
        <v>0</v>
      </c>
      <c r="J210" s="318">
        <f t="shared" si="52"/>
        <v>0</v>
      </c>
      <c r="K210" s="318">
        <f t="shared" si="52"/>
        <v>0</v>
      </c>
      <c r="L210" s="318">
        <f t="shared" si="52"/>
        <v>0</v>
      </c>
      <c r="M210" s="318">
        <f t="shared" si="52"/>
        <v>0</v>
      </c>
      <c r="N210" s="318">
        <f t="shared" si="52"/>
        <v>0</v>
      </c>
      <c r="O210" s="318">
        <f t="shared" si="52"/>
        <v>0</v>
      </c>
      <c r="P210" s="318">
        <f t="shared" si="52"/>
        <v>0</v>
      </c>
      <c r="Q210" s="318">
        <f t="shared" si="52"/>
        <v>0</v>
      </c>
      <c r="R210" s="318">
        <f t="shared" si="52"/>
        <v>0</v>
      </c>
      <c r="S210" s="318">
        <f t="shared" si="52"/>
        <v>0</v>
      </c>
      <c r="T210" s="318">
        <f t="shared" si="52"/>
        <v>0</v>
      </c>
      <c r="U210" s="318">
        <f t="shared" si="52"/>
        <v>0</v>
      </c>
      <c r="V210" s="318">
        <f t="shared" si="52"/>
        <v>0</v>
      </c>
      <c r="W210" s="318">
        <f t="shared" si="52"/>
        <v>0</v>
      </c>
      <c r="X210" s="318">
        <f t="shared" si="52"/>
        <v>0</v>
      </c>
      <c r="Y210" s="318">
        <f t="shared" si="52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0</v>
      </c>
      <c r="C211" s="318">
        <f t="shared" si="53"/>
        <v>0</v>
      </c>
      <c r="D211" s="318">
        <f t="shared" si="53"/>
        <v>0</v>
      </c>
      <c r="E211" s="318">
        <f t="shared" si="53"/>
        <v>0</v>
      </c>
      <c r="F211" s="318">
        <f t="shared" si="53"/>
        <v>0</v>
      </c>
      <c r="G211" s="318">
        <f t="shared" si="53"/>
        <v>0</v>
      </c>
      <c r="H211" s="318">
        <f t="shared" si="53"/>
        <v>0</v>
      </c>
      <c r="I211" s="318">
        <f t="shared" si="53"/>
        <v>0</v>
      </c>
      <c r="J211" s="318">
        <f t="shared" si="53"/>
        <v>0</v>
      </c>
      <c r="K211" s="318">
        <f t="shared" si="53"/>
        <v>0</v>
      </c>
      <c r="L211" s="318">
        <f t="shared" si="53"/>
        <v>0</v>
      </c>
      <c r="M211" s="318">
        <f t="shared" si="53"/>
        <v>0</v>
      </c>
      <c r="N211" s="318">
        <f t="shared" si="53"/>
        <v>1.2901106463108762E-2</v>
      </c>
      <c r="O211" s="318">
        <f t="shared" si="53"/>
        <v>0</v>
      </c>
      <c r="P211" s="318">
        <f t="shared" si="53"/>
        <v>1.9149805145444596E-2</v>
      </c>
      <c r="Q211" s="318">
        <f t="shared" si="53"/>
        <v>2.7616264162515287E-2</v>
      </c>
      <c r="R211" s="318">
        <f t="shared" si="53"/>
        <v>2.2724181282010668E-2</v>
      </c>
      <c r="S211" s="318">
        <f t="shared" si="53"/>
        <v>2.3430521356856433E-2</v>
      </c>
      <c r="T211" s="318">
        <f t="shared" si="53"/>
        <v>2.5184594183001535E-2</v>
      </c>
      <c r="U211" s="318">
        <f t="shared" si="53"/>
        <v>2.494809861319627E-2</v>
      </c>
      <c r="V211" s="318">
        <f t="shared" si="53"/>
        <v>2.3245995048671832E-2</v>
      </c>
      <c r="W211" s="318">
        <f t="shared" si="53"/>
        <v>2.1424130634623353E-2</v>
      </c>
      <c r="X211" s="318">
        <f t="shared" si="53"/>
        <v>2.5770458719452057E-2</v>
      </c>
      <c r="Y211" s="318">
        <f t="shared" si="53"/>
        <v>3.0887237420146263E-2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7.2942696857176956E-2</v>
      </c>
      <c r="C212" s="318">
        <f t="shared" si="54"/>
        <v>7.2942696857176956E-2</v>
      </c>
      <c r="D212" s="318">
        <f t="shared" si="54"/>
        <v>7.2942696857176956E-2</v>
      </c>
      <c r="E212" s="318">
        <f t="shared" si="54"/>
        <v>7.2942696857176928E-2</v>
      </c>
      <c r="F212" s="318">
        <f t="shared" si="54"/>
        <v>7.2942696857176928E-2</v>
      </c>
      <c r="G212" s="318">
        <f t="shared" si="54"/>
        <v>7.2942696857176956E-2</v>
      </c>
      <c r="H212" s="318">
        <f t="shared" si="54"/>
        <v>7.29426968571769E-2</v>
      </c>
      <c r="I212" s="318">
        <f t="shared" si="54"/>
        <v>7.2942696857176956E-2</v>
      </c>
      <c r="J212" s="318">
        <f t="shared" si="54"/>
        <v>7.294269685717697E-2</v>
      </c>
      <c r="K212" s="318">
        <f t="shared" si="54"/>
        <v>7.294269685717697E-2</v>
      </c>
      <c r="L212" s="318">
        <f t="shared" si="54"/>
        <v>7.2942696857176914E-2</v>
      </c>
      <c r="M212" s="318">
        <f t="shared" si="54"/>
        <v>7.2942696857176914E-2</v>
      </c>
      <c r="N212" s="318">
        <f t="shared" si="54"/>
        <v>6.5961560213156981E-2</v>
      </c>
      <c r="O212" s="318">
        <f t="shared" si="54"/>
        <v>7.2942696857176983E-2</v>
      </c>
      <c r="P212" s="318">
        <f t="shared" si="54"/>
        <v>5.1635241244684819E-2</v>
      </c>
      <c r="Q212" s="318">
        <f t="shared" si="54"/>
        <v>5.8077582214377498E-2</v>
      </c>
      <c r="R212" s="318">
        <f t="shared" si="54"/>
        <v>6.056727393854678E-2</v>
      </c>
      <c r="S212" s="318">
        <f t="shared" si="54"/>
        <v>6.1264627338106933E-2</v>
      </c>
      <c r="T212" s="318">
        <f t="shared" si="54"/>
        <v>7.3288401169911893E-2</v>
      </c>
      <c r="U212" s="318">
        <f t="shared" si="54"/>
        <v>7.3147747299211752E-2</v>
      </c>
      <c r="V212" s="318">
        <f t="shared" si="54"/>
        <v>7.0880801690606704E-2</v>
      </c>
      <c r="W212" s="318">
        <f t="shared" si="54"/>
        <v>5.8889141778777736E-2</v>
      </c>
      <c r="X212" s="318">
        <f t="shared" si="54"/>
        <v>6.0502060287259532E-2</v>
      </c>
      <c r="Y212" s="318">
        <f t="shared" si="54"/>
        <v>6.2217501905626194E-2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0.2428660016163757</v>
      </c>
      <c r="C213" s="319">
        <f t="shared" si="55"/>
        <v>0.2428660016163757</v>
      </c>
      <c r="D213" s="319">
        <f t="shared" si="55"/>
        <v>0.2428660016163757</v>
      </c>
      <c r="E213" s="319">
        <f t="shared" si="55"/>
        <v>0.2428660016163757</v>
      </c>
      <c r="F213" s="319">
        <f t="shared" si="55"/>
        <v>0.24286600161637575</v>
      </c>
      <c r="G213" s="319">
        <f t="shared" si="55"/>
        <v>0.2428660016163757</v>
      </c>
      <c r="H213" s="319">
        <f t="shared" si="55"/>
        <v>0.24286600161637559</v>
      </c>
      <c r="I213" s="319">
        <f t="shared" si="55"/>
        <v>0.2428660016163757</v>
      </c>
      <c r="J213" s="319">
        <f t="shared" si="55"/>
        <v>0.24286600161637573</v>
      </c>
      <c r="K213" s="319">
        <f t="shared" si="55"/>
        <v>0.24286600161637573</v>
      </c>
      <c r="L213" s="319">
        <f t="shared" si="55"/>
        <v>0.24286600161637567</v>
      </c>
      <c r="M213" s="319">
        <f t="shared" si="55"/>
        <v>0.24286600161637573</v>
      </c>
      <c r="N213" s="319">
        <f t="shared" si="55"/>
        <v>0.21962199205102506</v>
      </c>
      <c r="O213" s="319">
        <f t="shared" si="55"/>
        <v>0.24286600161637567</v>
      </c>
      <c r="P213" s="319">
        <f t="shared" si="55"/>
        <v>0.20461418905242068</v>
      </c>
      <c r="Q213" s="319">
        <f t="shared" si="55"/>
        <v>0.16229739396995446</v>
      </c>
      <c r="R213" s="319">
        <f t="shared" si="55"/>
        <v>0.17999599588395535</v>
      </c>
      <c r="S213" s="319">
        <f t="shared" si="55"/>
        <v>0.17625993963821715</v>
      </c>
      <c r="T213" s="319">
        <f t="shared" si="55"/>
        <v>0.14921746188629839</v>
      </c>
      <c r="U213" s="319">
        <f t="shared" si="55"/>
        <v>0.15097032856099546</v>
      </c>
      <c r="V213" s="319">
        <f t="shared" si="55"/>
        <v>0.15986713424010726</v>
      </c>
      <c r="W213" s="319">
        <f t="shared" si="55"/>
        <v>0.17334278962986935</v>
      </c>
      <c r="X213" s="319">
        <f t="shared" si="55"/>
        <v>0.15217500717215032</v>
      </c>
      <c r="Y213" s="319">
        <f t="shared" si="55"/>
        <v>0.12470133788752415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0</v>
      </c>
      <c r="C217" s="320">
        <f t="shared" si="56"/>
        <v>0</v>
      </c>
      <c r="D217" s="320">
        <f t="shared" si="56"/>
        <v>0</v>
      </c>
      <c r="E217" s="320">
        <f t="shared" si="56"/>
        <v>0</v>
      </c>
      <c r="F217" s="320">
        <f t="shared" si="56"/>
        <v>0</v>
      </c>
      <c r="G217" s="320">
        <f t="shared" si="56"/>
        <v>0</v>
      </c>
      <c r="H217" s="320">
        <f t="shared" si="56"/>
        <v>0</v>
      </c>
      <c r="I217" s="320">
        <f t="shared" si="56"/>
        <v>0</v>
      </c>
      <c r="J217" s="320">
        <f t="shared" si="56"/>
        <v>0</v>
      </c>
      <c r="K217" s="320">
        <f t="shared" si="56"/>
        <v>0</v>
      </c>
      <c r="L217" s="320">
        <f t="shared" si="56"/>
        <v>0</v>
      </c>
      <c r="M217" s="320">
        <f t="shared" si="56"/>
        <v>0</v>
      </c>
      <c r="N217" s="320">
        <f t="shared" si="56"/>
        <v>0</v>
      </c>
      <c r="O217" s="320">
        <f t="shared" si="56"/>
        <v>0</v>
      </c>
      <c r="P217" s="320">
        <f t="shared" si="56"/>
        <v>0</v>
      </c>
      <c r="Q217" s="320">
        <f t="shared" si="56"/>
        <v>0</v>
      </c>
      <c r="R217" s="320">
        <f t="shared" si="56"/>
        <v>0</v>
      </c>
      <c r="S217" s="320">
        <f t="shared" si="56"/>
        <v>0</v>
      </c>
      <c r="T217" s="320">
        <f t="shared" si="56"/>
        <v>0</v>
      </c>
      <c r="U217" s="320">
        <f t="shared" si="56"/>
        <v>0</v>
      </c>
      <c r="V217" s="320">
        <f t="shared" si="56"/>
        <v>0</v>
      </c>
      <c r="W217" s="320">
        <f t="shared" si="56"/>
        <v>0</v>
      </c>
      <c r="X217" s="320">
        <f t="shared" si="56"/>
        <v>0</v>
      </c>
      <c r="Y217" s="320">
        <f t="shared" si="56"/>
        <v>0</v>
      </c>
      <c r="DA217" s="95"/>
    </row>
    <row r="218" spans="1:105" ht="12" customHeight="1" x14ac:dyDescent="0.25">
      <c r="A218" s="55" t="s">
        <v>91</v>
      </c>
      <c r="B218" s="273">
        <f>IF(B$6=0,0,B$6/CHI!B$10*1000)</f>
        <v>0</v>
      </c>
      <c r="C218" s="273">
        <f>IF(C$6=0,0,C$6/CHI!C$10*1000)</f>
        <v>0</v>
      </c>
      <c r="D218" s="273">
        <f>IF(D$6=0,0,D$6/CHI!D$10*1000)</f>
        <v>0</v>
      </c>
      <c r="E218" s="273">
        <f>IF(E$6=0,0,E$6/CHI!E$10*1000)</f>
        <v>0</v>
      </c>
      <c r="F218" s="273">
        <f>IF(F$6=0,0,F$6/CHI!F$10*1000)</f>
        <v>0</v>
      </c>
      <c r="G218" s="273">
        <f>IF(G$6=0,0,G$6/CHI!G$10*1000)</f>
        <v>0</v>
      </c>
      <c r="H218" s="273">
        <f>IF(H$6=0,0,H$6/CHI!H$10*1000)</f>
        <v>0</v>
      </c>
      <c r="I218" s="273">
        <f>IF(I$6=0,0,I$6/CHI!I$10*1000)</f>
        <v>0</v>
      </c>
      <c r="J218" s="273">
        <f>IF(J$6=0,0,J$6/CHI!J$10*1000)</f>
        <v>0</v>
      </c>
      <c r="K218" s="273">
        <f>IF(K$6=0,0,K$6/CHI!K$10*1000)</f>
        <v>0</v>
      </c>
      <c r="L218" s="273">
        <f>IF(L$6=0,0,L$6/CHI!L$10*1000)</f>
        <v>0</v>
      </c>
      <c r="M218" s="273">
        <f>IF(M$6=0,0,M$6/CHI!M$10*1000)</f>
        <v>0</v>
      </c>
      <c r="N218" s="273">
        <f>IF(N$6=0,0,N$6/CHI!N$10*1000)</f>
        <v>0</v>
      </c>
      <c r="O218" s="273">
        <f>IF(O$6=0,0,O$6/CHI!O$10*1000)</f>
        <v>0</v>
      </c>
      <c r="P218" s="273">
        <f>IF(P$6=0,0,P$6/CHI!P$10*1000)</f>
        <v>0</v>
      </c>
      <c r="Q218" s="273">
        <f>IF(Q$6=0,0,Q$6/CHI!Q$10*1000)</f>
        <v>0</v>
      </c>
      <c r="R218" s="273">
        <f>IF(R$6=0,0,R$6/CHI!R$10*1000)</f>
        <v>0</v>
      </c>
      <c r="S218" s="273">
        <f>IF(S$6=0,0,S$6/CHI!S$10*1000)</f>
        <v>0</v>
      </c>
      <c r="T218" s="273">
        <f>IF(T$6=0,0,T$6/CHI!T$10*1000)</f>
        <v>0</v>
      </c>
      <c r="U218" s="273">
        <f>IF(U$6=0,0,U$6/CHI!U$10*1000)</f>
        <v>0</v>
      </c>
      <c r="V218" s="273">
        <f>IF(V$6=0,0,V$6/CHI!V$10*1000)</f>
        <v>0</v>
      </c>
      <c r="W218" s="273">
        <f>IF(W$6=0,0,W$6/CHI!W$10*1000)</f>
        <v>0</v>
      </c>
      <c r="X218" s="273">
        <f>IF(X$6=0,0,X$6/CHI!X$10*1000)</f>
        <v>0</v>
      </c>
      <c r="Y218" s="273">
        <f>IF(Y$6=0,0,Y$6/CHI!Y$10*1000)</f>
        <v>0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0</v>
      </c>
      <c r="C219" s="274">
        <f>IF(C$7=0,0,C$7/CHI!C$10*1000)</f>
        <v>0</v>
      </c>
      <c r="D219" s="274">
        <f>IF(D$7=0,0,D$7/CHI!D$10*1000)</f>
        <v>0</v>
      </c>
      <c r="E219" s="274">
        <f>IF(E$7=0,0,E$7/CHI!E$10*1000)</f>
        <v>0</v>
      </c>
      <c r="F219" s="274">
        <f>IF(F$7=0,0,F$7/CHI!F$10*1000)</f>
        <v>0</v>
      </c>
      <c r="G219" s="274">
        <f>IF(G$7=0,0,G$7/CHI!G$10*1000)</f>
        <v>0</v>
      </c>
      <c r="H219" s="274">
        <f>IF(H$7=0,0,H$7/CHI!H$10*1000)</f>
        <v>0</v>
      </c>
      <c r="I219" s="274">
        <f>IF(I$7=0,0,I$7/CHI!I$10*1000)</f>
        <v>0</v>
      </c>
      <c r="J219" s="274">
        <f>IF(J$7=0,0,J$7/CHI!J$10*1000)</f>
        <v>0</v>
      </c>
      <c r="K219" s="274">
        <f>IF(K$7=0,0,K$7/CHI!K$10*1000)</f>
        <v>0</v>
      </c>
      <c r="L219" s="274">
        <f>IF(L$7=0,0,L$7/CHI!L$10*1000)</f>
        <v>0</v>
      </c>
      <c r="M219" s="274">
        <f>IF(M$7=0,0,M$7/CHI!M$10*1000)</f>
        <v>0</v>
      </c>
      <c r="N219" s="274">
        <f>IF(N$7=0,0,N$7/CHI!N$10*1000)</f>
        <v>0</v>
      </c>
      <c r="O219" s="274">
        <f>IF(O$7=0,0,O$7/CHI!O$10*1000)</f>
        <v>0</v>
      </c>
      <c r="P219" s="274">
        <f>IF(P$7=0,0,P$7/CHI!P$10*1000)</f>
        <v>0</v>
      </c>
      <c r="Q219" s="274">
        <f>IF(Q$7=0,0,Q$7/CHI!Q$10*1000)</f>
        <v>0</v>
      </c>
      <c r="R219" s="274">
        <f>IF(R$7=0,0,R$7/CHI!R$10*1000)</f>
        <v>0</v>
      </c>
      <c r="S219" s="274">
        <f>IF(S$7=0,0,S$7/CHI!S$10*1000)</f>
        <v>0</v>
      </c>
      <c r="T219" s="274">
        <f>IF(T$7=0,0,T$7/CHI!T$10*1000)</f>
        <v>0</v>
      </c>
      <c r="U219" s="274">
        <f>IF(U$7=0,0,U$7/CHI!U$10*1000)</f>
        <v>0</v>
      </c>
      <c r="V219" s="274">
        <f>IF(V$7=0,0,V$7/CHI!V$10*1000)</f>
        <v>0</v>
      </c>
      <c r="W219" s="274">
        <f>IF(W$7=0,0,W$7/CHI!W$10*1000)</f>
        <v>0</v>
      </c>
      <c r="X219" s="274">
        <f>IF(X$7=0,0,X$7/CHI!X$10*1000)</f>
        <v>0</v>
      </c>
      <c r="Y219" s="274">
        <f>IF(Y$7=0,0,Y$7/CHI!Y$10*1000)</f>
        <v>0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0</v>
      </c>
      <c r="C220" s="274">
        <f>IF(C$8=0,0,C$8/CHI!C$10*1000)</f>
        <v>0</v>
      </c>
      <c r="D220" s="274">
        <f>IF(D$8=0,0,D$8/CHI!D$10*1000)</f>
        <v>0</v>
      </c>
      <c r="E220" s="274">
        <f>IF(E$8=0,0,E$8/CHI!E$10*1000)</f>
        <v>0</v>
      </c>
      <c r="F220" s="274">
        <f>IF(F$8=0,0,F$8/CHI!F$10*1000)</f>
        <v>0</v>
      </c>
      <c r="G220" s="274">
        <f>IF(G$8=0,0,G$8/CHI!G$10*1000)</f>
        <v>0</v>
      </c>
      <c r="H220" s="274">
        <f>IF(H$8=0,0,H$8/CHI!H$10*1000)</f>
        <v>0</v>
      </c>
      <c r="I220" s="274">
        <f>IF(I$8=0,0,I$8/CHI!I$10*1000)</f>
        <v>0</v>
      </c>
      <c r="J220" s="274">
        <f>IF(J$8=0,0,J$8/CHI!J$10*1000)</f>
        <v>0</v>
      </c>
      <c r="K220" s="274">
        <f>IF(K$8=0,0,K$8/CHI!K$10*1000)</f>
        <v>0</v>
      </c>
      <c r="L220" s="274">
        <f>IF(L$8=0,0,L$8/CHI!L$10*1000)</f>
        <v>0</v>
      </c>
      <c r="M220" s="274">
        <f>IF(M$8=0,0,M$8/CHI!M$10*1000)</f>
        <v>0</v>
      </c>
      <c r="N220" s="274">
        <f>IF(N$8=0,0,N$8/CHI!N$10*1000)</f>
        <v>0</v>
      </c>
      <c r="O220" s="274">
        <f>IF(O$8=0,0,O$8/CHI!O$10*1000)</f>
        <v>0</v>
      </c>
      <c r="P220" s="274">
        <f>IF(P$8=0,0,P$8/CHI!P$10*1000)</f>
        <v>0</v>
      </c>
      <c r="Q220" s="274">
        <f>IF(Q$8=0,0,Q$8/CHI!Q$10*1000)</f>
        <v>0</v>
      </c>
      <c r="R220" s="274">
        <f>IF(R$8=0,0,R$8/CHI!R$10*1000)</f>
        <v>0</v>
      </c>
      <c r="S220" s="274">
        <f>IF(S$8=0,0,S$8/CHI!S$10*1000)</f>
        <v>0</v>
      </c>
      <c r="T220" s="274">
        <f>IF(T$8=0,0,T$8/CHI!T$10*1000)</f>
        <v>0</v>
      </c>
      <c r="U220" s="274">
        <f>IF(U$8=0,0,U$8/CHI!U$10*1000)</f>
        <v>0</v>
      </c>
      <c r="V220" s="274">
        <f>IF(V$8=0,0,V$8/CHI!V$10*1000)</f>
        <v>0</v>
      </c>
      <c r="W220" s="274">
        <f>IF(W$8=0,0,W$8/CHI!W$10*1000)</f>
        <v>0</v>
      </c>
      <c r="X220" s="274">
        <f>IF(X$8=0,0,X$8/CHI!X$10*1000)</f>
        <v>0</v>
      </c>
      <c r="Y220" s="274">
        <f>IF(Y$8=0,0,Y$8/CHI!Y$10*1000)</f>
        <v>0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0</v>
      </c>
      <c r="C221" s="274">
        <f>IF(C$9=0,0,C$9/CHI!C$10*1000)</f>
        <v>0</v>
      </c>
      <c r="D221" s="274">
        <f>IF(D$9=0,0,D$9/CHI!D$10*1000)</f>
        <v>0</v>
      </c>
      <c r="E221" s="274">
        <f>IF(E$9=0,0,E$9/CHI!E$10*1000)</f>
        <v>0</v>
      </c>
      <c r="F221" s="274">
        <f>IF(F$9=0,0,F$9/CHI!F$10*1000)</f>
        <v>0</v>
      </c>
      <c r="G221" s="274">
        <f>IF(G$9=0,0,G$9/CHI!G$10*1000)</f>
        <v>0</v>
      </c>
      <c r="H221" s="274">
        <f>IF(H$9=0,0,H$9/CHI!H$10*1000)</f>
        <v>0</v>
      </c>
      <c r="I221" s="274">
        <f>IF(I$9=0,0,I$9/CHI!I$10*1000)</f>
        <v>0</v>
      </c>
      <c r="J221" s="274">
        <f>IF(J$9=0,0,J$9/CHI!J$10*1000)</f>
        <v>0</v>
      </c>
      <c r="K221" s="274">
        <f>IF(K$9=0,0,K$9/CHI!K$10*1000)</f>
        <v>0</v>
      </c>
      <c r="L221" s="274">
        <f>IF(L$9=0,0,L$9/CHI!L$10*1000)</f>
        <v>0</v>
      </c>
      <c r="M221" s="274">
        <f>IF(M$9=0,0,M$9/CHI!M$10*1000)</f>
        <v>0</v>
      </c>
      <c r="N221" s="274">
        <f>IF(N$9=0,0,N$9/CHI!N$10*1000)</f>
        <v>0</v>
      </c>
      <c r="O221" s="274">
        <f>IF(O$9=0,0,O$9/CHI!O$10*1000)</f>
        <v>0</v>
      </c>
      <c r="P221" s="274">
        <f>IF(P$9=0,0,P$9/CHI!P$10*1000)</f>
        <v>0</v>
      </c>
      <c r="Q221" s="274">
        <f>IF(Q$9=0,0,Q$9/CHI!Q$10*1000)</f>
        <v>0</v>
      </c>
      <c r="R221" s="274">
        <f>IF(R$9=0,0,R$9/CHI!R$10*1000)</f>
        <v>0</v>
      </c>
      <c r="S221" s="274">
        <f>IF(S$9=0,0,S$9/CHI!S$10*1000)</f>
        <v>0</v>
      </c>
      <c r="T221" s="274">
        <f>IF(T$9=0,0,T$9/CHI!T$10*1000)</f>
        <v>0</v>
      </c>
      <c r="U221" s="274">
        <f>IF(U$9=0,0,U$9/CHI!U$10*1000)</f>
        <v>0</v>
      </c>
      <c r="V221" s="274">
        <f>IF(V$9=0,0,V$9/CHI!V$10*1000)</f>
        <v>0</v>
      </c>
      <c r="W221" s="274">
        <f>IF(W$9=0,0,W$9/CHI!W$10*1000)</f>
        <v>0</v>
      </c>
      <c r="X221" s="274">
        <f>IF(X$9=0,0,X$9/CHI!X$10*1000)</f>
        <v>0</v>
      </c>
      <c r="Y221" s="274">
        <f>IF(Y$9=0,0,Y$9/CHI!Y$10*1000)</f>
        <v>0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0</v>
      </c>
      <c r="C222" s="275">
        <f>IF(C$10=0,0,C$10/CHI!C$10*1000)</f>
        <v>0</v>
      </c>
      <c r="D222" s="275">
        <f>IF(D$10=0,0,D$10/CHI!D$10*1000)</f>
        <v>0</v>
      </c>
      <c r="E222" s="275">
        <f>IF(E$10=0,0,E$10/CHI!E$10*1000)</f>
        <v>0</v>
      </c>
      <c r="F222" s="275">
        <f>IF(F$10=0,0,F$10/CHI!F$10*1000)</f>
        <v>0</v>
      </c>
      <c r="G222" s="275">
        <f>IF(G$10=0,0,G$10/CHI!G$10*1000)</f>
        <v>0</v>
      </c>
      <c r="H222" s="275">
        <f>IF(H$10=0,0,H$10/CHI!H$10*1000)</f>
        <v>0</v>
      </c>
      <c r="I222" s="275">
        <f>IF(I$10=0,0,I$10/CHI!I$10*1000)</f>
        <v>0</v>
      </c>
      <c r="J222" s="275">
        <f>IF(J$10=0,0,J$10/CHI!J$10*1000)</f>
        <v>0</v>
      </c>
      <c r="K222" s="275">
        <f>IF(K$10=0,0,K$10/CHI!K$10*1000)</f>
        <v>0</v>
      </c>
      <c r="L222" s="275">
        <f>IF(L$10=0,0,L$10/CHI!L$10*1000)</f>
        <v>0</v>
      </c>
      <c r="M222" s="275">
        <f>IF(M$10=0,0,M$10/CHI!M$10*1000)</f>
        <v>0</v>
      </c>
      <c r="N222" s="275">
        <f>IF(N$10=0,0,N$10/CHI!N$10*1000)</f>
        <v>0</v>
      </c>
      <c r="O222" s="275">
        <f>IF(O$10=0,0,O$10/CHI!O$10*1000)</f>
        <v>0</v>
      </c>
      <c r="P222" s="275">
        <f>IF(P$10=0,0,P$10/CHI!P$10*1000)</f>
        <v>0</v>
      </c>
      <c r="Q222" s="275">
        <f>IF(Q$10=0,0,Q$10/CHI!Q$10*1000)</f>
        <v>0</v>
      </c>
      <c r="R222" s="275">
        <f>IF(R$10=0,0,R$10/CHI!R$10*1000)</f>
        <v>0</v>
      </c>
      <c r="S222" s="275">
        <f>IF(S$10=0,0,S$10/CHI!S$10*1000)</f>
        <v>0</v>
      </c>
      <c r="T222" s="275">
        <f>IF(T$10=0,0,T$10/CHI!T$10*1000)</f>
        <v>0</v>
      </c>
      <c r="U222" s="275">
        <f>IF(U$10=0,0,U$10/CHI!U$10*1000)</f>
        <v>0</v>
      </c>
      <c r="V222" s="275">
        <f>IF(V$10=0,0,V$10/CHI!V$10*1000)</f>
        <v>0</v>
      </c>
      <c r="W222" s="275">
        <f>IF(W$10=0,0,W$10/CHI!W$10*1000)</f>
        <v>0</v>
      </c>
      <c r="X222" s="275">
        <f>IF(X$10=0,0,X$10/CHI!X$10*1000)</f>
        <v>0</v>
      </c>
      <c r="Y222" s="275">
        <f>IF(Y$10=0,0,Y$10/CHI!Y$10*1000)</f>
        <v>0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0</v>
      </c>
      <c r="C223" s="321">
        <f>IF(C$16=0,0,C$16/CHI!C$10*1000)</f>
        <v>0</v>
      </c>
      <c r="D223" s="321">
        <f>IF(D$16=0,0,D$16/CHI!D$10*1000)</f>
        <v>0</v>
      </c>
      <c r="E223" s="321">
        <f>IF(E$16=0,0,E$16/CHI!E$10*1000)</f>
        <v>0</v>
      </c>
      <c r="F223" s="321">
        <f>IF(F$16=0,0,F$16/CHI!F$10*1000)</f>
        <v>0</v>
      </c>
      <c r="G223" s="321">
        <f>IF(G$16=0,0,G$16/CHI!G$10*1000)</f>
        <v>0</v>
      </c>
      <c r="H223" s="321">
        <f>IF(H$16=0,0,H$16/CHI!H$10*1000)</f>
        <v>0</v>
      </c>
      <c r="I223" s="321">
        <f>IF(I$16=0,0,I$16/CHI!I$10*1000)</f>
        <v>0</v>
      </c>
      <c r="J223" s="321">
        <f>IF(J$16=0,0,J$16/CHI!J$10*1000)</f>
        <v>0</v>
      </c>
      <c r="K223" s="321">
        <f>IF(K$16=0,0,K$16/CHI!K$10*1000)</f>
        <v>0</v>
      </c>
      <c r="L223" s="321">
        <f>IF(L$16=0,0,L$16/CHI!L$10*1000)</f>
        <v>0</v>
      </c>
      <c r="M223" s="321">
        <f>IF(M$16=0,0,M$16/CHI!M$10*1000)</f>
        <v>0</v>
      </c>
      <c r="N223" s="321">
        <f>IF(N$16=0,0,N$16/CHI!N$10*1000)</f>
        <v>0</v>
      </c>
      <c r="O223" s="321">
        <f>IF(O$16=0,0,O$16/CHI!O$10*1000)</f>
        <v>0</v>
      </c>
      <c r="P223" s="321">
        <f>IF(P$16=0,0,P$16/CHI!P$10*1000)</f>
        <v>0</v>
      </c>
      <c r="Q223" s="321">
        <f>IF(Q$16=0,0,Q$16/CHI!Q$10*1000)</f>
        <v>0</v>
      </c>
      <c r="R223" s="321">
        <f>IF(R$16=0,0,R$16/CHI!R$10*1000)</f>
        <v>0</v>
      </c>
      <c r="S223" s="321">
        <f>IF(S$16=0,0,S$16/CHI!S$10*1000)</f>
        <v>0</v>
      </c>
      <c r="T223" s="321">
        <f>IF(T$16=0,0,T$16/CHI!T$10*1000)</f>
        <v>0</v>
      </c>
      <c r="U223" s="321">
        <f>IF(U$16=0,0,U$16/CHI!U$10*1000)</f>
        <v>0</v>
      </c>
      <c r="V223" s="321">
        <f>IF(V$16=0,0,V$16/CHI!V$10*1000)</f>
        <v>0</v>
      </c>
      <c r="W223" s="321">
        <f>IF(W$16=0,0,W$16/CHI!W$10*1000)</f>
        <v>0</v>
      </c>
      <c r="X223" s="321">
        <f>IF(X$16=0,0,X$16/CHI!X$10*1000)</f>
        <v>0</v>
      </c>
      <c r="Y223" s="321">
        <f>IF(Y$16=0,0,Y$16/CHI!Y$10*1000)</f>
        <v>0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0</v>
      </c>
      <c r="C224" s="276">
        <f>IF(C$25=0,0,C$25/CHI!C$10*1000)</f>
        <v>0</v>
      </c>
      <c r="D224" s="276">
        <f>IF(D$25=0,0,D$25/CHI!D$10*1000)</f>
        <v>0</v>
      </c>
      <c r="E224" s="276">
        <f>IF(E$25=0,0,E$25/CHI!E$10*1000)</f>
        <v>0</v>
      </c>
      <c r="F224" s="276">
        <f>IF(F$25=0,0,F$25/CHI!F$10*1000)</f>
        <v>0</v>
      </c>
      <c r="G224" s="276">
        <f>IF(G$25=0,0,G$25/CHI!G$10*1000)</f>
        <v>0</v>
      </c>
      <c r="H224" s="276">
        <f>IF(H$25=0,0,H$25/CHI!H$10*1000)</f>
        <v>0</v>
      </c>
      <c r="I224" s="276">
        <f>IF(I$25=0,0,I$25/CHI!I$10*1000)</f>
        <v>0</v>
      </c>
      <c r="J224" s="276">
        <f>IF(J$25=0,0,J$25/CHI!J$10*1000)</f>
        <v>0</v>
      </c>
      <c r="K224" s="276">
        <f>IF(K$25=0,0,K$25/CHI!K$10*1000)</f>
        <v>0</v>
      </c>
      <c r="L224" s="276">
        <f>IF(L$25=0,0,L$25/CHI!L$10*1000)</f>
        <v>0</v>
      </c>
      <c r="M224" s="276">
        <f>IF(M$25=0,0,M$25/CHI!M$10*1000)</f>
        <v>0</v>
      </c>
      <c r="N224" s="276">
        <f>IF(N$25=0,0,N$25/CHI!N$10*1000)</f>
        <v>0</v>
      </c>
      <c r="O224" s="276">
        <f>IF(O$25=0,0,O$25/CHI!O$10*1000)</f>
        <v>0</v>
      </c>
      <c r="P224" s="276">
        <f>IF(P$25=0,0,P$25/CHI!P$10*1000)</f>
        <v>0</v>
      </c>
      <c r="Q224" s="276">
        <f>IF(Q$25=0,0,Q$25/CHI!Q$10*1000)</f>
        <v>0</v>
      </c>
      <c r="R224" s="276">
        <f>IF(R$25=0,0,R$25/CHI!R$10*1000)</f>
        <v>0</v>
      </c>
      <c r="S224" s="276">
        <f>IF(S$25=0,0,S$25/CHI!S$10*1000)</f>
        <v>0</v>
      </c>
      <c r="T224" s="276">
        <f>IF(T$25=0,0,T$25/CHI!T$10*1000)</f>
        <v>0</v>
      </c>
      <c r="U224" s="276">
        <f>IF(U$25=0,0,U$25/CHI!U$10*1000)</f>
        <v>0</v>
      </c>
      <c r="V224" s="276">
        <f>IF(V$25=0,0,V$25/CHI!V$10*1000)</f>
        <v>0</v>
      </c>
      <c r="W224" s="276">
        <f>IF(W$25=0,0,W$25/CHI!W$10*1000)</f>
        <v>0</v>
      </c>
      <c r="X224" s="276">
        <f>IF(X$25=0,0,X$25/CHI!X$10*1000)</f>
        <v>0</v>
      </c>
      <c r="Y224" s="276">
        <f>IF(Y$25=0,0,Y$25/CHI!Y$10*1000)</f>
        <v>0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0</v>
      </c>
      <c r="C225" s="276">
        <f>IF(C$36=0,0,C$36/CHI!C$10*1000)</f>
        <v>0</v>
      </c>
      <c r="D225" s="276">
        <f>IF(D$36=0,0,D$36/CHI!D$10*1000)</f>
        <v>0</v>
      </c>
      <c r="E225" s="276">
        <f>IF(E$36=0,0,E$36/CHI!E$10*1000)</f>
        <v>0</v>
      </c>
      <c r="F225" s="276">
        <f>IF(F$36=0,0,F$36/CHI!F$10*1000)</f>
        <v>0</v>
      </c>
      <c r="G225" s="276">
        <f>IF(G$36=0,0,G$36/CHI!G$10*1000)</f>
        <v>0</v>
      </c>
      <c r="H225" s="276">
        <f>IF(H$36=0,0,H$36/CHI!H$10*1000)</f>
        <v>0</v>
      </c>
      <c r="I225" s="276">
        <f>IF(I$36=0,0,I$36/CHI!I$10*1000)</f>
        <v>0</v>
      </c>
      <c r="J225" s="276">
        <f>IF(J$36=0,0,J$36/CHI!J$10*1000)</f>
        <v>0</v>
      </c>
      <c r="K225" s="276">
        <f>IF(K$36=0,0,K$36/CHI!K$10*1000)</f>
        <v>0</v>
      </c>
      <c r="L225" s="276">
        <f>IF(L$36=0,0,L$36/CHI!L$10*1000)</f>
        <v>0</v>
      </c>
      <c r="M225" s="276">
        <f>IF(M$36=0,0,M$36/CHI!M$10*1000)</f>
        <v>0</v>
      </c>
      <c r="N225" s="276">
        <f>IF(N$36=0,0,N$36/CHI!N$10*1000)</f>
        <v>0</v>
      </c>
      <c r="O225" s="276">
        <f>IF(O$36=0,0,O$36/CHI!O$10*1000)</f>
        <v>0</v>
      </c>
      <c r="P225" s="276">
        <f>IF(P$36=0,0,P$36/CHI!P$10*1000)</f>
        <v>0</v>
      </c>
      <c r="Q225" s="276">
        <f>IF(Q$36=0,0,Q$36/CHI!Q$10*1000)</f>
        <v>0</v>
      </c>
      <c r="R225" s="276">
        <f>IF(R$36=0,0,R$36/CHI!R$10*1000)</f>
        <v>0</v>
      </c>
      <c r="S225" s="276">
        <f>IF(S$36=0,0,S$36/CHI!S$10*1000)</f>
        <v>0</v>
      </c>
      <c r="T225" s="276">
        <f>IF(T$36=0,0,T$36/CHI!T$10*1000)</f>
        <v>0</v>
      </c>
      <c r="U225" s="276">
        <f>IF(U$36=0,0,U$36/CHI!U$10*1000)</f>
        <v>0</v>
      </c>
      <c r="V225" s="276">
        <f>IF(V$36=0,0,V$36/CHI!V$10*1000)</f>
        <v>0</v>
      </c>
      <c r="W225" s="276">
        <f>IF(W$36=0,0,W$36/CHI!W$10*1000)</f>
        <v>0</v>
      </c>
      <c r="X225" s="276">
        <f>IF(X$36=0,0,X$36/CHI!X$10*1000)</f>
        <v>0</v>
      </c>
      <c r="Y225" s="276">
        <f>IF(Y$36=0,0,Y$36/CHI!Y$10*1000)</f>
        <v>0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0</v>
      </c>
      <c r="C226" s="276">
        <f>IF(C$44=0,0,C$44/CHI!C$10*1000)</f>
        <v>0</v>
      </c>
      <c r="D226" s="276">
        <f>IF(D$44=0,0,D$44/CHI!D$10*1000)</f>
        <v>0</v>
      </c>
      <c r="E226" s="276">
        <f>IF(E$44=0,0,E$44/CHI!E$10*1000)</f>
        <v>0</v>
      </c>
      <c r="F226" s="276">
        <f>IF(F$44=0,0,F$44/CHI!F$10*1000)</f>
        <v>0</v>
      </c>
      <c r="G226" s="276">
        <f>IF(G$44=0,0,G$44/CHI!G$10*1000)</f>
        <v>0</v>
      </c>
      <c r="H226" s="276">
        <f>IF(H$44=0,0,H$44/CHI!H$10*1000)</f>
        <v>0</v>
      </c>
      <c r="I226" s="276">
        <f>IF(I$44=0,0,I$44/CHI!I$10*1000)</f>
        <v>0</v>
      </c>
      <c r="J226" s="276">
        <f>IF(J$44=0,0,J$44/CHI!J$10*1000)</f>
        <v>0</v>
      </c>
      <c r="K226" s="276">
        <f>IF(K$44=0,0,K$44/CHI!K$10*1000)</f>
        <v>0</v>
      </c>
      <c r="L226" s="276">
        <f>IF(L$44=0,0,L$44/CHI!L$10*1000)</f>
        <v>0</v>
      </c>
      <c r="M226" s="276">
        <f>IF(M$44=0,0,M$44/CHI!M$10*1000)</f>
        <v>0</v>
      </c>
      <c r="N226" s="276">
        <f>IF(N$44=0,0,N$44/CHI!N$10*1000)</f>
        <v>0</v>
      </c>
      <c r="O226" s="276">
        <f>IF(O$44=0,0,O$44/CHI!O$10*1000)</f>
        <v>0</v>
      </c>
      <c r="P226" s="276">
        <f>IF(P$44=0,0,P$44/CHI!P$10*1000)</f>
        <v>0</v>
      </c>
      <c r="Q226" s="276">
        <f>IF(Q$44=0,0,Q$44/CHI!Q$10*1000)</f>
        <v>0</v>
      </c>
      <c r="R226" s="276">
        <f>IF(R$44=0,0,R$44/CHI!R$10*1000)</f>
        <v>0</v>
      </c>
      <c r="S226" s="276">
        <f>IF(S$44=0,0,S$44/CHI!S$10*1000)</f>
        <v>0</v>
      </c>
      <c r="T226" s="276">
        <f>IF(T$44=0,0,T$44/CHI!T$10*1000)</f>
        <v>0</v>
      </c>
      <c r="U226" s="276">
        <f>IF(U$44=0,0,U$44/CHI!U$10*1000)</f>
        <v>0</v>
      </c>
      <c r="V226" s="276">
        <f>IF(V$44=0,0,V$44/CHI!V$10*1000)</f>
        <v>0</v>
      </c>
      <c r="W226" s="276">
        <f>IF(W$44=0,0,W$44/CHI!W$10*1000)</f>
        <v>0</v>
      </c>
      <c r="X226" s="276">
        <f>IF(X$44=0,0,X$44/CHI!X$10*1000)</f>
        <v>0</v>
      </c>
      <c r="Y226" s="276">
        <f>IF(Y$44=0,0,Y$44/CHI!Y$10*1000)</f>
        <v>0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0</v>
      </c>
      <c r="C227" s="277">
        <f>IF(C$58=0,0,C$58/CHI!C$10*1000)</f>
        <v>0</v>
      </c>
      <c r="D227" s="277">
        <f>IF(D$58=0,0,D$58/CHI!D$10*1000)</f>
        <v>0</v>
      </c>
      <c r="E227" s="277">
        <f>IF(E$58=0,0,E$58/CHI!E$10*1000)</f>
        <v>0</v>
      </c>
      <c r="F227" s="277">
        <f>IF(F$58=0,0,F$58/CHI!F$10*1000)</f>
        <v>0</v>
      </c>
      <c r="G227" s="277">
        <f>IF(G$58=0,0,G$58/CHI!G$10*1000)</f>
        <v>0</v>
      </c>
      <c r="H227" s="277">
        <f>IF(H$58=0,0,H$58/CHI!H$10*1000)</f>
        <v>0</v>
      </c>
      <c r="I227" s="277">
        <f>IF(I$58=0,0,I$58/CHI!I$10*1000)</f>
        <v>0</v>
      </c>
      <c r="J227" s="277">
        <f>IF(J$58=0,0,J$58/CHI!J$10*1000)</f>
        <v>0</v>
      </c>
      <c r="K227" s="277">
        <f>IF(K$58=0,0,K$58/CHI!K$10*1000)</f>
        <v>0</v>
      </c>
      <c r="L227" s="277">
        <f>IF(L$58=0,0,L$58/CHI!L$10*1000)</f>
        <v>0</v>
      </c>
      <c r="M227" s="277">
        <f>IF(M$58=0,0,M$58/CHI!M$10*1000)</f>
        <v>0</v>
      </c>
      <c r="N227" s="277">
        <f>IF(N$58=0,0,N$58/CHI!N$10*1000)</f>
        <v>0</v>
      </c>
      <c r="O227" s="277">
        <f>IF(O$58=0,0,O$58/CHI!O$10*1000)</f>
        <v>0</v>
      </c>
      <c r="P227" s="277">
        <f>IF(P$58=0,0,P$58/CHI!P$10*1000)</f>
        <v>0</v>
      </c>
      <c r="Q227" s="277">
        <f>IF(Q$58=0,0,Q$58/CHI!Q$10*1000)</f>
        <v>0</v>
      </c>
      <c r="R227" s="277">
        <f>IF(R$58=0,0,R$58/CHI!R$10*1000)</f>
        <v>0</v>
      </c>
      <c r="S227" s="277">
        <f>IF(S$58=0,0,S$58/CHI!S$10*1000)</f>
        <v>0</v>
      </c>
      <c r="T227" s="277">
        <f>IF(T$58=0,0,T$58/CHI!T$10*1000)</f>
        <v>0</v>
      </c>
      <c r="U227" s="277">
        <f>IF(U$58=0,0,U$58/CHI!U$10*1000)</f>
        <v>0</v>
      </c>
      <c r="V227" s="277">
        <f>IF(V$58=0,0,V$58/CHI!V$10*1000)</f>
        <v>0</v>
      </c>
      <c r="W227" s="277">
        <f>IF(W$58=0,0,W$58/CHI!W$10*1000)</f>
        <v>0</v>
      </c>
      <c r="X227" s="277">
        <f>IF(X$58=0,0,X$58/CHI!X$10*1000)</f>
        <v>0</v>
      </c>
      <c r="Y227" s="277">
        <f>IF(Y$58=0,0,Y$58/CHI!Y$10*1000)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290.51607131199631</v>
      </c>
      <c r="C229" s="320">
        <f t="shared" si="57"/>
        <v>357.6952735623392</v>
      </c>
      <c r="D229" s="320">
        <f t="shared" si="57"/>
        <v>360.44482265062732</v>
      </c>
      <c r="E229" s="320">
        <f t="shared" si="57"/>
        <v>386.70308017550838</v>
      </c>
      <c r="F229" s="320">
        <f t="shared" si="57"/>
        <v>374.07890796422839</v>
      </c>
      <c r="G229" s="320">
        <f t="shared" si="57"/>
        <v>511.12009836422203</v>
      </c>
      <c r="H229" s="320">
        <f t="shared" si="57"/>
        <v>488.50356129763492</v>
      </c>
      <c r="I229" s="320">
        <f t="shared" si="57"/>
        <v>505.42069731152981</v>
      </c>
      <c r="J229" s="320">
        <f t="shared" si="57"/>
        <v>594.58727178110689</v>
      </c>
      <c r="K229" s="320">
        <f t="shared" si="57"/>
        <v>602.84487723156712</v>
      </c>
      <c r="L229" s="320">
        <f t="shared" si="57"/>
        <v>567.02601516660047</v>
      </c>
      <c r="M229" s="320">
        <f t="shared" si="57"/>
        <v>658.64442166058006</v>
      </c>
      <c r="N229" s="320">
        <f t="shared" si="57"/>
        <v>989.4951243264851</v>
      </c>
      <c r="O229" s="320">
        <f t="shared" si="57"/>
        <v>992.78119636387896</v>
      </c>
      <c r="P229" s="320">
        <f t="shared" si="57"/>
        <v>1043.0554997911674</v>
      </c>
      <c r="Q229" s="320">
        <f t="shared" si="57"/>
        <v>998.0395267652907</v>
      </c>
      <c r="R229" s="320">
        <f t="shared" si="57"/>
        <v>822.64494962119807</v>
      </c>
      <c r="S229" s="320">
        <f t="shared" si="57"/>
        <v>868.45439409671826</v>
      </c>
      <c r="T229" s="320">
        <f t="shared" si="57"/>
        <v>681.66783672359134</v>
      </c>
      <c r="U229" s="320">
        <f t="shared" si="57"/>
        <v>725.46684520120914</v>
      </c>
      <c r="V229" s="320">
        <f t="shared" si="57"/>
        <v>732.59225032476729</v>
      </c>
      <c r="W229" s="320">
        <f t="shared" si="57"/>
        <v>438.2066212624037</v>
      </c>
      <c r="X229" s="320">
        <f t="shared" si="57"/>
        <v>678.96600487120952</v>
      </c>
      <c r="Y229" s="320">
        <f t="shared" si="57"/>
        <v>752.28159283037348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4.9717362703817374</v>
      </c>
      <c r="C230" s="273">
        <f>IF(C$62=0,0,C$62/CHI!C$11*1000)</f>
        <v>6.1214051163597905</v>
      </c>
      <c r="D230" s="273">
        <f>IF(D$62=0,0,D$62/CHI!D$11*1000)</f>
        <v>6.1684594251548335</v>
      </c>
      <c r="E230" s="273">
        <f>IF(E$62=0,0,E$62/CHI!E$11*1000)</f>
        <v>6.6178291648181267</v>
      </c>
      <c r="F230" s="273">
        <f>IF(F$62=0,0,F$62/CHI!F$11*1000)</f>
        <v>6.4017858506464957</v>
      </c>
      <c r="G230" s="273">
        <f>IF(G$62=0,0,G$62/CHI!G$11*1000)</f>
        <v>8.7470353019797038</v>
      </c>
      <c r="H230" s="273">
        <f>IF(H$62=0,0,H$62/CHI!H$11*1000)</f>
        <v>8.3599880135574871</v>
      </c>
      <c r="I230" s="273">
        <f>IF(I$62=0,0,I$62/CHI!I$11*1000)</f>
        <v>8.6494988083697137</v>
      </c>
      <c r="J230" s="273">
        <f>IF(J$62=0,0,J$62/CHI!J$11*1000)</f>
        <v>10.175447752929134</v>
      </c>
      <c r="K230" s="273">
        <f>IF(K$62=0,0,K$62/CHI!K$11*1000)</f>
        <v>10.31676398489919</v>
      </c>
      <c r="L230" s="273">
        <f>IF(L$62=0,0,L$62/CHI!L$11*1000)</f>
        <v>9.7037791855111166</v>
      </c>
      <c r="M230" s="273">
        <f>IF(M$62=0,0,M$62/CHI!M$11*1000)</f>
        <v>11.271687468669455</v>
      </c>
      <c r="N230" s="273">
        <f>IF(N$62=0,0,N$62/CHI!N$11*1000)</f>
        <v>13.196720653621746</v>
      </c>
      <c r="O230" s="273">
        <f>IF(O$62=0,0,O$62/CHI!O$11*1000)</f>
        <v>16.989925067568734</v>
      </c>
      <c r="P230" s="273">
        <f>IF(P$62=0,0,P$62/CHI!P$11*1000)</f>
        <v>10.525106813251027</v>
      </c>
      <c r="Q230" s="273">
        <f>IF(Q$62=0,0,Q$62/CHI!Q$11*1000)</f>
        <v>8.5912244186186975</v>
      </c>
      <c r="R230" s="273">
        <f>IF(R$62=0,0,R$62/CHI!R$11*1000)</f>
        <v>8.0495126161704995</v>
      </c>
      <c r="S230" s="273">
        <f>IF(S$62=0,0,S$62/CHI!S$11*1000)</f>
        <v>8.3968738709003006</v>
      </c>
      <c r="T230" s="273">
        <f>IF(T$62=0,0,T$62/CHI!T$11*1000)</f>
        <v>6.7727646544439244</v>
      </c>
      <c r="U230" s="273">
        <f>IF(U$62=0,0,U$62/CHI!U$11*1000)</f>
        <v>7.2470156936725152</v>
      </c>
      <c r="V230" s="273">
        <f>IF(V$62=0,0,V$62/CHI!V$11*1000)</f>
        <v>7.4620919512772375</v>
      </c>
      <c r="W230" s="273">
        <f>IF(W$62=0,0,W$62/CHI!W$11*1000)</f>
        <v>4.1782107388631777</v>
      </c>
      <c r="X230" s="273">
        <f>IF(X$62=0,0,X$62/CHI!X$11*1000)</f>
        <v>5.9023284926025603</v>
      </c>
      <c r="Y230" s="273">
        <f>IF(Y$62=0,0,Y$62/CHI!Y$11*1000)</f>
        <v>5.8992944075150833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39.456050788820143</v>
      </c>
      <c r="C231" s="274">
        <f>IF(C$63=0,0,C$63/CHI!C$11*1000)</f>
        <v>48.579904088816555</v>
      </c>
      <c r="D231" s="274">
        <f>IF(D$63=0,0,D$63/CHI!D$11*1000)</f>
        <v>48.95333041247541</v>
      </c>
      <c r="E231" s="274">
        <f>IF(E$63=0,0,E$63/CHI!E$11*1000)</f>
        <v>52.519560459056791</v>
      </c>
      <c r="F231" s="274">
        <f>IF(F$63=0,0,F$63/CHI!F$11*1000)</f>
        <v>50.805025432868348</v>
      </c>
      <c r="G231" s="274">
        <f>IF(G$63=0,0,G$63/CHI!G$11*1000)</f>
        <v>69.417091003504666</v>
      </c>
      <c r="H231" s="274">
        <f>IF(H$63=0,0,H$63/CHI!H$11*1000)</f>
        <v>66.345456339244848</v>
      </c>
      <c r="I231" s="274">
        <f>IF(I$63=0,0,I$63/CHI!I$11*1000)</f>
        <v>68.643034489572997</v>
      </c>
      <c r="J231" s="274">
        <f>IF(J$63=0,0,J$63/CHI!J$11*1000)</f>
        <v>80.753073273480624</v>
      </c>
      <c r="K231" s="274">
        <f>IF(K$63=0,0,K$63/CHI!K$11*1000)</f>
        <v>81.874568888425429</v>
      </c>
      <c r="L231" s="274">
        <f>IF(L$63=0,0,L$63/CHI!L$11*1000)</f>
        <v>77.009878152210362</v>
      </c>
      <c r="M231" s="274">
        <f>IF(M$63=0,0,M$63/CHI!M$11*1000)</f>
        <v>89.452909215834552</v>
      </c>
      <c r="N231" s="274">
        <f>IF(N$63=0,0,N$63/CHI!N$11*1000)</f>
        <v>104.73010876644747</v>
      </c>
      <c r="O231" s="274">
        <f>IF(O$63=0,0,O$63/CHI!O$11*1000)</f>
        <v>134.83324736224787</v>
      </c>
      <c r="P231" s="274">
        <f>IF(P$63=0,0,P$63/CHI!P$11*1000)</f>
        <v>83.527992314343649</v>
      </c>
      <c r="Q231" s="274">
        <f>IF(Q$63=0,0,Q$63/CHI!Q$11*1000)</f>
        <v>68.180564809634177</v>
      </c>
      <c r="R231" s="274">
        <f>IF(R$63=0,0,R$63/CHI!R$11*1000)</f>
        <v>63.88150161965163</v>
      </c>
      <c r="S231" s="274">
        <f>IF(S$63=0,0,S$63/CHI!S$11*1000)</f>
        <v>66.638185112767616</v>
      </c>
      <c r="T231" s="274">
        <f>IF(T$63=0,0,T$63/CHI!T$11*1000)</f>
        <v>53.749139466311107</v>
      </c>
      <c r="U231" s="274">
        <f>IF(U$63=0,0,U$63/CHI!U$11*1000)</f>
        <v>57.512829266578258</v>
      </c>
      <c r="V231" s="274">
        <f>IF(V$63=0,0,V$63/CHI!V$11*1000)</f>
        <v>59.219689663433087</v>
      </c>
      <c r="W231" s="274">
        <f>IF(W$63=0,0,W$63/CHI!W$11*1000)</f>
        <v>33.15857602927948</v>
      </c>
      <c r="X231" s="274">
        <f>IF(X$63=0,0,X$63/CHI!X$11*1000)</f>
        <v>46.841296503152179</v>
      </c>
      <c r="Y231" s="274">
        <f>IF(Y$63=0,0,Y$63/CHI!Y$11*1000)</f>
        <v>46.817217789238455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44.16639516469143</v>
      </c>
      <c r="C232" s="274">
        <f>IF(C$64=0,0,C$64/CHI!C$11*1000)</f>
        <v>54.379472809717583</v>
      </c>
      <c r="D232" s="274">
        <f>IF(D$64=0,0,D$64/CHI!D$11*1000)</f>
        <v>54.797479534817612</v>
      </c>
      <c r="E232" s="274">
        <f>IF(E$64=0,0,E$64/CHI!E$11*1000)</f>
        <v>58.789453448490143</v>
      </c>
      <c r="F232" s="274">
        <f>IF(F$64=0,0,F$64/CHI!F$11*1000)</f>
        <v>56.87023370965607</v>
      </c>
      <c r="G232" s="274">
        <f>IF(G$64=0,0,G$64/CHI!G$11*1000)</f>
        <v>77.704245892567997</v>
      </c>
      <c r="H232" s="274">
        <f>IF(H$64=0,0,H$64/CHI!H$11*1000)</f>
        <v>74.265913173731832</v>
      </c>
      <c r="I232" s="274">
        <f>IF(I$64=0,0,I$64/CHI!I$11*1000)</f>
        <v>76.837780922287834</v>
      </c>
      <c r="J232" s="274">
        <f>IF(J$64=0,0,J$64/CHI!J$11*1000)</f>
        <v>90.393541007160636</v>
      </c>
      <c r="K232" s="274">
        <f>IF(K$64=0,0,K$64/CHI!K$11*1000)</f>
        <v>91.648923071884568</v>
      </c>
      <c r="L232" s="274">
        <f>IF(L$64=0,0,L$64/CHI!L$11*1000)</f>
        <v>86.203475564741566</v>
      </c>
      <c r="M232" s="274">
        <f>IF(M$64=0,0,M$64/CHI!M$11*1000)</f>
        <v>100.13198123156502</v>
      </c>
      <c r="N232" s="274">
        <f>IF(N$64=0,0,N$64/CHI!N$11*1000)</f>
        <v>117.23300424001583</v>
      </c>
      <c r="O232" s="274">
        <f>IF(O$64=0,0,O$64/CHI!O$11*1000)</f>
        <v>150.92991734557981</v>
      </c>
      <c r="P232" s="274">
        <f>IF(P$64=0,0,P$64/CHI!P$11*1000)</f>
        <v>93.499735582100428</v>
      </c>
      <c r="Q232" s="274">
        <f>IF(Q$64=0,0,Q$64/CHI!Q$11*1000)</f>
        <v>76.320100662162687</v>
      </c>
      <c r="R232" s="274">
        <f>IF(R$64=0,0,R$64/CHI!R$11*1000)</f>
        <v>71.507806479376669</v>
      </c>
      <c r="S232" s="274">
        <f>IF(S$64=0,0,S$64/CHI!S$11*1000)</f>
        <v>74.593588509428272</v>
      </c>
      <c r="T232" s="274">
        <f>IF(T$64=0,0,T$64/CHI!T$11*1000)</f>
        <v>60.165822122873273</v>
      </c>
      <c r="U232" s="274">
        <f>IF(U$64=0,0,U$64/CHI!U$11*1000)</f>
        <v>64.378828941158801</v>
      </c>
      <c r="V232" s="274">
        <f>IF(V$64=0,0,V$64/CHI!V$11*1000)</f>
        <v>66.28945783764766</v>
      </c>
      <c r="W232" s="274">
        <f>IF(W$64=0,0,W$64/CHI!W$11*1000)</f>
        <v>37.117114934943935</v>
      </c>
      <c r="X232" s="274">
        <f>IF(X$64=0,0,X$64/CHI!X$11*1000)</f>
        <v>52.433306679818422</v>
      </c>
      <c r="Y232" s="274">
        <f>IF(Y$64=0,0,Y$64/CHI!Y$11*1000)</f>
        <v>52.406353399586102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71.104145652728405</v>
      </c>
      <c r="C233" s="274">
        <f>IF(C$65=0,0,C$65/CHI!C$11*1000)</f>
        <v>87.546333377732324</v>
      </c>
      <c r="D233" s="274">
        <f>IF(D$65=0,0,D$65/CHI!D$11*1000)</f>
        <v>88.219288708465172</v>
      </c>
      <c r="E233" s="274">
        <f>IF(E$65=0,0,E$65/CHI!E$11*1000)</f>
        <v>94.646027715378438</v>
      </c>
      <c r="F233" s="274">
        <f>IF(F$65=0,0,F$65/CHI!F$11*1000)</f>
        <v>91.556246913916368</v>
      </c>
      <c r="G233" s="274">
        <f>IF(G$65=0,0,G$65/CHI!G$11*1000)</f>
        <v>125.09723732666284</v>
      </c>
      <c r="H233" s="274">
        <f>IF(H$65=0,0,H$65/CHI!H$11*1000)</f>
        <v>119.56181362882582</v>
      </c>
      <c r="I233" s="274">
        <f>IF(I$65=0,0,I$65/CHI!I$11*1000)</f>
        <v>123.70230230377824</v>
      </c>
      <c r="J233" s="274">
        <f>IF(J$65=0,0,J$65/CHI!J$11*1000)</f>
        <v>145.52592489996422</v>
      </c>
      <c r="K233" s="274">
        <f>IF(K$65=0,0,K$65/CHI!K$11*1000)</f>
        <v>147.54698341848496</v>
      </c>
      <c r="L233" s="274">
        <f>IF(L$65=0,0,L$65/CHI!L$11*1000)</f>
        <v>138.7802753534871</v>
      </c>
      <c r="M233" s="274">
        <f>IF(M$65=0,0,M$65/CHI!M$11*1000)</f>
        <v>161.20398668346269</v>
      </c>
      <c r="N233" s="274">
        <f>IF(N$65=0,0,N$65/CHI!N$11*1000)</f>
        <v>188.73518152672287</v>
      </c>
      <c r="O233" s="274">
        <f>IF(O$65=0,0,O$65/CHI!O$11*1000)</f>
        <v>242.98435012132941</v>
      </c>
      <c r="P233" s="274">
        <f>IF(P$65=0,0,P$65/CHI!P$11*1000)</f>
        <v>150.52663439093945</v>
      </c>
      <c r="Q233" s="274">
        <f>IF(Q$65=0,0,Q$65/CHI!Q$11*1000)</f>
        <v>122.86888104582357</v>
      </c>
      <c r="R233" s="274">
        <f>IF(R$65=0,0,R$65/CHI!R$11*1000)</f>
        <v>115.12149606634624</v>
      </c>
      <c r="S233" s="274">
        <f>IF(S$65=0,0,S$65/CHI!S$11*1000)</f>
        <v>120.08934309346253</v>
      </c>
      <c r="T233" s="274">
        <f>IF(T$65=0,0,T$65/CHI!T$11*1000)</f>
        <v>96.861864401398705</v>
      </c>
      <c r="U233" s="274">
        <f>IF(U$65=0,0,U$65/CHI!U$11*1000)</f>
        <v>103.64444761486398</v>
      </c>
      <c r="V233" s="274">
        <f>IF(V$65=0,0,V$65/CHI!V$11*1000)</f>
        <v>106.72039788967525</v>
      </c>
      <c r="W233" s="274">
        <f>IF(W$65=0,0,W$65/CHI!W$11*1000)</f>
        <v>59.755403100074425</v>
      </c>
      <c r="X233" s="274">
        <f>IF(X$65=0,0,X$65/CHI!X$11*1000)</f>
        <v>84.413171174913884</v>
      </c>
      <c r="Y233" s="274">
        <f>IF(Y$65=0,0,Y$65/CHI!Y$11*1000)</f>
        <v>84.36977868258316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13.920861557068847</v>
      </c>
      <c r="C234" s="275">
        <f>IF(C$66=0,0,C$66/CHI!C$11*1000)</f>
        <v>17.139934325807388</v>
      </c>
      <c r="D234" s="275">
        <f>IF(D$66=0,0,D$66/CHI!D$11*1000)</f>
        <v>17.271686390433505</v>
      </c>
      <c r="E234" s="275">
        <f>IF(E$66=0,0,E$66/CHI!E$11*1000)</f>
        <v>18.529921661490736</v>
      </c>
      <c r="F234" s="275">
        <f>IF(F$66=0,0,F$66/CHI!F$11*1000)</f>
        <v>17.925000381810165</v>
      </c>
      <c r="G234" s="275">
        <f>IF(G$66=0,0,G$66/CHI!G$11*1000)</f>
        <v>24.491698845543123</v>
      </c>
      <c r="H234" s="275">
        <f>IF(H$66=0,0,H$66/CHI!H$11*1000)</f>
        <v>23.40796643796093</v>
      </c>
      <c r="I234" s="275">
        <f>IF(I$66=0,0,I$66/CHI!I$11*1000)</f>
        <v>24.218596663435157</v>
      </c>
      <c r="J234" s="275">
        <f>IF(J$66=0,0,J$66/CHI!J$11*1000)</f>
        <v>28.49125370820154</v>
      </c>
      <c r="K234" s="275">
        <f>IF(K$66=0,0,K$66/CHI!K$11*1000)</f>
        <v>28.886939157717691</v>
      </c>
      <c r="L234" s="275">
        <f>IF(L$66=0,0,L$66/CHI!L$11*1000)</f>
        <v>27.170581719431087</v>
      </c>
      <c r="M234" s="275">
        <f>IF(M$66=0,0,M$66/CHI!M$11*1000)</f>
        <v>31.560724912274413</v>
      </c>
      <c r="N234" s="275">
        <f>IF(N$66=0,0,N$66/CHI!N$11*1000)</f>
        <v>33.851655765350905</v>
      </c>
      <c r="O234" s="275">
        <f>IF(O$66=0,0,O$66/CHI!O$11*1000)</f>
        <v>47.571790189192384</v>
      </c>
      <c r="P234" s="275">
        <f>IF(P$66=0,0,P$66/CHI!P$11*1000)</f>
        <v>29.349786142019763</v>
      </c>
      <c r="Q234" s="275">
        <f>IF(Q$66=0,0,Q$66/CHI!Q$11*1000)</f>
        <v>25.937192488820862</v>
      </c>
      <c r="R234" s="275">
        <f>IF(R$66=0,0,R$66/CHI!R$11*1000)</f>
        <v>23.246977649223737</v>
      </c>
      <c r="S234" s="275">
        <f>IF(S$66=0,0,S$66/CHI!S$11*1000)</f>
        <v>24.470058111296435</v>
      </c>
      <c r="T234" s="275">
        <f>IF(T$66=0,0,T$66/CHI!T$11*1000)</f>
        <v>40.203275285787846</v>
      </c>
      <c r="U234" s="275">
        <f>IF(U$66=0,0,U$66/CHI!U$11*1000)</f>
        <v>41.833994626184868</v>
      </c>
      <c r="V234" s="275">
        <f>IF(V$66=0,0,V$66/CHI!V$11*1000)</f>
        <v>43.35897867024444</v>
      </c>
      <c r="W234" s="275">
        <f>IF(W$66=0,0,W$66/CHI!W$11*1000)</f>
        <v>28.342747937258356</v>
      </c>
      <c r="X234" s="275">
        <f>IF(X$66=0,0,X$66/CHI!X$11*1000)</f>
        <v>39.200946315405233</v>
      </c>
      <c r="Y234" s="275">
        <f>IF(Y$66=0,0,Y$66/CHI!Y$11*1000)</f>
        <v>41.789083792536665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0.21081321926525667</v>
      </c>
      <c r="C235" s="276">
        <f>IF(C$72=0,0,C$72/CHI!C$11*1000)</f>
        <v>0.25956186105332896</v>
      </c>
      <c r="D235" s="276">
        <f>IF(D$72=0,0,D$72/CHI!D$11*1000)</f>
        <v>0.26155707354609115</v>
      </c>
      <c r="E235" s="276">
        <f>IF(E$72=0,0,E$72/CHI!E$11*1000)</f>
        <v>0.28061139909894994</v>
      </c>
      <c r="F235" s="276">
        <f>IF(F$72=0,0,F$72/CHI!F$11*1000)</f>
        <v>0.27145065844732236</v>
      </c>
      <c r="G235" s="276">
        <f>IF(G$72=0,0,G$72/CHI!G$11*1000)</f>
        <v>0.37089470775480265</v>
      </c>
      <c r="H235" s="276">
        <f>IF(H$72=0,0,H$72/CHI!H$11*1000)</f>
        <v>0.35448299956218149</v>
      </c>
      <c r="I235" s="276">
        <f>IF(I$72=0,0,I$72/CHI!I$11*1000)</f>
        <v>0.36675893282718602</v>
      </c>
      <c r="J235" s="276">
        <f>IF(J$72=0,0,J$72/CHI!J$11*1000)</f>
        <v>0.43146272883370534</v>
      </c>
      <c r="K235" s="276">
        <f>IF(K$72=0,0,K$72/CHI!K$11*1000)</f>
        <v>0.43745486682652679</v>
      </c>
      <c r="L235" s="276">
        <f>IF(L$72=0,0,L$72/CHI!L$11*1000)</f>
        <v>0.4114628809503843</v>
      </c>
      <c r="M235" s="276">
        <f>IF(M$72=0,0,M$72/CHI!M$11*1000)</f>
        <v>0.4779458508243859</v>
      </c>
      <c r="N235" s="276">
        <f>IF(N$72=0,0,N$72/CHI!N$11*1000)</f>
        <v>279.17566928084244</v>
      </c>
      <c r="O235" s="276">
        <f>IF(O$72=0,0,O$72/CHI!O$11*1000)</f>
        <v>0.72041246835778761</v>
      </c>
      <c r="P235" s="276">
        <f>IF(P$72=0,0,P$72/CHI!P$11*1000)</f>
        <v>421.80192033489135</v>
      </c>
      <c r="Q235" s="276">
        <f>IF(Q$72=0,0,Q$72/CHI!Q$11*1000)</f>
        <v>441.34094970498819</v>
      </c>
      <c r="R235" s="276">
        <f>IF(R$72=0,0,R$72/CHI!R$11*1000)</f>
        <v>326.34608113357405</v>
      </c>
      <c r="S235" s="276">
        <f>IF(S$72=0,0,S$72/CHI!S$11*1000)</f>
        <v>347.00822054912834</v>
      </c>
      <c r="T235" s="276">
        <f>IF(T$72=0,0,T$72/CHI!T$11*1000)</f>
        <v>251.51621945260916</v>
      </c>
      <c r="U235" s="276">
        <f>IF(U$72=0,0,U$72/CHI!U$11*1000)</f>
        <v>267.11589997880867</v>
      </c>
      <c r="V235" s="276">
        <f>IF(V$72=0,0,V$72/CHI!V$11*1000)</f>
        <v>264.48687350990178</v>
      </c>
      <c r="W235" s="276">
        <f>IF(W$72=0,0,W$72/CHI!W$11*1000)</f>
        <v>164.25974177505725</v>
      </c>
      <c r="X235" s="276">
        <f>IF(X$72=0,0,X$72/CHI!X$11*1000)</f>
        <v>271.63131297827363</v>
      </c>
      <c r="Y235" s="276">
        <f>IF(Y$72=0,0,Y$72/CHI!Y$11*1000)</f>
        <v>316.38378155422424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88.267504877565742</v>
      </c>
      <c r="C236" s="276">
        <f>IF(C$85=0,0,C$85/CHI!C$11*1000)</f>
        <v>108.67856349998169</v>
      </c>
      <c r="D236" s="276">
        <f>IF(D$85=0,0,D$85/CHI!D$11*1000)</f>
        <v>109.51395906507227</v>
      </c>
      <c r="E236" s="276">
        <f>IF(E$85=0,0,E$85/CHI!E$11*1000)</f>
        <v>117.49200607530013</v>
      </c>
      <c r="F236" s="276">
        <f>IF(F$85=0,0,F$85/CHI!F$11*1000)</f>
        <v>113.65640353117203</v>
      </c>
      <c r="G236" s="276">
        <f>IF(G$85=0,0,G$85/CHI!G$11*1000)</f>
        <v>155.29363167979378</v>
      </c>
      <c r="H236" s="276">
        <f>IF(H$85=0,0,H$85/CHI!H$11*1000)</f>
        <v>148.42204868328992</v>
      </c>
      <c r="I236" s="276">
        <f>IF(I$85=0,0,I$85/CHI!I$11*1000)</f>
        <v>153.56198252198368</v>
      </c>
      <c r="J236" s="276">
        <f>IF(J$85=0,0,J$85/CHI!J$11*1000)</f>
        <v>180.65346497032235</v>
      </c>
      <c r="K236" s="276">
        <f>IF(K$85=0,0,K$85/CHI!K$11*1000)</f>
        <v>183.16237343133736</v>
      </c>
      <c r="L236" s="276">
        <f>IF(L$85=0,0,L$85/CHI!L$11*1000)</f>
        <v>172.27952771560786</v>
      </c>
      <c r="M236" s="276">
        <f>IF(M$85=0,0,M$85/CHI!M$11*1000)</f>
        <v>200.115950346414</v>
      </c>
      <c r="N236" s="276">
        <f>IF(N$85=0,0,N$85/CHI!N$11*1000)</f>
        <v>171.02885259109257</v>
      </c>
      <c r="O236" s="276">
        <f>IF(O$85=0,0,O$85/CHI!O$11*1000)</f>
        <v>301.6367345760184</v>
      </c>
      <c r="P236" s="276">
        <f>IF(P$85=0,0,P$85/CHI!P$11*1000)</f>
        <v>184.42055554447009</v>
      </c>
      <c r="Q236" s="276">
        <f>IF(Q$85=0,0,Q$85/CHI!Q$11*1000)</f>
        <v>196.02059584814813</v>
      </c>
      <c r="R236" s="276">
        <f>IF(R$85=0,0,R$85/CHI!R$11*1000)</f>
        <v>161.32978516247812</v>
      </c>
      <c r="S236" s="276">
        <f>IF(S$85=0,0,S$85/CHI!S$11*1000)</f>
        <v>171.65793081873531</v>
      </c>
      <c r="T236" s="276">
        <f>IF(T$85=0,0,T$85/CHI!T$11*1000)</f>
        <v>128.17501360910384</v>
      </c>
      <c r="U236" s="276">
        <f>IF(U$85=0,0,U$85/CHI!U$11*1000)</f>
        <v>136.45753904235943</v>
      </c>
      <c r="V236" s="276">
        <f>IF(V$85=0,0,V$85/CHI!V$11*1000)</f>
        <v>136.60695476134978</v>
      </c>
      <c r="W236" s="276">
        <f>IF(W$85=0,0,W$85/CHI!W$11*1000)</f>
        <v>83.913090131293217</v>
      </c>
      <c r="X236" s="276">
        <f>IF(X$85=0,0,X$85/CHI!X$11*1000)</f>
        <v>138.85332538287392</v>
      </c>
      <c r="Y236" s="276">
        <f>IF(Y$85=0,0,Y$85/CHI!Y$11*1000)</f>
        <v>163.96150622679286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14.932371878285995</v>
      </c>
      <c r="C237" s="276">
        <f>IF(C$93=0,0,C$93/CHI!C$11*1000)</f>
        <v>18.385347219575785</v>
      </c>
      <c r="D237" s="276">
        <f>IF(D$93=0,0,D$93/CHI!D$11*1000)</f>
        <v>18.52667258343088</v>
      </c>
      <c r="E237" s="276">
        <f>IF(E$93=0,0,E$93/CHI!E$11*1000)</f>
        <v>19.876333084024093</v>
      </c>
      <c r="F237" s="276">
        <f>IF(F$93=0,0,F$93/CHI!F$11*1000)</f>
        <v>19.227457332458844</v>
      </c>
      <c r="G237" s="276">
        <f>IF(G$93=0,0,G$93/CHI!G$11*1000)</f>
        <v>26.271301786413499</v>
      </c>
      <c r="H237" s="276">
        <f>IF(H$93=0,0,H$93/CHI!H$11*1000)</f>
        <v>25.108823784586786</v>
      </c>
      <c r="I237" s="276">
        <f>IF(I$93=0,0,I$93/CHI!I$11*1000)</f>
        <v>25.978355597178766</v>
      </c>
      <c r="J237" s="276">
        <f>IF(J$93=0,0,J$93/CHI!J$11*1000)</f>
        <v>30.561470201061361</v>
      </c>
      <c r="K237" s="276">
        <f>IF(K$93=0,0,K$93/CHI!K$11*1000)</f>
        <v>30.985906738611845</v>
      </c>
      <c r="L237" s="276">
        <f>IF(L$93=0,0,L$93/CHI!L$11*1000)</f>
        <v>29.144836238809088</v>
      </c>
      <c r="M237" s="276">
        <f>IF(M$93=0,0,M$93/CHI!M$11*1000)</f>
        <v>33.853973707472015</v>
      </c>
      <c r="N237" s="276">
        <f>IF(N$93=0,0,N$93/CHI!N$11*1000)</f>
        <v>45.746878410946493</v>
      </c>
      <c r="O237" s="276">
        <f>IF(O$93=0,0,O$93/CHI!O$11*1000)</f>
        <v>51.028426589021421</v>
      </c>
      <c r="P237" s="276">
        <f>IF(P$93=0,0,P$93/CHI!P$11*1000)</f>
        <v>40.853660102318266</v>
      </c>
      <c r="Q237" s="276">
        <f>IF(Q$93=0,0,Q$93/CHI!Q$11*1000)</f>
        <v>35.47570418480506</v>
      </c>
      <c r="R237" s="276">
        <f>IF(R$93=0,0,R$93/CHI!R$11*1000)</f>
        <v>31.326907483726739</v>
      </c>
      <c r="S237" s="276">
        <f>IF(S$93=0,0,S$93/CHI!S$11*1000)</f>
        <v>32.823070255458227</v>
      </c>
      <c r="T237" s="276">
        <f>IF(T$93=0,0,T$93/CHI!T$11*1000)</f>
        <v>25.852126913913015</v>
      </c>
      <c r="U237" s="276">
        <f>IF(U$93=0,0,U$93/CHI!U$11*1000)</f>
        <v>27.618239196767721</v>
      </c>
      <c r="V237" s="276">
        <f>IF(V$93=0,0,V$93/CHI!V$11*1000)</f>
        <v>28.206345396255454</v>
      </c>
      <c r="W237" s="276">
        <f>IF(W$93=0,0,W$93/CHI!W$11*1000)</f>
        <v>16.148039739563188</v>
      </c>
      <c r="X237" s="276">
        <f>IF(X$93=0,0,X$93/CHI!X$11*1000)</f>
        <v>23.679827165698224</v>
      </c>
      <c r="Y237" s="276">
        <f>IF(Y$93=0,0,Y$93/CHI!Y$11*1000)</f>
        <v>24.652316973255132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13.486191903188733</v>
      </c>
      <c r="C238" s="277">
        <f>IF(C$107=0,0,C$107/CHI!C$11*1000)</f>
        <v>16.604751263294752</v>
      </c>
      <c r="D238" s="277">
        <f>IF(D$107=0,0,D$107/CHI!D$11*1000)</f>
        <v>16.732389457231601</v>
      </c>
      <c r="E238" s="277">
        <f>IF(E$107=0,0,E$107/CHI!E$11*1000)</f>
        <v>17.95133716785098</v>
      </c>
      <c r="F238" s="277">
        <f>IF(F$107=0,0,F$107/CHI!F$11*1000)</f>
        <v>17.365304153252673</v>
      </c>
      <c r="G238" s="277">
        <f>IF(G$107=0,0,G$107/CHI!G$11*1000)</f>
        <v>23.726961820001598</v>
      </c>
      <c r="H238" s="277">
        <f>IF(H$107=0,0,H$107/CHI!H$11*1000)</f>
        <v>22.677068236875147</v>
      </c>
      <c r="I238" s="277">
        <f>IF(I$107=0,0,I$107/CHI!I$11*1000)</f>
        <v>23.462387072096192</v>
      </c>
      <c r="J238" s="277">
        <f>IF(J$107=0,0,J$107/CHI!J$11*1000)</f>
        <v>27.60163323915334</v>
      </c>
      <c r="K238" s="277">
        <f>IF(K$107=0,0,K$107/CHI!K$11*1000)</f>
        <v>27.984963673379561</v>
      </c>
      <c r="L238" s="277">
        <f>IF(L$107=0,0,L$107/CHI!L$11*1000)</f>
        <v>26.322198355851885</v>
      </c>
      <c r="M238" s="277">
        <f>IF(M$107=0,0,M$107/CHI!M$11*1000)</f>
        <v>30.575262244063492</v>
      </c>
      <c r="N238" s="277">
        <f>IF(N$107=0,0,N$107/CHI!N$11*1000)</f>
        <v>35.797053091444837</v>
      </c>
      <c r="O238" s="277">
        <f>IF(O$107=0,0,O$107/CHI!O$11*1000)</f>
        <v>46.086392644563141</v>
      </c>
      <c r="P238" s="277">
        <f>IF(P$107=0,0,P$107/CHI!P$11*1000)</f>
        <v>28.550108566833497</v>
      </c>
      <c r="Q238" s="277">
        <f>IF(Q$107=0,0,Q$107/CHI!Q$11*1000)</f>
        <v>23.304313602289412</v>
      </c>
      <c r="R238" s="277">
        <f>IF(R$107=0,0,R$107/CHI!R$11*1000)</f>
        <v>21.834881410650311</v>
      </c>
      <c r="S238" s="277">
        <f>IF(S$107=0,0,S$107/CHI!S$11*1000)</f>
        <v>22.777123775541249</v>
      </c>
      <c r="T238" s="277">
        <f>IF(T$107=0,0,T$107/CHI!T$11*1000)</f>
        <v>18.371610817150472</v>
      </c>
      <c r="U238" s="277">
        <f>IF(U$107=0,0,U$107/CHI!U$11*1000)</f>
        <v>19.658050840814962</v>
      </c>
      <c r="V238" s="277">
        <f>IF(V$107=0,0,V$107/CHI!V$11*1000)</f>
        <v>20.241460644982674</v>
      </c>
      <c r="W238" s="277">
        <f>IF(W$107=0,0,W$107/CHI!W$11*1000)</f>
        <v>11.333696876070681</v>
      </c>
      <c r="X238" s="277">
        <f>IF(X$107=0,0,X$107/CHI!X$11*1000)</f>
        <v>16.0104901784714</v>
      </c>
      <c r="Y238" s="277">
        <f>IF(Y$107=0,0,Y$107/CHI!Y$11*1000)</f>
        <v>16.002260004641762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1208.6052756509862</v>
      </c>
      <c r="C240" s="320">
        <f t="shared" si="58"/>
        <v>1343.5005118104323</v>
      </c>
      <c r="D240" s="320">
        <f t="shared" si="58"/>
        <v>1329.2174021204657</v>
      </c>
      <c r="E240" s="320">
        <f t="shared" si="58"/>
        <v>1417.2156525394576</v>
      </c>
      <c r="F240" s="320">
        <f t="shared" si="58"/>
        <v>1383.8857970684051</v>
      </c>
      <c r="G240" s="320">
        <f t="shared" si="58"/>
        <v>1295.5859763612184</v>
      </c>
      <c r="H240" s="320">
        <f t="shared" si="58"/>
        <v>1332.472476633118</v>
      </c>
      <c r="I240" s="320">
        <f t="shared" si="58"/>
        <v>1482.5301305386415</v>
      </c>
      <c r="J240" s="320">
        <f t="shared" si="58"/>
        <v>1428.1221575474881</v>
      </c>
      <c r="K240" s="320">
        <f t="shared" si="58"/>
        <v>1427.3285364348708</v>
      </c>
      <c r="L240" s="320">
        <f t="shared" si="58"/>
        <v>1317.4057598066368</v>
      </c>
      <c r="M240" s="320">
        <f t="shared" si="58"/>
        <v>1257.5016982823288</v>
      </c>
      <c r="N240" s="320">
        <f t="shared" si="58"/>
        <v>1656.7072891521475</v>
      </c>
      <c r="O240" s="320">
        <f t="shared" si="58"/>
        <v>1249.8124046788378</v>
      </c>
      <c r="P240" s="320">
        <f t="shared" si="58"/>
        <v>1248.4199044431207</v>
      </c>
      <c r="Q240" s="320">
        <f t="shared" si="58"/>
        <v>1414.2103191041881</v>
      </c>
      <c r="R240" s="320">
        <f t="shared" si="58"/>
        <v>1644.2230613042746</v>
      </c>
      <c r="S240" s="320">
        <f t="shared" si="58"/>
        <v>1402.4017391109649</v>
      </c>
      <c r="T240" s="320">
        <f t="shared" si="58"/>
        <v>1528.218458089892</v>
      </c>
      <c r="U240" s="320">
        <f t="shared" si="58"/>
        <v>1459.9070566055063</v>
      </c>
      <c r="V240" s="320">
        <f t="shared" si="58"/>
        <v>1205.0710127920067</v>
      </c>
      <c r="W240" s="320">
        <f t="shared" si="58"/>
        <v>1563.1514101533553</v>
      </c>
      <c r="X240" s="320">
        <f t="shared" si="58"/>
        <v>1610.0754800550228</v>
      </c>
      <c r="Y240" s="320">
        <f t="shared" si="58"/>
        <v>1352.4409251639347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17.334033928703153</v>
      </c>
      <c r="C241" s="273">
        <f>IF(C$111=0,0,C$111/CHI!C$12*1000)</f>
        <v>19.268725632865063</v>
      </c>
      <c r="D241" s="273">
        <f>IF(D$111=0,0,D$111/CHI!D$12*1000)</f>
        <v>19.063874708447319</v>
      </c>
      <c r="E241" s="273">
        <f>IF(E$111=0,0,E$111/CHI!E$12*1000)</f>
        <v>20.325961420428381</v>
      </c>
      <c r="F241" s="273">
        <f>IF(F$111=0,0,F$111/CHI!F$12*1000)</f>
        <v>19.847938647225767</v>
      </c>
      <c r="G241" s="273">
        <f>IF(G$111=0,0,G$111/CHI!G$12*1000)</f>
        <v>18.581526760009432</v>
      </c>
      <c r="H241" s="273">
        <f>IF(H$111=0,0,H$111/CHI!H$12*1000)</f>
        <v>19.110559571718635</v>
      </c>
      <c r="I241" s="273">
        <f>IF(I$111=0,0,I$111/CHI!I$12*1000)</f>
        <v>21.262713394362606</v>
      </c>
      <c r="J241" s="273">
        <f>IF(J$111=0,0,J$111/CHI!J$12*1000)</f>
        <v>20.482384474060133</v>
      </c>
      <c r="K241" s="273">
        <f>IF(K$111=0,0,K$111/CHI!K$12*1000)</f>
        <v>20.471002217528749</v>
      </c>
      <c r="L241" s="273">
        <f>IF(L$111=0,0,L$111/CHI!L$12*1000)</f>
        <v>18.894470013013287</v>
      </c>
      <c r="M241" s="273">
        <f>IF(M$111=0,0,M$111/CHI!M$12*1000)</f>
        <v>18.035315203871662</v>
      </c>
      <c r="N241" s="273">
        <f>IF(N$111=0,0,N$111/CHI!N$12*1000)</f>
        <v>21.486715980183565</v>
      </c>
      <c r="O241" s="273">
        <f>IF(O$111=0,0,O$111/CHI!O$12*1000)</f>
        <v>17.925033974014472</v>
      </c>
      <c r="P241" s="273">
        <f>IF(P$111=0,0,P$111/CHI!P$12*1000)</f>
        <v>15.084984378335754</v>
      </c>
      <c r="Q241" s="273">
        <f>IF(Q$111=0,0,Q$111/CHI!Q$12*1000)</f>
        <v>13.554202880655859</v>
      </c>
      <c r="R241" s="273">
        <f>IF(R$111=0,0,R$111/CHI!R$12*1000)</f>
        <v>17.477206312345256</v>
      </c>
      <c r="S241" s="273">
        <f>IF(S$111=0,0,S$111/CHI!S$12*1000)</f>
        <v>14.597365838228212</v>
      </c>
      <c r="T241" s="273">
        <f>IF(T$111=0,0,T$111/CHI!T$12*1000)</f>
        <v>13.466462410355611</v>
      </c>
      <c r="U241" s="273">
        <f>IF(U$111=0,0,U$111/CHI!U$12*1000)</f>
        <v>13.015631421934637</v>
      </c>
      <c r="V241" s="273">
        <f>IF(V$111=0,0,V$111/CHI!V$12*1000)</f>
        <v>11.376803670427201</v>
      </c>
      <c r="W241" s="273">
        <f>IF(W$111=0,0,W$111/CHI!W$12*1000)</f>
        <v>16.001299787950128</v>
      </c>
      <c r="X241" s="273">
        <f>IF(X$111=0,0,X$111/CHI!X$12*1000)</f>
        <v>14.468982812852968</v>
      </c>
      <c r="Y241" s="273">
        <f>IF(Y$111=0,0,Y$111/CHI!Y$12*1000)</f>
        <v>9.9595072200540056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138.32774059490629</v>
      </c>
      <c r="C242" s="274">
        <f>IF(C$112=0,0,C$112/CHI!C$12*1000)</f>
        <v>153.76682034317386</v>
      </c>
      <c r="D242" s="274">
        <f>IF(D$112=0,0,D$112/CHI!D$12*1000)</f>
        <v>152.13208455979904</v>
      </c>
      <c r="E242" s="274">
        <f>IF(E$112=0,0,E$112/CHI!E$12*1000)</f>
        <v>162.20369305100596</v>
      </c>
      <c r="F242" s="274">
        <f>IF(F$112=0,0,F$112/CHI!F$12*1000)</f>
        <v>158.38901203434216</v>
      </c>
      <c r="G242" s="274">
        <f>IF(G$112=0,0,G$112/CHI!G$12*1000)</f>
        <v>148.2828881083305</v>
      </c>
      <c r="H242" s="274">
        <f>IF(H$112=0,0,H$112/CHI!H$12*1000)</f>
        <v>152.50463555876831</v>
      </c>
      <c r="I242" s="274">
        <f>IF(I$112=0,0,I$112/CHI!I$12*1000)</f>
        <v>169.67908998314033</v>
      </c>
      <c r="J242" s="274">
        <f>IF(J$112=0,0,J$112/CHI!J$12*1000)</f>
        <v>163.45196841926901</v>
      </c>
      <c r="K242" s="274">
        <f>IF(K$112=0,0,K$112/CHI!K$12*1000)</f>
        <v>163.36113660047059</v>
      </c>
      <c r="L242" s="274">
        <f>IF(L$112=0,0,L$112/CHI!L$12*1000)</f>
        <v>150.78021407991295</v>
      </c>
      <c r="M242" s="274">
        <f>IF(M$112=0,0,M$112/CHI!M$12*1000)</f>
        <v>143.9240521467685</v>
      </c>
      <c r="N242" s="274">
        <f>IF(N$112=0,0,N$112/CHI!N$12*1000)</f>
        <v>171.46665839978689</v>
      </c>
      <c r="O242" s="274">
        <f>IF(O$112=0,0,O$112/CHI!O$12*1000)</f>
        <v>143.0439942549404</v>
      </c>
      <c r="P242" s="274">
        <f>IF(P$112=0,0,P$112/CHI!P$12*1000)</f>
        <v>120.38004624586283</v>
      </c>
      <c r="Q242" s="274">
        <f>IF(Q$112=0,0,Q$112/CHI!Q$12*1000)</f>
        <v>108.16422004005891</v>
      </c>
      <c r="R242" s="274">
        <f>IF(R$112=0,0,R$112/CHI!R$12*1000)</f>
        <v>139.47027397324496</v>
      </c>
      <c r="S242" s="274">
        <f>IF(S$112=0,0,S$112/CHI!S$12*1000)</f>
        <v>116.48878981918814</v>
      </c>
      <c r="T242" s="274">
        <f>IF(T$112=0,0,T$112/CHI!T$12*1000)</f>
        <v>107.46404020510022</v>
      </c>
      <c r="U242" s="274">
        <f>IF(U$112=0,0,U$112/CHI!U$12*1000)</f>
        <v>103.8663530034399</v>
      </c>
      <c r="V242" s="274">
        <f>IF(V$112=0,0,V$112/CHI!V$12*1000)</f>
        <v>90.788304291716003</v>
      </c>
      <c r="W242" s="274">
        <f>IF(W$112=0,0,W$112/CHI!W$12*1000)</f>
        <v>127.69235686009134</v>
      </c>
      <c r="X242" s="274">
        <f>IF(X$112=0,0,X$112/CHI!X$12*1000)</f>
        <v>115.4642773540609</v>
      </c>
      <c r="Y242" s="274">
        <f>IF(Y$112=0,0,Y$112/CHI!Y$12*1000)</f>
        <v>79.47810283833897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169.60246946369097</v>
      </c>
      <c r="C243" s="274">
        <f>IF(C$113=0,0,C$113/CHI!C$12*1000)</f>
        <v>188.5321941905724</v>
      </c>
      <c r="D243" s="274">
        <f>IF(D$113=0,0,D$113/CHI!D$12*1000)</f>
        <v>186.52785851221432</v>
      </c>
      <c r="E243" s="274">
        <f>IF(E$113=0,0,E$113/CHI!E$12*1000)</f>
        <v>198.87657225707738</v>
      </c>
      <c r="F243" s="274">
        <f>IF(F$113=0,0,F$113/CHI!F$12*1000)</f>
        <v>194.19942421822435</v>
      </c>
      <c r="G243" s="274">
        <f>IF(G$113=0,0,G$113/CHI!G$12*1000)</f>
        <v>181.80839139150294</v>
      </c>
      <c r="H243" s="274">
        <f>IF(H$113=0,0,H$113/CHI!H$12*1000)</f>
        <v>186.98464013211645</v>
      </c>
      <c r="I243" s="274">
        <f>IF(I$113=0,0,I$113/CHI!I$12*1000)</f>
        <v>208.04209303012456</v>
      </c>
      <c r="J243" s="274">
        <f>IF(J$113=0,0,J$113/CHI!J$12*1000)</f>
        <v>200.40707209837888</v>
      </c>
      <c r="K243" s="274">
        <f>IF(K$113=0,0,K$113/CHI!K$12*1000)</f>
        <v>200.29570397577501</v>
      </c>
      <c r="L243" s="274">
        <f>IF(L$113=0,0,L$113/CHI!L$12*1000)</f>
        <v>184.87034158323337</v>
      </c>
      <c r="M243" s="274">
        <f>IF(M$113=0,0,M$113/CHI!M$12*1000)</f>
        <v>176.46405959016892</v>
      </c>
      <c r="N243" s="274">
        <f>IF(N$113=0,0,N$113/CHI!N$12*1000)</f>
        <v>210.23381550382857</v>
      </c>
      <c r="O243" s="274">
        <f>IF(O$113=0,0,O$113/CHI!O$12*1000)</f>
        <v>175.38502807354664</v>
      </c>
      <c r="P243" s="274">
        <f>IF(P$113=0,0,P$113/CHI!P$12*1000)</f>
        <v>147.59695365257386</v>
      </c>
      <c r="Q243" s="274">
        <f>IF(Q$113=0,0,Q$113/CHI!Q$12*1000)</f>
        <v>132.61923275484747</v>
      </c>
      <c r="R243" s="274">
        <f>IF(R$113=0,0,R$113/CHI!R$12*1000)</f>
        <v>171.00331994803744</v>
      </c>
      <c r="S243" s="274">
        <f>IF(S$113=0,0,S$113/CHI!S$12*1000)</f>
        <v>142.82591715301018</v>
      </c>
      <c r="T243" s="274">
        <f>IF(T$113=0,0,T$113/CHI!T$12*1000)</f>
        <v>131.76074819804813</v>
      </c>
      <c r="U243" s="274">
        <f>IF(U$113=0,0,U$113/CHI!U$12*1000)</f>
        <v>127.34965443525462</v>
      </c>
      <c r="V243" s="274">
        <f>IF(V$113=0,0,V$113/CHI!V$12*1000)</f>
        <v>111.31476983629015</v>
      </c>
      <c r="W243" s="274">
        <f>IF(W$113=0,0,W$113/CHI!W$12*1000)</f>
        <v>156.56251567451577</v>
      </c>
      <c r="X243" s="274">
        <f>IF(X$113=0,0,X$113/CHI!X$12*1000)</f>
        <v>141.56977110931257</v>
      </c>
      <c r="Y243" s="274">
        <f>IF(Y$113=0,0,Y$113/CHI!Y$12*1000)</f>
        <v>97.447427766111005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314.05792517817645</v>
      </c>
      <c r="C244" s="274">
        <f>IF(C$114=0,0,C$114/CHI!C$12*1000)</f>
        <v>349.11065814083622</v>
      </c>
      <c r="D244" s="274">
        <f>IF(D$114=0,0,D$114/CHI!D$12*1000)</f>
        <v>345.39917029224392</v>
      </c>
      <c r="E244" s="274">
        <f>IF(E$114=0,0,E$114/CHI!E$12*1000)</f>
        <v>368.2656499466641</v>
      </c>
      <c r="F244" s="274">
        <f>IF(F$114=0,0,F$114/CHI!F$12*1000)</f>
        <v>359.60483614201706</v>
      </c>
      <c r="G244" s="274">
        <f>IF(G$114=0,0,G$114/CHI!G$12*1000)</f>
        <v>336.65999298802097</v>
      </c>
      <c r="H244" s="274">
        <f>IF(H$114=0,0,H$114/CHI!H$12*1000)</f>
        <v>346.24500637151584</v>
      </c>
      <c r="I244" s="274">
        <f>IF(I$114=0,0,I$114/CHI!I$12*1000)</f>
        <v>385.2377167229493</v>
      </c>
      <c r="J244" s="274">
        <f>IF(J$114=0,0,J$114/CHI!J$12*1000)</f>
        <v>371.09972191604425</v>
      </c>
      <c r="K244" s="274">
        <f>IF(K$114=0,0,K$114/CHI!K$12*1000)</f>
        <v>370.89349825888547</v>
      </c>
      <c r="L244" s="274">
        <f>IF(L$114=0,0,L$114/CHI!L$12*1000)</f>
        <v>342.32989701273596</v>
      </c>
      <c r="M244" s="274">
        <f>IF(M$114=0,0,M$114/CHI!M$12*1000)</f>
        <v>326.7637352136021</v>
      </c>
      <c r="N244" s="274">
        <f>IF(N$114=0,0,N$114/CHI!N$12*1000)</f>
        <v>389.29619426065551</v>
      </c>
      <c r="O244" s="274">
        <f>IF(O$114=0,0,O$114/CHI!O$12*1000)</f>
        <v>324.76566053707256</v>
      </c>
      <c r="P244" s="274">
        <f>IF(P$114=0,0,P$114/CHI!P$12*1000)</f>
        <v>273.30965859946076</v>
      </c>
      <c r="Q244" s="274">
        <f>IF(Q$114=0,0,Q$114/CHI!Q$12*1000)</f>
        <v>245.57496839175235</v>
      </c>
      <c r="R244" s="274">
        <f>IF(R$114=0,0,R$114/CHI!R$12*1000)</f>
        <v>316.651921586306</v>
      </c>
      <c r="S244" s="274">
        <f>IF(S$114=0,0,S$114/CHI!S$12*1000)</f>
        <v>264.47498874624193</v>
      </c>
      <c r="T244" s="274">
        <f>IF(T$114=0,0,T$114/CHI!T$12*1000)</f>
        <v>243.98528706483256</v>
      </c>
      <c r="U244" s="274">
        <f>IF(U$114=0,0,U$114/CHI!U$12*1000)</f>
        <v>235.81713385757118</v>
      </c>
      <c r="V244" s="274">
        <f>IF(V$114=0,0,V$114/CHI!V$12*1000)</f>
        <v>206.12486225594574</v>
      </c>
      <c r="W244" s="274">
        <f>IF(W$114=0,0,W$114/CHI!W$12*1000)</f>
        <v>289.91145582311549</v>
      </c>
      <c r="X244" s="274">
        <f>IF(X$114=0,0,X$114/CHI!X$12*1000)</f>
        <v>262.1489458445559</v>
      </c>
      <c r="Y244" s="274">
        <f>IF(Y$114=0,0,Y$114/CHI!Y$12*1000)</f>
        <v>180.44629347054925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42.405176424958817</v>
      </c>
      <c r="C245" s="275">
        <f>IF(C$115=0,0,C$115/CHI!C$12*1000)</f>
        <v>47.138116453825333</v>
      </c>
      <c r="D245" s="275">
        <f>IF(D$115=0,0,D$115/CHI!D$12*1000)</f>
        <v>46.636978655983249</v>
      </c>
      <c r="E245" s="275">
        <f>IF(E$115=0,0,E$115/CHI!E$12*1000)</f>
        <v>49.724489036156903</v>
      </c>
      <c r="F245" s="275">
        <f>IF(F$115=0,0,F$115/CHI!F$12*1000)</f>
        <v>48.555076300715115</v>
      </c>
      <c r="G245" s="275">
        <f>IF(G$115=0,0,G$115/CHI!G$12*1000)</f>
        <v>45.456985012503878</v>
      </c>
      <c r="H245" s="275">
        <f>IF(H$115=0,0,H$115/CHI!H$12*1000)</f>
        <v>46.751186339638323</v>
      </c>
      <c r="I245" s="275">
        <f>IF(I$115=0,0,I$115/CHI!I$12*1000)</f>
        <v>52.016115606434525</v>
      </c>
      <c r="J245" s="275">
        <f>IF(J$115=0,0,J$115/CHI!J$12*1000)</f>
        <v>50.10715513762343</v>
      </c>
      <c r="K245" s="275">
        <f>IF(K$115=0,0,K$115/CHI!K$12*1000)</f>
        <v>50.079310113302334</v>
      </c>
      <c r="L245" s="275">
        <f>IF(L$115=0,0,L$115/CHI!L$12*1000)</f>
        <v>46.222554868269214</v>
      </c>
      <c r="M245" s="275">
        <f>IF(M$115=0,0,M$115/CHI!M$12*1000)</f>
        <v>44.120758401973298</v>
      </c>
      <c r="N245" s="275">
        <f>IF(N$115=0,0,N$115/CHI!N$12*1000)</f>
        <v>48.155415693379673</v>
      </c>
      <c r="O245" s="275">
        <f>IF(O$115=0,0,O$115/CHI!O$12*1000)</f>
        <v>43.850971517530219</v>
      </c>
      <c r="P245" s="275">
        <f>IF(P$115=0,0,P$115/CHI!P$12*1000)</f>
        <v>30.880182988853871</v>
      </c>
      <c r="Q245" s="275">
        <f>IF(Q$115=0,0,Q$115/CHI!Q$12*1000)</f>
        <v>42.597584466892357</v>
      </c>
      <c r="R245" s="275">
        <f>IF(R$115=0,0,R$115/CHI!R$12*1000)</f>
        <v>49.407197027113227</v>
      </c>
      <c r="S245" s="275">
        <f>IF(S$115=0,0,S$115/CHI!S$12*1000)</f>
        <v>43.012446958018515</v>
      </c>
      <c r="T245" s="275">
        <f>IF(T$115=0,0,T$115/CHI!T$12*1000)</f>
        <v>114.21172227576423</v>
      </c>
      <c r="U245" s="275">
        <f>IF(U$115=0,0,U$115/CHI!U$12*1000)</f>
        <v>105.89875136472689</v>
      </c>
      <c r="V245" s="275">
        <f>IF(V$115=0,0,V$115/CHI!V$12*1000)</f>
        <v>85.261751430745051</v>
      </c>
      <c r="W245" s="275">
        <f>IF(W$115=0,0,W$115/CHI!W$12*1000)</f>
        <v>107.27102408003292</v>
      </c>
      <c r="X245" s="275">
        <f>IF(X$115=0,0,X$115/CHI!X$12*1000)</f>
        <v>111.14351207746002</v>
      </c>
      <c r="Y245" s="275">
        <f>IF(Y$115=0,0,Y$115/CHI!Y$12*1000)</f>
        <v>102.39722666350346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0.43580027140802879</v>
      </c>
      <c r="C246" s="276">
        <f>IF(C$121=0,0,C$121/CHI!C$12*1000)</f>
        <v>0.48444094981171398</v>
      </c>
      <c r="D246" s="276">
        <f>IF(D$121=0,0,D$121/CHI!D$12*1000)</f>
        <v>0.47929072979791726</v>
      </c>
      <c r="E246" s="276">
        <f>IF(E$121=0,0,E$121/CHI!E$12*1000)</f>
        <v>0.51102123949255052</v>
      </c>
      <c r="F246" s="276">
        <f>IF(F$121=0,0,F$121/CHI!F$12*1000)</f>
        <v>0.49900312211965403</v>
      </c>
      <c r="G246" s="276">
        <f>IF(G$121=0,0,G$121/CHI!G$12*1000)</f>
        <v>0.46716387186588954</v>
      </c>
      <c r="H246" s="276">
        <f>IF(H$121=0,0,H$121/CHI!H$12*1000)</f>
        <v>0.48046444828537233</v>
      </c>
      <c r="I246" s="276">
        <f>IF(I$121=0,0,I$121/CHI!I$12*1000)</f>
        <v>0.53457240860654154</v>
      </c>
      <c r="J246" s="276">
        <f>IF(J$121=0,0,J$121/CHI!J$12*1000)</f>
        <v>0.51495391953157532</v>
      </c>
      <c r="K246" s="276">
        <f>IF(K$121=0,0,K$121/CHI!K$12*1000)</f>
        <v>0.51466775472389037</v>
      </c>
      <c r="L246" s="276">
        <f>IF(L$121=0,0,L$121/CHI!L$12*1000)</f>
        <v>0.47503167431483689</v>
      </c>
      <c r="M246" s="276">
        <f>IF(M$121=0,0,M$121/CHI!M$12*1000)</f>
        <v>0.45343139935602117</v>
      </c>
      <c r="N246" s="276">
        <f>IF(N$121=0,0,N$121/CHI!N$12*1000)</f>
        <v>190.58473115946714</v>
      </c>
      <c r="O246" s="276">
        <f>IF(O$121=0,0,O$121/CHI!O$12*1000)</f>
        <v>0.45065878508166074</v>
      </c>
      <c r="P246" s="276">
        <f>IF(P$121=0,0,P$121/CHI!P$12*1000)</f>
        <v>212.89144837429782</v>
      </c>
      <c r="Q246" s="276">
        <f>IF(Q$121=0,0,Q$121/CHI!Q$12*1000)</f>
        <v>347.671449176225</v>
      </c>
      <c r="R246" s="276">
        <f>IF(R$121=0,0,R$121/CHI!R$12*1000)</f>
        <v>332.71674967497245</v>
      </c>
      <c r="S246" s="276">
        <f>IF(S$121=0,0,S$121/CHI!S$12*1000)</f>
        <v>292.59566142369664</v>
      </c>
      <c r="T246" s="276">
        <f>IF(T$121=0,0,T$121/CHI!T$12*1000)</f>
        <v>342.77179559730689</v>
      </c>
      <c r="U246" s="276">
        <f>IF(U$121=0,0,U$121/CHI!U$12*1000)</f>
        <v>324.37892634360077</v>
      </c>
      <c r="V246" s="276">
        <f>IF(V$121=0,0,V$121/CHI!V$12*1000)</f>
        <v>249.50485185856121</v>
      </c>
      <c r="W246" s="276">
        <f>IF(W$121=0,0,W$121/CHI!W$12*1000)</f>
        <v>298.22912002369696</v>
      </c>
      <c r="X246" s="276">
        <f>IF(X$121=0,0,X$121/CHI!X$12*1000)</f>
        <v>369.41752491876531</v>
      </c>
      <c r="Y246" s="276">
        <f>IF(Y$121=0,0,Y$121/CHI!Y$12*1000)</f>
        <v>371.84854091244796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144.75407071753511</v>
      </c>
      <c r="C247" s="276">
        <f>IF(C$134=0,0,C$134/CHI!C$12*1000)</f>
        <v>160.91040806594316</v>
      </c>
      <c r="D247" s="276">
        <f>IF(D$134=0,0,D$134/CHI!D$12*1000)</f>
        <v>159.19972690991884</v>
      </c>
      <c r="E247" s="276">
        <f>IF(E$134=0,0,E$134/CHI!E$12*1000)</f>
        <v>169.73923490379974</v>
      </c>
      <c r="F247" s="276">
        <f>IF(F$134=0,0,F$134/CHI!F$12*1000)</f>
        <v>165.74733419555295</v>
      </c>
      <c r="G247" s="276">
        <f>IF(G$134=0,0,G$134/CHI!G$12*1000)</f>
        <v>155.17170727376151</v>
      </c>
      <c r="H247" s="276">
        <f>IF(H$134=0,0,H$134/CHI!H$12*1000)</f>
        <v>159.58958561373885</v>
      </c>
      <c r="I247" s="276">
        <f>IF(I$134=0,0,I$134/CHI!I$12*1000)</f>
        <v>177.56191841978918</v>
      </c>
      <c r="J247" s="276">
        <f>IF(J$134=0,0,J$134/CHI!J$12*1000)</f>
        <v>171.04550174626667</v>
      </c>
      <c r="K247" s="276">
        <f>IF(K$134=0,0,K$134/CHI!K$12*1000)</f>
        <v>170.95045012852751</v>
      </c>
      <c r="L247" s="276">
        <f>IF(L$134=0,0,L$134/CHI!L$12*1000)</f>
        <v>157.78505220906146</v>
      </c>
      <c r="M247" s="276">
        <f>IF(M$134=0,0,M$134/CHI!M$12*1000)</f>
        <v>150.61037166376383</v>
      </c>
      <c r="N247" s="276">
        <f>IF(N$134=0,0,N$134/CHI!N$12*1000)</f>
        <v>130.98204834125232</v>
      </c>
      <c r="O247" s="276">
        <f>IF(O$134=0,0,O$134/CHI!O$12*1000)</f>
        <v>149.68942867892704</v>
      </c>
      <c r="P247" s="276">
        <f>IF(P$134=0,0,P$134/CHI!P$12*1000)</f>
        <v>104.46274300883894</v>
      </c>
      <c r="Q247" s="276">
        <f>IF(Q$134=0,0,Q$134/CHI!Q$12*1000)</f>
        <v>173.31689024779783</v>
      </c>
      <c r="R247" s="276">
        <f>IF(R$134=0,0,R$134/CHI!R$12*1000)</f>
        <v>184.59309392419377</v>
      </c>
      <c r="S247" s="276">
        <f>IF(S$134=0,0,S$134/CHI!S$12*1000)</f>
        <v>162.44269946427363</v>
      </c>
      <c r="T247" s="276">
        <f>IF(T$134=0,0,T$134/CHI!T$12*1000)</f>
        <v>196.03327369279566</v>
      </c>
      <c r="U247" s="276">
        <f>IF(U$134=0,0,U$134/CHI!U$12*1000)</f>
        <v>185.96714050351821</v>
      </c>
      <c r="V247" s="276">
        <f>IF(V$134=0,0,V$134/CHI!V$12*1000)</f>
        <v>144.61894579996988</v>
      </c>
      <c r="W247" s="276">
        <f>IF(W$134=0,0,W$134/CHI!W$12*1000)</f>
        <v>170.98080682706765</v>
      </c>
      <c r="X247" s="276">
        <f>IF(X$134=0,0,X$134/CHI!X$12*1000)</f>
        <v>211.94395075765127</v>
      </c>
      <c r="Y247" s="276">
        <f>IF(Y$134=0,0,Y$134/CHI!Y$12*1000)</f>
        <v>216.29397372025198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88.158928241794641</v>
      </c>
      <c r="C248" s="276">
        <f>IF(C$142=0,0,C$142/CHI!C$12*1000)</f>
        <v>97.998550560450425</v>
      </c>
      <c r="D248" s="276">
        <f>IF(D$142=0,0,D$142/CHI!D$12*1000)</f>
        <v>96.956702020157408</v>
      </c>
      <c r="E248" s="276">
        <f>IF(E$142=0,0,E$142/CHI!E$12*1000)</f>
        <v>103.37553172443185</v>
      </c>
      <c r="F248" s="276">
        <f>IF(F$142=0,0,F$142/CHI!F$12*1000)</f>
        <v>100.94436218051335</v>
      </c>
      <c r="G248" s="276">
        <f>IF(G$142=0,0,G$142/CHI!G$12*1000)</f>
        <v>94.503535126125968</v>
      </c>
      <c r="H248" s="276">
        <f>IF(H$142=0,0,H$142/CHI!H$12*1000)</f>
        <v>97.194135933581308</v>
      </c>
      <c r="I248" s="276">
        <f>IF(I$142=0,0,I$142/CHI!I$12*1000)</f>
        <v>108.1397458935111</v>
      </c>
      <c r="J248" s="276">
        <f>IF(J$142=0,0,J$142/CHI!J$12*1000)</f>
        <v>104.17108161300396</v>
      </c>
      <c r="K248" s="276">
        <f>IF(K$142=0,0,K$142/CHI!K$12*1000)</f>
        <v>104.11319274876688</v>
      </c>
      <c r="L248" s="276">
        <f>IF(L$142=0,0,L$142/CHI!L$12*1000)</f>
        <v>96.095128975474339</v>
      </c>
      <c r="M248" s="276">
        <f>IF(M$142=0,0,M$142/CHI!M$12*1000)</f>
        <v>91.725565175193054</v>
      </c>
      <c r="N248" s="276">
        <f>IF(N$142=0,0,N$142/CHI!N$12*1000)</f>
        <v>130.6523547245456</v>
      </c>
      <c r="O248" s="276">
        <f>IF(O$142=0,0,O$142/CHI!O$12*1000)</f>
        <v>91.164687362827834</v>
      </c>
      <c r="P248" s="276">
        <f>IF(P$142=0,0,P$142/CHI!P$12*1000)</f>
        <v>88.369460850367233</v>
      </c>
      <c r="Q248" s="276">
        <f>IF(Q$142=0,0,Q$142/CHI!Q$12*1000)</f>
        <v>121.18912182993081</v>
      </c>
      <c r="R248" s="276">
        <f>IF(R$142=0,0,R$142/CHI!R$12*1000)</f>
        <v>136.94973148323288</v>
      </c>
      <c r="S248" s="276">
        <f>IF(S$142=0,0,S$142/CHI!S$12*1000)</f>
        <v>118.77662382407844</v>
      </c>
      <c r="T248" s="276">
        <f>IF(T$142=0,0,T$142/CHI!T$12*1000)</f>
        <v>150.48824912172248</v>
      </c>
      <c r="U248" s="276">
        <f>IF(U$142=0,0,U$142/CHI!U$12*1000)</f>
        <v>143.21081767121089</v>
      </c>
      <c r="V248" s="276">
        <f>IF(V$142=0,0,V$142/CHI!V$12*1000)</f>
        <v>113.42947427746975</v>
      </c>
      <c r="W248" s="276">
        <f>IF(W$142=0,0,W$142/CHI!W$12*1000)</f>
        <v>125.54180502703849</v>
      </c>
      <c r="X248" s="276">
        <f>IF(X$142=0,0,X$142/CHI!X$12*1000)</f>
        <v>138.90526745528723</v>
      </c>
      <c r="Y248" s="276">
        <f>IF(Y$142=0,0,Y$142/CHI!Y$12*1000)</f>
        <v>125.91865979089469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293.52913082981252</v>
      </c>
      <c r="C249" s="277">
        <f>IF(C$156=0,0,C$156/CHI!C$12*1000)</f>
        <v>326.29059747295395</v>
      </c>
      <c r="D249" s="277">
        <f>IF(D$156=0,0,D$156/CHI!D$12*1000)</f>
        <v>322.82171573190374</v>
      </c>
      <c r="E249" s="277">
        <f>IF(E$156=0,0,E$156/CHI!E$12*1000)</f>
        <v>344.19349896040086</v>
      </c>
      <c r="F249" s="277">
        <f>IF(F$156=0,0,F$156/CHI!F$12*1000)</f>
        <v>336.09881022769474</v>
      </c>
      <c r="G249" s="277">
        <f>IF(G$156=0,0,G$156/CHI!G$12*1000)</f>
        <v>314.65378582909733</v>
      </c>
      <c r="H249" s="277">
        <f>IF(H$156=0,0,H$156/CHI!H$12*1000)</f>
        <v>323.61226266375502</v>
      </c>
      <c r="I249" s="277">
        <f>IF(I$156=0,0,I$156/CHI!I$12*1000)</f>
        <v>360.05616507972337</v>
      </c>
      <c r="J249" s="277">
        <f>IF(J$156=0,0,J$156/CHI!J$12*1000)</f>
        <v>346.84231822331026</v>
      </c>
      <c r="K249" s="277">
        <f>IF(K$156=0,0,K$156/CHI!K$12*1000)</f>
        <v>346.64957463689058</v>
      </c>
      <c r="L249" s="277">
        <f>IF(L$156=0,0,L$156/CHI!L$12*1000)</f>
        <v>319.95306939062129</v>
      </c>
      <c r="M249" s="277">
        <f>IF(M$156=0,0,M$156/CHI!M$12*1000)</f>
        <v>305.40440948763131</v>
      </c>
      <c r="N249" s="277">
        <f>IF(N$156=0,0,N$156/CHI!N$12*1000)</f>
        <v>363.84935508904829</v>
      </c>
      <c r="O249" s="277">
        <f>IF(O$156=0,0,O$156/CHI!O$12*1000)</f>
        <v>303.53694149489689</v>
      </c>
      <c r="P249" s="277">
        <f>IF(P$156=0,0,P$156/CHI!P$12*1000)</f>
        <v>255.44442634452969</v>
      </c>
      <c r="Q249" s="277">
        <f>IF(Q$156=0,0,Q$156/CHI!Q$12*1000)</f>
        <v>229.52264931602738</v>
      </c>
      <c r="R249" s="277">
        <f>IF(R$156=0,0,R$156/CHI!R$12*1000)</f>
        <v>295.95356737482865</v>
      </c>
      <c r="S249" s="277">
        <f>IF(S$156=0,0,S$156/CHI!S$12*1000)</f>
        <v>247.18724588422953</v>
      </c>
      <c r="T249" s="277">
        <f>IF(T$156=0,0,T$156/CHI!T$12*1000)</f>
        <v>228.03687952396621</v>
      </c>
      <c r="U249" s="277">
        <f>IF(U$156=0,0,U$156/CHI!U$12*1000)</f>
        <v>220.4026480042491</v>
      </c>
      <c r="V249" s="277">
        <f>IF(V$156=0,0,V$156/CHI!V$12*1000)</f>
        <v>192.65124937088177</v>
      </c>
      <c r="W249" s="277">
        <f>IF(W$156=0,0,W$156/CHI!W$12*1000)</f>
        <v>270.96102604984674</v>
      </c>
      <c r="X249" s="277">
        <f>IF(X$156=0,0,X$156/CHI!X$12*1000)</f>
        <v>245.01324772507647</v>
      </c>
      <c r="Y249" s="277">
        <f>IF(Y$156=0,0,Y$156/CHI!Y$12*1000)</f>
        <v>168.65119278178358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CY: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1134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1135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1136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1137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1139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0</v>
      </c>
      <c r="C16" s="314">
        <f>CHI_fec!C16</f>
        <v>0</v>
      </c>
      <c r="D16" s="314">
        <f>CHI_fec!D16</f>
        <v>0</v>
      </c>
      <c r="E16" s="314">
        <f>CHI_fec!E16</f>
        <v>0</v>
      </c>
      <c r="F16" s="314">
        <f>CHI_fec!F16</f>
        <v>0</v>
      </c>
      <c r="G16" s="314">
        <f>CHI_fec!G16</f>
        <v>0</v>
      </c>
      <c r="H16" s="314">
        <f>CHI_fec!H16</f>
        <v>0</v>
      </c>
      <c r="I16" s="314">
        <f>CHI_fec!I16</f>
        <v>0</v>
      </c>
      <c r="J16" s="314">
        <f>CHI_fec!J16</f>
        <v>0</v>
      </c>
      <c r="K16" s="314">
        <f>CHI_fec!K16</f>
        <v>0</v>
      </c>
      <c r="L16" s="314">
        <f>CHI_fec!L16</f>
        <v>0</v>
      </c>
      <c r="M16" s="314">
        <f>CHI_fec!M16</f>
        <v>0</v>
      </c>
      <c r="N16" s="314">
        <f>CHI_fec!N16</f>
        <v>0</v>
      </c>
      <c r="O16" s="314">
        <f>CHI_fec!O16</f>
        <v>0</v>
      </c>
      <c r="P16" s="314">
        <f>CHI_fec!P16</f>
        <v>0</v>
      </c>
      <c r="Q16" s="314">
        <f>CHI_fec!Q16</f>
        <v>0</v>
      </c>
      <c r="R16" s="314">
        <f>CHI_fec!R16</f>
        <v>0</v>
      </c>
      <c r="S16" s="314">
        <f>CHI_fec!S16</f>
        <v>0</v>
      </c>
      <c r="T16" s="314">
        <f>CHI_fec!T16</f>
        <v>0</v>
      </c>
      <c r="U16" s="314">
        <f>CHI_fec!U16</f>
        <v>0</v>
      </c>
      <c r="V16" s="314">
        <f>CHI_fec!V16</f>
        <v>0</v>
      </c>
      <c r="W16" s="314">
        <f>CHI_fec!W16</f>
        <v>0</v>
      </c>
      <c r="X16" s="314">
        <f>CHI_fec!X16</f>
        <v>0</v>
      </c>
      <c r="Y16" s="314">
        <f>CHI_fec!Y16</f>
        <v>0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0</v>
      </c>
      <c r="E22" s="315">
        <f>CHI_fec!E22</f>
        <v>0</v>
      </c>
      <c r="F22" s="315">
        <f>CHI_fec!F22</f>
        <v>0</v>
      </c>
      <c r="G22" s="315">
        <f>CHI_fec!G22</f>
        <v>0</v>
      </c>
      <c r="H22" s="315">
        <f>CHI_fec!H22</f>
        <v>0</v>
      </c>
      <c r="I22" s="315">
        <f>CHI_fec!I22</f>
        <v>0</v>
      </c>
      <c r="J22" s="315">
        <f>CHI_fec!J22</f>
        <v>0</v>
      </c>
      <c r="K22" s="315">
        <f>CHI_fec!K22</f>
        <v>0</v>
      </c>
      <c r="L22" s="315">
        <f>CHI_fec!L22</f>
        <v>0</v>
      </c>
      <c r="M22" s="315">
        <f>CHI_fec!M22</f>
        <v>0</v>
      </c>
      <c r="N22" s="315">
        <f>CHI_fec!N22</f>
        <v>0</v>
      </c>
      <c r="O22" s="315">
        <f>CHI_fec!O22</f>
        <v>0</v>
      </c>
      <c r="P22" s="315">
        <f>CHI_fec!P22</f>
        <v>0</v>
      </c>
      <c r="Q22" s="315">
        <f>CHI_fec!Q22</f>
        <v>0</v>
      </c>
      <c r="R22" s="315">
        <f>CHI_fec!R22</f>
        <v>0</v>
      </c>
      <c r="S22" s="315">
        <f>CHI_fec!S22</f>
        <v>0</v>
      </c>
      <c r="T22" s="315">
        <f>CHI_fec!T22</f>
        <v>0</v>
      </c>
      <c r="U22" s="315">
        <f>CHI_fec!U22</f>
        <v>0</v>
      </c>
      <c r="V22" s="315">
        <f>CHI_fec!V22</f>
        <v>0</v>
      </c>
      <c r="W22" s="315">
        <f>CHI_fec!W22</f>
        <v>0</v>
      </c>
      <c r="X22" s="315">
        <f>CHI_fec!X22</f>
        <v>0</v>
      </c>
      <c r="Y22" s="315">
        <f>CHI_fec!Y22</f>
        <v>0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0</v>
      </c>
      <c r="K24" s="315">
        <f>CHI_fec!K24</f>
        <v>0</v>
      </c>
      <c r="L24" s="315">
        <f>CHI_fec!L24</f>
        <v>0</v>
      </c>
      <c r="M24" s="315">
        <f>CHI_fec!M24</f>
        <v>0</v>
      </c>
      <c r="N24" s="315">
        <f>CHI_fec!N24</f>
        <v>0</v>
      </c>
      <c r="O24" s="315">
        <f>CHI_fec!O24</f>
        <v>0</v>
      </c>
      <c r="P24" s="315">
        <f>CHI_fec!P24</f>
        <v>0</v>
      </c>
      <c r="Q24" s="315">
        <f>CHI_fec!Q24</f>
        <v>0</v>
      </c>
      <c r="R24" s="315">
        <f>CHI_fec!R24</f>
        <v>0</v>
      </c>
      <c r="S24" s="315">
        <f>CHI_fec!S24</f>
        <v>0</v>
      </c>
      <c r="T24" s="315">
        <f>CHI_fec!T24</f>
        <v>0</v>
      </c>
      <c r="U24" s="315">
        <f>CHI_fec!U24</f>
        <v>0</v>
      </c>
      <c r="V24" s="315">
        <f>CHI_fec!V24</f>
        <v>0</v>
      </c>
      <c r="W24" s="315">
        <f>CHI_fec!W24</f>
        <v>0</v>
      </c>
      <c r="X24" s="315">
        <f>CHI_fec!X24</f>
        <v>0</v>
      </c>
      <c r="Y24" s="315">
        <f>CHI_fec!Y24</f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1148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1154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1155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1159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1161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1163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1168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1174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1175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0.21368481039579201</v>
      </c>
      <c r="C61" s="223">
        <v>0.25375071234500302</v>
      </c>
      <c r="D61" s="223">
        <v>0.25375071234500302</v>
      </c>
      <c r="E61" s="223">
        <v>0.26710601299474002</v>
      </c>
      <c r="F61" s="223">
        <v>0.2825108181814841</v>
      </c>
      <c r="G61" s="223">
        <v>0.32286950649312468</v>
      </c>
      <c r="H61" s="223">
        <v>0.3363224025970048</v>
      </c>
      <c r="I61" s="223">
        <v>0.36763780629391651</v>
      </c>
      <c r="J61" s="223">
        <v>0.38125402134183928</v>
      </c>
      <c r="K61" s="223">
        <v>0.38125402134183928</v>
      </c>
      <c r="L61" s="223">
        <v>0.41523390208149252</v>
      </c>
      <c r="M61" s="223">
        <v>0.40139277201210921</v>
      </c>
      <c r="N61" s="223">
        <v>0.6257258210127058</v>
      </c>
      <c r="O61" s="223">
        <v>0.48443955242840769</v>
      </c>
      <c r="P61" s="223">
        <v>0.90269609507785731</v>
      </c>
      <c r="Q61" s="223">
        <v>1.0117140004135721</v>
      </c>
      <c r="R61" s="223">
        <v>0.72177815381147592</v>
      </c>
      <c r="S61" s="223">
        <v>0.7691880343089923</v>
      </c>
      <c r="T61" s="223">
        <v>0.71779720185490814</v>
      </c>
      <c r="U61" s="223">
        <v>0.75819628776853665</v>
      </c>
      <c r="V61" s="223">
        <v>0.75185025447287313</v>
      </c>
      <c r="W61" s="223">
        <v>0.46552229736058098</v>
      </c>
      <c r="X61" s="223">
        <v>0.72185611453066501</v>
      </c>
      <c r="Y61" s="223">
        <v>0.81368331578028297</v>
      </c>
      <c r="DA61" s="89" t="s">
        <v>1177</v>
      </c>
    </row>
    <row r="62" spans="1:105" ht="12" customHeight="1" x14ac:dyDescent="0.25">
      <c r="A62" s="55" t="s">
        <v>91</v>
      </c>
      <c r="B62" s="259">
        <v>3.185827999045778E-3</v>
      </c>
      <c r="C62" s="259">
        <v>3.7831707488668602E-3</v>
      </c>
      <c r="D62" s="259">
        <v>3.7831707488668602E-3</v>
      </c>
      <c r="E62" s="259">
        <v>3.9822849988072244E-3</v>
      </c>
      <c r="F62" s="259">
        <v>4.2119553230238723E-3</v>
      </c>
      <c r="G62" s="259">
        <v>4.8136632263129963E-3</v>
      </c>
      <c r="H62" s="259">
        <v>5.0142325274093709E-3</v>
      </c>
      <c r="I62" s="259">
        <v>5.4811140512493438E-3</v>
      </c>
      <c r="J62" s="259">
        <v>5.6841182753696899E-3</v>
      </c>
      <c r="K62" s="259">
        <v>5.6841182753696899E-3</v>
      </c>
      <c r="L62" s="259">
        <v>6.1907245019148169E-3</v>
      </c>
      <c r="M62" s="259">
        <v>5.9843670185176544E-3</v>
      </c>
      <c r="N62" s="259">
        <v>7.0607144630612396E-3</v>
      </c>
      <c r="O62" s="259">
        <v>7.2225119189006188E-3</v>
      </c>
      <c r="P62" s="259">
        <v>7.792236568014534E-3</v>
      </c>
      <c r="Q62" s="259">
        <v>7.55509150905015E-3</v>
      </c>
      <c r="R62" s="259">
        <v>6.1113287961656517E-3</v>
      </c>
      <c r="S62" s="259">
        <v>6.3868967030032992E-3</v>
      </c>
      <c r="T62" s="259">
        <v>6.0876101384978731E-3</v>
      </c>
      <c r="U62" s="259">
        <v>6.4361103290795398E-3</v>
      </c>
      <c r="V62" s="259">
        <v>6.4975653603687256E-3</v>
      </c>
      <c r="W62" s="259">
        <v>3.711688249775553E-3</v>
      </c>
      <c r="X62" s="259">
        <v>5.3693427854294576E-3</v>
      </c>
      <c r="Y62" s="259">
        <v>5.4836401171656996E-3</v>
      </c>
      <c r="DA62" s="67" t="s">
        <v>1178</v>
      </c>
    </row>
    <row r="63" spans="1:105" ht="12" customHeight="1" x14ac:dyDescent="0.25">
      <c r="A63" s="173" t="s">
        <v>92</v>
      </c>
      <c r="B63" s="224">
        <v>6.7252808354924896E-3</v>
      </c>
      <c r="C63" s="224">
        <v>7.986270992147328E-3</v>
      </c>
      <c r="D63" s="224">
        <v>7.986270992147328E-3</v>
      </c>
      <c r="E63" s="224">
        <v>8.4066010443656098E-3</v>
      </c>
      <c r="F63" s="224">
        <v>8.8914349495225215E-3</v>
      </c>
      <c r="G63" s="224">
        <v>1.0161639942311449E-2</v>
      </c>
      <c r="H63" s="224">
        <v>1.0585041606574421E-2</v>
      </c>
      <c r="I63" s="224">
        <v>1.157062819997085E-2</v>
      </c>
      <c r="J63" s="224">
        <v>1.199916998515496E-2</v>
      </c>
      <c r="K63" s="224">
        <v>1.199916998515496E-2</v>
      </c>
      <c r="L63" s="224">
        <v>1.30686154001446E-2</v>
      </c>
      <c r="M63" s="224">
        <v>1.2632994886806441E-2</v>
      </c>
      <c r="N63" s="224">
        <v>1.4905163642711799E-2</v>
      </c>
      <c r="O63" s="224">
        <v>1.524671796683535E-2</v>
      </c>
      <c r="P63" s="224">
        <v>1.6449406330846569E-2</v>
      </c>
      <c r="Q63" s="224">
        <v>1.594879326549509E-2</v>
      </c>
      <c r="R63" s="224">
        <v>1.2901011116907959E-2</v>
      </c>
      <c r="S63" s="224">
        <v>1.3482734789148619E-2</v>
      </c>
      <c r="T63" s="224">
        <v>1.2850941045986211E-2</v>
      </c>
      <c r="U63" s="224">
        <v>1.3586624721811271E-2</v>
      </c>
      <c r="V63" s="224">
        <v>1.3716356252922659E-2</v>
      </c>
      <c r="W63" s="224">
        <v>7.8353714830225827E-3</v>
      </c>
      <c r="X63" s="224">
        <v>1.133467913046605E-2</v>
      </c>
      <c r="Y63" s="224">
        <v>1.1575960723478581E-2</v>
      </c>
      <c r="DA63" s="177" t="s">
        <v>1179</v>
      </c>
    </row>
    <row r="64" spans="1:105" ht="12" customHeight="1" x14ac:dyDescent="0.25">
      <c r="A64" s="173" t="s">
        <v>93</v>
      </c>
      <c r="B64" s="224">
        <v>4.0036377594822391E-2</v>
      </c>
      <c r="C64" s="224">
        <v>4.7543198393851571E-2</v>
      </c>
      <c r="D64" s="224">
        <v>4.7543198393851571E-2</v>
      </c>
      <c r="E64" s="224">
        <v>5.0045471993527969E-2</v>
      </c>
      <c r="F64" s="224">
        <v>5.2931744518415452E-2</v>
      </c>
      <c r="G64" s="224">
        <v>6.0493422306760511E-2</v>
      </c>
      <c r="H64" s="224">
        <v>6.3013981569542188E-2</v>
      </c>
      <c r="I64" s="224">
        <v>6.8881292983121914E-2</v>
      </c>
      <c r="J64" s="224">
        <v>7.14324519824968E-2</v>
      </c>
      <c r="K64" s="224">
        <v>7.14324519824968E-2</v>
      </c>
      <c r="L64" s="224">
        <v>7.779898469673123E-2</v>
      </c>
      <c r="M64" s="224">
        <v>7.5205685206840164E-2</v>
      </c>
      <c r="N64" s="224">
        <v>8.8732169601439106E-2</v>
      </c>
      <c r="O64" s="224">
        <v>9.0765482146186377E-2</v>
      </c>
      <c r="P64" s="224">
        <v>9.7925225604977739E-2</v>
      </c>
      <c r="Q64" s="224">
        <v>9.4945017907547696E-2</v>
      </c>
      <c r="R64" s="224">
        <v>7.6801216940363612E-2</v>
      </c>
      <c r="S64" s="224">
        <v>8.0264285497257309E-2</v>
      </c>
      <c r="T64" s="224">
        <v>7.6503143995209633E-2</v>
      </c>
      <c r="U64" s="224">
        <v>8.0882754327648923E-2</v>
      </c>
      <c r="V64" s="224">
        <v>8.1655061193723455E-2</v>
      </c>
      <c r="W64" s="224">
        <v>4.6644876097136773E-2</v>
      </c>
      <c r="X64" s="224">
        <v>6.7476660779513808E-2</v>
      </c>
      <c r="Y64" s="224">
        <v>6.8913038114650368E-2</v>
      </c>
      <c r="DA64" s="177" t="s">
        <v>1180</v>
      </c>
    </row>
    <row r="65" spans="1:105" ht="12" customHeight="1" x14ac:dyDescent="0.25">
      <c r="A65" s="173" t="s">
        <v>94</v>
      </c>
      <c r="B65" s="224">
        <v>4.7381802144883682E-2</v>
      </c>
      <c r="C65" s="224">
        <v>5.6265890047049343E-2</v>
      </c>
      <c r="D65" s="224">
        <v>5.6265890047049343E-2</v>
      </c>
      <c r="E65" s="224">
        <v>5.9227252681104597E-2</v>
      </c>
      <c r="F65" s="224">
        <v>6.2643066047000054E-2</v>
      </c>
      <c r="G65" s="224">
        <v>7.1592075482285772E-2</v>
      </c>
      <c r="H65" s="224">
        <v>7.4575078627381011E-2</v>
      </c>
      <c r="I65" s="224">
        <v>8.1518858390228585E-2</v>
      </c>
      <c r="J65" s="224">
        <v>8.4538075367644488E-2</v>
      </c>
      <c r="K65" s="224">
        <v>8.4538075367644488E-2</v>
      </c>
      <c r="L65" s="224">
        <v>9.2072667944116615E-2</v>
      </c>
      <c r="M65" s="224">
        <v>8.9003579012646022E-2</v>
      </c>
      <c r="N65" s="224">
        <v>0.1050117507255542</v>
      </c>
      <c r="O65" s="224">
        <v>0.1074181126014693</v>
      </c>
      <c r="P65" s="224">
        <v>0.1158914453141783</v>
      </c>
      <c r="Q65" s="224">
        <v>0.1123644626061185</v>
      </c>
      <c r="R65" s="224">
        <v>9.0891840974773902E-2</v>
      </c>
      <c r="S65" s="224">
        <v>9.4990274425409665E-2</v>
      </c>
      <c r="T65" s="224">
        <v>9.0539080955999038E-2</v>
      </c>
      <c r="U65" s="224">
        <v>9.5722212965178702E-2</v>
      </c>
      <c r="V65" s="224">
        <v>9.6636214014269819E-2</v>
      </c>
      <c r="W65" s="224">
        <v>5.520275367252421E-2</v>
      </c>
      <c r="X65" s="224">
        <v>7.9856520058043945E-2</v>
      </c>
      <c r="Y65" s="224">
        <v>8.1556427761672906E-2</v>
      </c>
      <c r="DA65" s="177" t="s">
        <v>1181</v>
      </c>
    </row>
    <row r="66" spans="1:105" ht="12" customHeight="1" x14ac:dyDescent="0.25">
      <c r="A66" s="56" t="s">
        <v>95</v>
      </c>
      <c r="B66" s="260">
        <v>1.5731266150912651E-2</v>
      </c>
      <c r="C66" s="260">
        <v>1.8680878554208771E-2</v>
      </c>
      <c r="D66" s="260">
        <v>1.8680878554208771E-2</v>
      </c>
      <c r="E66" s="260">
        <v>1.966408268864081E-2</v>
      </c>
      <c r="F66" s="260">
        <v>2.0798169336853051E-2</v>
      </c>
      <c r="G66" s="260">
        <v>2.3769336384974912E-2</v>
      </c>
      <c r="H66" s="260">
        <v>2.475972540101554E-2</v>
      </c>
      <c r="I66" s="260">
        <v>2.7065134705808552E-2</v>
      </c>
      <c r="J66" s="260">
        <v>2.8067547102319991E-2</v>
      </c>
      <c r="K66" s="260">
        <v>2.8067547102319991E-2</v>
      </c>
      <c r="L66" s="260">
        <v>3.056911259357626E-2</v>
      </c>
      <c r="M66" s="260">
        <v>2.9550142173790369E-2</v>
      </c>
      <c r="N66" s="260">
        <v>3.0778249752598179E-2</v>
      </c>
      <c r="O66" s="260">
        <v>3.5663964692505629E-2</v>
      </c>
      <c r="P66" s="260">
        <v>3.5860288267441892E-2</v>
      </c>
      <c r="Q66" s="260">
        <v>3.6470313881138562E-2</v>
      </c>
      <c r="R66" s="260">
        <v>2.8852063806888342E-2</v>
      </c>
      <c r="S66" s="260">
        <v>3.013915785403512E-2</v>
      </c>
      <c r="T66" s="260">
        <v>5.8760002529629173E-2</v>
      </c>
      <c r="U66" s="260">
        <v>6.0253744301629747E-2</v>
      </c>
      <c r="V66" s="260">
        <v>6.1380396151572342E-2</v>
      </c>
      <c r="W66" s="260">
        <v>4.0729420927887817E-2</v>
      </c>
      <c r="X66" s="260">
        <v>5.7514466241340073E-2</v>
      </c>
      <c r="Y66" s="260">
        <v>6.2142023423087063E-2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3.0405694161680461E-3</v>
      </c>
      <c r="O67" s="226">
        <v>0</v>
      </c>
      <c r="P67" s="226">
        <v>6.4328011776605097E-3</v>
      </c>
      <c r="Q67" s="226">
        <v>9.8188391746583323E-3</v>
      </c>
      <c r="R67" s="226">
        <v>5.9459018587831062E-3</v>
      </c>
      <c r="S67" s="226">
        <v>7.0218036454280392E-3</v>
      </c>
      <c r="T67" s="226">
        <v>2.3414972690560991E-3</v>
      </c>
      <c r="U67" s="226">
        <v>3.0290128395779599E-3</v>
      </c>
      <c r="V67" s="226">
        <v>2.5858416005602098E-3</v>
      </c>
      <c r="W67" s="226">
        <v>1.822487224519809E-3</v>
      </c>
      <c r="X67" s="226">
        <v>3.3657978210994079E-3</v>
      </c>
      <c r="Y67" s="226">
        <v>5.0840581305730721E-3</v>
      </c>
      <c r="DA67" s="69" t="s">
        <v>1183</v>
      </c>
    </row>
    <row r="68" spans="1:105" ht="12" customHeight="1" x14ac:dyDescent="0.25">
      <c r="A68" s="37" t="s">
        <v>35</v>
      </c>
      <c r="B68" s="226">
        <v>0</v>
      </c>
      <c r="C68" s="226">
        <v>0</v>
      </c>
      <c r="D68" s="226">
        <v>0</v>
      </c>
      <c r="E68" s="226">
        <v>0</v>
      </c>
      <c r="F68" s="226">
        <v>0</v>
      </c>
      <c r="G68" s="226">
        <v>0</v>
      </c>
      <c r="H68" s="226">
        <v>0</v>
      </c>
      <c r="I68" s="226">
        <v>0</v>
      </c>
      <c r="J68" s="226">
        <v>0</v>
      </c>
      <c r="K68" s="226">
        <v>0</v>
      </c>
      <c r="L68" s="226">
        <v>0</v>
      </c>
      <c r="M68" s="226">
        <v>0</v>
      </c>
      <c r="N68" s="226">
        <v>0</v>
      </c>
      <c r="O68" s="226">
        <v>0</v>
      </c>
      <c r="P68" s="226">
        <v>0</v>
      </c>
      <c r="Q68" s="226">
        <v>0</v>
      </c>
      <c r="R68" s="226">
        <v>0</v>
      </c>
      <c r="S68" s="226">
        <v>0</v>
      </c>
      <c r="T68" s="226">
        <v>0</v>
      </c>
      <c r="U68" s="226">
        <v>0</v>
      </c>
      <c r="V68" s="226">
        <v>0</v>
      </c>
      <c r="W68" s="226">
        <v>0</v>
      </c>
      <c r="X68" s="226">
        <v>0</v>
      </c>
      <c r="Y68" s="226">
        <v>0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4.6149824391742332E-2</v>
      </c>
      <c r="U69" s="226">
        <v>4.6563890264179231E-2</v>
      </c>
      <c r="V69" s="226">
        <v>4.7738679201857342E-2</v>
      </c>
      <c r="W69" s="226">
        <v>3.3729733704542873E-2</v>
      </c>
      <c r="X69" s="226">
        <v>4.6331269580254353E-2</v>
      </c>
      <c r="Y69" s="226">
        <v>5.007018506855411E-2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1.5731266150912651E-2</v>
      </c>
      <c r="C71" s="226">
        <v>1.8680878554208771E-2</v>
      </c>
      <c r="D71" s="226">
        <v>1.8680878554208771E-2</v>
      </c>
      <c r="E71" s="226">
        <v>1.966408268864081E-2</v>
      </c>
      <c r="F71" s="226">
        <v>2.0798169336853051E-2</v>
      </c>
      <c r="G71" s="226">
        <v>2.3769336384974912E-2</v>
      </c>
      <c r="H71" s="226">
        <v>2.475972540101554E-2</v>
      </c>
      <c r="I71" s="226">
        <v>2.7065134705808552E-2</v>
      </c>
      <c r="J71" s="226">
        <v>2.8067547102319991E-2</v>
      </c>
      <c r="K71" s="226">
        <v>2.8067547102319991E-2</v>
      </c>
      <c r="L71" s="226">
        <v>3.056911259357626E-2</v>
      </c>
      <c r="M71" s="226">
        <v>2.9550142173790369E-2</v>
      </c>
      <c r="N71" s="226">
        <v>2.7737680336430131E-2</v>
      </c>
      <c r="O71" s="226">
        <v>3.5663964692505629E-2</v>
      </c>
      <c r="P71" s="226">
        <v>2.9427487089781379E-2</v>
      </c>
      <c r="Q71" s="226">
        <v>2.6651474706480219E-2</v>
      </c>
      <c r="R71" s="226">
        <v>2.2906161948105231E-2</v>
      </c>
      <c r="S71" s="226">
        <v>2.3117354208607079E-2</v>
      </c>
      <c r="T71" s="226">
        <v>1.0268680868830749E-2</v>
      </c>
      <c r="U71" s="226">
        <v>1.0660841197872551E-2</v>
      </c>
      <c r="V71" s="226">
        <v>1.105587534915479E-2</v>
      </c>
      <c r="W71" s="226">
        <v>5.1771999988251428E-3</v>
      </c>
      <c r="X71" s="226">
        <v>7.8173988399863111E-3</v>
      </c>
      <c r="Y71" s="226">
        <v>6.9877802239598739E-3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1.768418703533584E-4</v>
      </c>
      <c r="C72" s="261">
        <f t="shared" si="2"/>
        <v>2.0999972104461301E-4</v>
      </c>
      <c r="D72" s="261">
        <f t="shared" si="2"/>
        <v>2.0999972104461301E-4</v>
      </c>
      <c r="E72" s="261">
        <f t="shared" si="2"/>
        <v>2.210523379416981E-4</v>
      </c>
      <c r="F72" s="261">
        <f t="shared" si="2"/>
        <v>2.3380108950998721E-4</v>
      </c>
      <c r="G72" s="261">
        <f t="shared" si="2"/>
        <v>2.6720124515427102E-4</v>
      </c>
      <c r="H72" s="261">
        <f t="shared" si="2"/>
        <v>2.7833463036903229E-4</v>
      </c>
      <c r="I72" s="261">
        <f t="shared" si="2"/>
        <v>3.0425071935249797E-4</v>
      </c>
      <c r="J72" s="261">
        <f t="shared" si="2"/>
        <v>3.1551926451370169E-4</v>
      </c>
      <c r="K72" s="261">
        <f t="shared" si="2"/>
        <v>3.1551926451370169E-4</v>
      </c>
      <c r="L72" s="261">
        <f t="shared" si="2"/>
        <v>3.4364042882694502E-4</v>
      </c>
      <c r="M72" s="261">
        <f t="shared" si="2"/>
        <v>3.3218574786604668E-4</v>
      </c>
      <c r="N72" s="261">
        <f t="shared" si="2"/>
        <v>0.21134105063665362</v>
      </c>
      <c r="O72" s="261">
        <f t="shared" si="2"/>
        <v>4.0091383363143577E-4</v>
      </c>
      <c r="P72" s="261">
        <f t="shared" si="2"/>
        <v>0.410217084505066</v>
      </c>
      <c r="Q72" s="261">
        <f t="shared" si="2"/>
        <v>0.50483401421118845</v>
      </c>
      <c r="R72" s="261">
        <f t="shared" si="2"/>
        <v>0.32766972594649024</v>
      </c>
      <c r="S72" s="261">
        <f t="shared" si="2"/>
        <v>0.35371196768197538</v>
      </c>
      <c r="T72" s="261">
        <f t="shared" si="2"/>
        <v>0.30154369728218233</v>
      </c>
      <c r="U72" s="261">
        <f t="shared" si="2"/>
        <v>0.31966373874482779</v>
      </c>
      <c r="V72" s="261">
        <f t="shared" si="2"/>
        <v>0.31121165429167397</v>
      </c>
      <c r="W72" s="261">
        <f t="shared" si="2"/>
        <v>0.20098973686586871</v>
      </c>
      <c r="X72" s="261">
        <f t="shared" si="2"/>
        <v>0.32852284893046729</v>
      </c>
      <c r="Y72" s="261">
        <f t="shared" si="2"/>
        <v>0.38923865882640735</v>
      </c>
      <c r="DA72" s="70"/>
    </row>
    <row r="73" spans="1:105" ht="12" customHeight="1" x14ac:dyDescent="0.25">
      <c r="A73" s="60" t="s">
        <v>1052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0.21094911800499469</v>
      </c>
      <c r="O73" s="262">
        <v>0</v>
      </c>
      <c r="P73" s="262">
        <v>0.40978454587167579</v>
      </c>
      <c r="Q73" s="262">
        <v>0.50441463924381691</v>
      </c>
      <c r="R73" s="262">
        <v>0.32733049268751269</v>
      </c>
      <c r="S73" s="262">
        <v>0.35335743794620461</v>
      </c>
      <c r="T73" s="262">
        <v>0.30120578062026698</v>
      </c>
      <c r="U73" s="262">
        <v>0.31930647721384248</v>
      </c>
      <c r="V73" s="262">
        <v>0.31085098145829598</v>
      </c>
      <c r="W73" s="262">
        <v>0.20078370506112109</v>
      </c>
      <c r="X73" s="262">
        <v>0.32822480251332609</v>
      </c>
      <c r="Y73" s="262">
        <v>0.38893426788786489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3.0971204780957599E-2</v>
      </c>
      <c r="T76" s="229">
        <v>2.5754801184766401E-2</v>
      </c>
      <c r="U76" s="229">
        <v>2.8910311587797059E-2</v>
      </c>
      <c r="V76" s="229">
        <v>3.5562311922685108E-2</v>
      </c>
      <c r="W76" s="229">
        <v>2.4686685661220769E-2</v>
      </c>
      <c r="X76" s="229">
        <v>3.7774851407206809E-3</v>
      </c>
      <c r="Y76" s="229">
        <v>3.6389074144901942E-3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0.21094911800499469</v>
      </c>
      <c r="O77" s="229">
        <v>0</v>
      </c>
      <c r="P77" s="229">
        <v>0.14693128866796731</v>
      </c>
      <c r="Q77" s="229">
        <v>0.1230838872373962</v>
      </c>
      <c r="R77" s="229">
        <v>0.1241388329389528</v>
      </c>
      <c r="S77" s="229">
        <v>0.1415990634508231</v>
      </c>
      <c r="T77" s="229">
        <v>0.1049655158414045</v>
      </c>
      <c r="U77" s="229">
        <v>0.14113675251090679</v>
      </c>
      <c r="V77" s="229">
        <v>0.1356331142142129</v>
      </c>
      <c r="W77" s="229">
        <v>0.1222698860126788</v>
      </c>
      <c r="X77" s="229">
        <v>0.12972671502639321</v>
      </c>
      <c r="Y77" s="229">
        <v>0.13424343434959549</v>
      </c>
      <c r="DA77" s="73" t="s">
        <v>1192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0.1129655918898866</v>
      </c>
      <c r="R78" s="229">
        <v>0.1114777604524564</v>
      </c>
      <c r="S78" s="229">
        <v>8.6429014409061727E-2</v>
      </c>
      <c r="T78" s="229">
        <v>0.10926520929806011</v>
      </c>
      <c r="U78" s="229">
        <v>8.7574298400248954E-2</v>
      </c>
      <c r="V78" s="229">
        <v>8.9112521751439272E-2</v>
      </c>
      <c r="W78" s="229">
        <v>2.5771531122761159E-2</v>
      </c>
      <c r="X78" s="229">
        <v>0.15979637298889809</v>
      </c>
      <c r="Y78" s="229">
        <v>0.23233666734016631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0.26285325720370861</v>
      </c>
      <c r="Q82" s="229">
        <v>0.26836516011653422</v>
      </c>
      <c r="R82" s="229">
        <v>9.1713899296103588E-2</v>
      </c>
      <c r="S82" s="229">
        <v>9.4358155305362124E-2</v>
      </c>
      <c r="T82" s="229">
        <v>6.1220254296036052E-2</v>
      </c>
      <c r="U82" s="229">
        <v>6.1685114714889709E-2</v>
      </c>
      <c r="V82" s="229">
        <v>5.054303356995879E-2</v>
      </c>
      <c r="W82" s="229">
        <v>2.805560226446048E-2</v>
      </c>
      <c r="X82" s="229">
        <v>3.4924229357314138E-2</v>
      </c>
      <c r="Y82" s="229">
        <v>1.8715258783613041E-2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1198</v>
      </c>
    </row>
    <row r="84" spans="1:105" ht="12" customHeight="1" x14ac:dyDescent="0.25">
      <c r="A84" s="60" t="s">
        <v>1064</v>
      </c>
      <c r="B84" s="262">
        <v>1.768418703533584E-4</v>
      </c>
      <c r="C84" s="262">
        <v>2.0999972104461301E-4</v>
      </c>
      <c r="D84" s="262">
        <v>2.0999972104461301E-4</v>
      </c>
      <c r="E84" s="262">
        <v>2.210523379416981E-4</v>
      </c>
      <c r="F84" s="262">
        <v>2.3380108950998721E-4</v>
      </c>
      <c r="G84" s="262">
        <v>2.6720124515427102E-4</v>
      </c>
      <c r="H84" s="262">
        <v>2.7833463036903229E-4</v>
      </c>
      <c r="I84" s="262">
        <v>3.0425071935249797E-4</v>
      </c>
      <c r="J84" s="262">
        <v>3.1551926451370169E-4</v>
      </c>
      <c r="K84" s="262">
        <v>3.1551926451370169E-4</v>
      </c>
      <c r="L84" s="262">
        <v>3.4364042882694502E-4</v>
      </c>
      <c r="M84" s="262">
        <v>3.3218574786604668E-4</v>
      </c>
      <c r="N84" s="262">
        <v>3.9193263165894368E-4</v>
      </c>
      <c r="O84" s="262">
        <v>4.0091383363143577E-4</v>
      </c>
      <c r="P84" s="262">
        <v>4.3253863339020888E-4</v>
      </c>
      <c r="Q84" s="262">
        <v>4.1937496737155371E-4</v>
      </c>
      <c r="R84" s="262">
        <v>3.3923325897756442E-4</v>
      </c>
      <c r="S84" s="262">
        <v>3.5452973577076411E-4</v>
      </c>
      <c r="T84" s="262">
        <v>3.3791666191535728E-4</v>
      </c>
      <c r="U84" s="262">
        <v>3.5726153098532048E-4</v>
      </c>
      <c r="V84" s="262">
        <v>3.6067283337799821E-4</v>
      </c>
      <c r="W84" s="262">
        <v>2.0603180474761731E-4</v>
      </c>
      <c r="X84" s="262">
        <v>2.9804641714118233E-4</v>
      </c>
      <c r="Y84" s="262">
        <v>3.0439093854242859E-4</v>
      </c>
      <c r="DA84" s="72" t="s">
        <v>1199</v>
      </c>
    </row>
    <row r="85" spans="1:105" ht="12" customHeight="1" x14ac:dyDescent="0.25">
      <c r="A85" s="57" t="s">
        <v>1010</v>
      </c>
      <c r="B85" s="261">
        <v>6.8795448091314298E-2</v>
      </c>
      <c r="C85" s="261">
        <v>8.16945946084357E-2</v>
      </c>
      <c r="D85" s="261">
        <v>8.16945946084357E-2</v>
      </c>
      <c r="E85" s="261">
        <v>8.599431011414288E-2</v>
      </c>
      <c r="F85" s="261">
        <v>9.0953859993324823E-2</v>
      </c>
      <c r="G85" s="261">
        <v>0.1039472685637997</v>
      </c>
      <c r="H85" s="261">
        <v>0.1082784047539581</v>
      </c>
      <c r="I85" s="261">
        <v>0.11836034378134661</v>
      </c>
      <c r="J85" s="261">
        <v>0.1227440602176927</v>
      </c>
      <c r="K85" s="261">
        <v>0.1227440602176927</v>
      </c>
      <c r="L85" s="261">
        <v>0.13368382293289921</v>
      </c>
      <c r="M85" s="261">
        <v>0.12922769550180249</v>
      </c>
      <c r="N85" s="261">
        <v>9.4129873859518473E-2</v>
      </c>
      <c r="O85" s="261">
        <v>0.15596446008838241</v>
      </c>
      <c r="P85" s="261">
        <v>0.13411645939087999</v>
      </c>
      <c r="Q85" s="261">
        <v>0.1558859135014595</v>
      </c>
      <c r="R85" s="261">
        <v>0.11222100507692689</v>
      </c>
      <c r="S85" s="261">
        <v>0.1206986621864392</v>
      </c>
      <c r="T85" s="261">
        <v>0.1058663523636052</v>
      </c>
      <c r="U85" s="261">
        <v>0.1122319393653909</v>
      </c>
      <c r="V85" s="261">
        <v>0.1108682525285508</v>
      </c>
      <c r="W85" s="261">
        <v>7.0089278101658339E-2</v>
      </c>
      <c r="X85" s="261">
        <v>0.112808110601641</v>
      </c>
      <c r="Y85" s="261">
        <v>0.13362357852922141</v>
      </c>
      <c r="DA85" s="70" t="s">
        <v>1200</v>
      </c>
    </row>
    <row r="86" spans="1:105" ht="12" customHeight="1" x14ac:dyDescent="0.25">
      <c r="A86" s="60" t="s">
        <v>1012</v>
      </c>
      <c r="B86" s="262">
        <v>0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>
        <v>0</v>
      </c>
      <c r="K86" s="262">
        <v>0</v>
      </c>
      <c r="L86" s="262">
        <v>0</v>
      </c>
      <c r="M86" s="262">
        <v>0</v>
      </c>
      <c r="N86" s="262">
        <v>4.9880749057460573E-2</v>
      </c>
      <c r="O86" s="262">
        <v>0</v>
      </c>
      <c r="P86" s="262">
        <v>9.2824060493763877E-2</v>
      </c>
      <c r="Q86" s="262">
        <v>0.13727331451042249</v>
      </c>
      <c r="R86" s="262">
        <v>9.3949803094146134E-2</v>
      </c>
      <c r="S86" s="262">
        <v>0.1029132564529454</v>
      </c>
      <c r="T86" s="262">
        <v>8.9450365973778131E-2</v>
      </c>
      <c r="U86" s="262">
        <v>9.4700486412952145E-2</v>
      </c>
      <c r="V86" s="262">
        <v>9.1341742680010524E-2</v>
      </c>
      <c r="W86" s="262">
        <v>5.8696117598081382E-2</v>
      </c>
      <c r="X86" s="262">
        <v>0.1027220840997982</v>
      </c>
      <c r="Y86" s="262">
        <v>0.12756228979646239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1.2382174206959589E-2</v>
      </c>
      <c r="T88" s="295">
        <v>9.624593583699808E-3</v>
      </c>
      <c r="U88" s="295">
        <v>1.069215050059282E-2</v>
      </c>
      <c r="V88" s="295">
        <v>1.254823152365568E-2</v>
      </c>
      <c r="W88" s="295">
        <v>8.4855873059291424E-3</v>
      </c>
      <c r="X88" s="295">
        <v>1.325085995660326E-3</v>
      </c>
      <c r="Y88" s="295">
        <v>1.2526768593313119E-3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4.9880749057460573E-2</v>
      </c>
      <c r="O89" s="295">
        <v>0</v>
      </c>
      <c r="P89" s="295">
        <v>9.2824060493763877E-2</v>
      </c>
      <c r="Q89" s="295">
        <v>7.0516284254868E-2</v>
      </c>
      <c r="R89" s="295">
        <v>4.8772613239424369E-2</v>
      </c>
      <c r="S89" s="295">
        <v>5.5554318960019708E-2</v>
      </c>
      <c r="T89" s="295">
        <v>3.8493684223701613E-2</v>
      </c>
      <c r="U89" s="295">
        <v>5.1223712111065842E-2</v>
      </c>
      <c r="V89" s="295">
        <v>4.6965279004386212E-2</v>
      </c>
      <c r="W89" s="295">
        <v>4.1243666196655419E-2</v>
      </c>
      <c r="X89" s="295">
        <v>4.4656980762528831E-2</v>
      </c>
      <c r="Y89" s="295">
        <v>4.5350255690638122E-2</v>
      </c>
      <c r="DA89" s="122" t="s">
        <v>1204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6.6757030255554545E-2</v>
      </c>
      <c r="R90" s="295">
        <v>4.5177189854721772E-2</v>
      </c>
      <c r="S90" s="295">
        <v>3.4976763285966141E-2</v>
      </c>
      <c r="T90" s="295">
        <v>4.1332088166376721E-2</v>
      </c>
      <c r="U90" s="295">
        <v>3.2784623801293482E-2</v>
      </c>
      <c r="V90" s="295">
        <v>3.1828232151968623E-2</v>
      </c>
      <c r="W90" s="295">
        <v>8.9668640954968185E-3</v>
      </c>
      <c r="X90" s="295">
        <v>5.6740017341609078E-2</v>
      </c>
      <c r="Y90" s="295">
        <v>8.0959357246493016E-2</v>
      </c>
      <c r="DA90" s="122" t="s">
        <v>1205</v>
      </c>
    </row>
    <row r="91" spans="1:105" ht="12" customHeight="1" x14ac:dyDescent="0.25">
      <c r="A91" s="59" t="s">
        <v>35</v>
      </c>
      <c r="B91" s="295">
        <v>0</v>
      </c>
      <c r="C91" s="295">
        <v>0</v>
      </c>
      <c r="D91" s="295">
        <v>0</v>
      </c>
      <c r="E91" s="295">
        <v>0</v>
      </c>
      <c r="F91" s="295">
        <v>0</v>
      </c>
      <c r="G91" s="295">
        <v>0</v>
      </c>
      <c r="H91" s="295">
        <v>0</v>
      </c>
      <c r="I91" s="295">
        <v>0</v>
      </c>
      <c r="J91" s="295">
        <v>0</v>
      </c>
      <c r="K91" s="295">
        <v>0</v>
      </c>
      <c r="L91" s="295">
        <v>0</v>
      </c>
      <c r="M91" s="295">
        <v>0</v>
      </c>
      <c r="N91" s="295">
        <v>0</v>
      </c>
      <c r="O91" s="295">
        <v>0</v>
      </c>
      <c r="P91" s="295">
        <v>0</v>
      </c>
      <c r="Q91" s="295">
        <v>0</v>
      </c>
      <c r="R91" s="295">
        <v>0</v>
      </c>
      <c r="S91" s="295">
        <v>0</v>
      </c>
      <c r="T91" s="295">
        <v>0</v>
      </c>
      <c r="U91" s="295">
        <v>0</v>
      </c>
      <c r="V91" s="295">
        <v>0</v>
      </c>
      <c r="W91" s="295">
        <v>0</v>
      </c>
      <c r="X91" s="295">
        <v>0</v>
      </c>
      <c r="Y91" s="295">
        <v>0</v>
      </c>
      <c r="DA91" s="122" t="s">
        <v>1206</v>
      </c>
    </row>
    <row r="92" spans="1:105" ht="12" customHeight="1" x14ac:dyDescent="0.25">
      <c r="A92" s="60" t="s">
        <v>1019</v>
      </c>
      <c r="B92" s="262">
        <v>6.8795448091314298E-2</v>
      </c>
      <c r="C92" s="262">
        <v>8.16945946084357E-2</v>
      </c>
      <c r="D92" s="262">
        <v>8.16945946084357E-2</v>
      </c>
      <c r="E92" s="262">
        <v>8.599431011414288E-2</v>
      </c>
      <c r="F92" s="262">
        <v>9.0953859993324823E-2</v>
      </c>
      <c r="G92" s="262">
        <v>0.1039472685637997</v>
      </c>
      <c r="H92" s="262">
        <v>0.1082784047539581</v>
      </c>
      <c r="I92" s="262">
        <v>0.11836034378134661</v>
      </c>
      <c r="J92" s="262">
        <v>0.1227440602176927</v>
      </c>
      <c r="K92" s="262">
        <v>0.1227440602176927</v>
      </c>
      <c r="L92" s="262">
        <v>0.13368382293289921</v>
      </c>
      <c r="M92" s="262">
        <v>0.12922769550180249</v>
      </c>
      <c r="N92" s="262">
        <v>4.4249124802057907E-2</v>
      </c>
      <c r="O92" s="262">
        <v>0.15596446008838241</v>
      </c>
      <c r="P92" s="262">
        <v>4.1292398897116153E-2</v>
      </c>
      <c r="Q92" s="262">
        <v>1.8612598991036941E-2</v>
      </c>
      <c r="R92" s="262">
        <v>1.8271201982780729E-2</v>
      </c>
      <c r="S92" s="262">
        <v>1.7785405733493759E-2</v>
      </c>
      <c r="T92" s="262">
        <v>1.6415986389827039E-2</v>
      </c>
      <c r="U92" s="262">
        <v>1.7531452952438732E-2</v>
      </c>
      <c r="V92" s="262">
        <v>1.9526509848540319E-2</v>
      </c>
      <c r="W92" s="262">
        <v>1.1393160503576961E-2</v>
      </c>
      <c r="X92" s="262">
        <v>1.0086026501842741E-2</v>
      </c>
      <c r="Y92" s="262">
        <v>6.0612887327589496E-3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1.9223136363787769E-2</v>
      </c>
      <c r="C93" s="261">
        <f t="shared" si="3"/>
        <v>2.2827474431997979E-2</v>
      </c>
      <c r="D93" s="261">
        <f t="shared" si="3"/>
        <v>2.2827474431997979E-2</v>
      </c>
      <c r="E93" s="261">
        <f t="shared" si="3"/>
        <v>2.402892045473471E-2</v>
      </c>
      <c r="F93" s="261">
        <f t="shared" si="3"/>
        <v>2.541474039305355E-2</v>
      </c>
      <c r="G93" s="261">
        <f t="shared" si="3"/>
        <v>2.9045417592061189E-2</v>
      </c>
      <c r="H93" s="261">
        <f t="shared" si="3"/>
        <v>3.0255643325063739E-2</v>
      </c>
      <c r="I93" s="261">
        <f t="shared" si="3"/>
        <v>3.307278448936922E-2</v>
      </c>
      <c r="J93" s="261">
        <f t="shared" si="3"/>
        <v>3.4297702433419931E-2</v>
      </c>
      <c r="K93" s="261">
        <f t="shared" si="3"/>
        <v>3.4297702433419931E-2</v>
      </c>
      <c r="L93" s="261">
        <f t="shared" si="3"/>
        <v>3.735454058618206E-2</v>
      </c>
      <c r="M93" s="261">
        <f t="shared" si="3"/>
        <v>3.6109389233309287E-2</v>
      </c>
      <c r="N93" s="261">
        <f t="shared" si="3"/>
        <v>4.6220974811721702E-2</v>
      </c>
      <c r="O93" s="261">
        <f t="shared" si="3"/>
        <v>4.3580297350545728E-2</v>
      </c>
      <c r="P93" s="261">
        <f t="shared" si="3"/>
        <v>5.4044197901431952E-2</v>
      </c>
      <c r="Q93" s="261">
        <f t="shared" si="3"/>
        <v>5.4235813271331743E-2</v>
      </c>
      <c r="R93" s="261">
        <f t="shared" si="3"/>
        <v>4.2487913590261078E-2</v>
      </c>
      <c r="S93" s="261">
        <f t="shared" si="3"/>
        <v>4.4596938117477614E-2</v>
      </c>
      <c r="T93" s="261">
        <f t="shared" si="3"/>
        <v>4.1896859271829956E-2</v>
      </c>
      <c r="U93" s="261">
        <f t="shared" si="3"/>
        <v>4.4310049479270718E-2</v>
      </c>
      <c r="V93" s="261">
        <f t="shared" si="3"/>
        <v>4.4535887431665463E-2</v>
      </c>
      <c r="W93" s="261">
        <f t="shared" si="3"/>
        <v>2.5838810859475286E-2</v>
      </c>
      <c r="X93" s="261">
        <f t="shared" si="3"/>
        <v>3.8026138816199408E-2</v>
      </c>
      <c r="Y93" s="261">
        <f t="shared" si="3"/>
        <v>3.9756734403019384E-2</v>
      </c>
      <c r="DA93" s="70"/>
    </row>
    <row r="94" spans="1:105" ht="12" customHeight="1" x14ac:dyDescent="0.25">
      <c r="A94" s="60" t="s">
        <v>1022</v>
      </c>
      <c r="B94" s="262">
        <v>0</v>
      </c>
      <c r="C94" s="262">
        <v>0</v>
      </c>
      <c r="D94" s="262">
        <v>0</v>
      </c>
      <c r="E94" s="262">
        <v>0</v>
      </c>
      <c r="F94" s="262">
        <v>0</v>
      </c>
      <c r="G94" s="262">
        <v>0</v>
      </c>
      <c r="H94" s="262">
        <v>0</v>
      </c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2">
        <v>0</v>
      </c>
      <c r="P94" s="262">
        <v>0</v>
      </c>
      <c r="Q94" s="262">
        <v>0</v>
      </c>
      <c r="R94" s="262">
        <v>0</v>
      </c>
      <c r="S94" s="262">
        <v>0</v>
      </c>
      <c r="T94" s="262">
        <v>0</v>
      </c>
      <c r="U94" s="262">
        <v>0</v>
      </c>
      <c r="V94" s="262">
        <v>0</v>
      </c>
      <c r="W94" s="262">
        <v>0</v>
      </c>
      <c r="X94" s="262">
        <v>0</v>
      </c>
      <c r="Y94" s="262">
        <v>0</v>
      </c>
      <c r="DA94" s="72" t="s">
        <v>1208</v>
      </c>
    </row>
    <row r="95" spans="1:105" ht="12" customHeight="1" x14ac:dyDescent="0.25">
      <c r="A95" s="60" t="s">
        <v>1024</v>
      </c>
      <c r="B95" s="262">
        <v>0</v>
      </c>
      <c r="C95" s="262">
        <v>0</v>
      </c>
      <c r="D95" s="262">
        <v>0</v>
      </c>
      <c r="E95" s="262">
        <v>0</v>
      </c>
      <c r="F95" s="262">
        <v>0</v>
      </c>
      <c r="G95" s="262">
        <v>0</v>
      </c>
      <c r="H95" s="262">
        <v>0</v>
      </c>
      <c r="I95" s="262">
        <v>0</v>
      </c>
      <c r="J95" s="262">
        <v>0</v>
      </c>
      <c r="K95" s="262">
        <v>0</v>
      </c>
      <c r="L95" s="262">
        <v>0</v>
      </c>
      <c r="M95" s="262">
        <v>0</v>
      </c>
      <c r="N95" s="262">
        <v>3.6169557027652711E-3</v>
      </c>
      <c r="O95" s="262">
        <v>0</v>
      </c>
      <c r="P95" s="262">
        <v>7.0262088038715613E-3</v>
      </c>
      <c r="Q95" s="262">
        <v>8.6487463101315894E-3</v>
      </c>
      <c r="R95" s="262">
        <v>5.6124429597616612E-3</v>
      </c>
      <c r="S95" s="262">
        <v>6.0587036930099354E-3</v>
      </c>
      <c r="T95" s="262">
        <v>5.1645059065596327E-3</v>
      </c>
      <c r="U95" s="262">
        <v>5.4748623488492234E-3</v>
      </c>
      <c r="V95" s="262">
        <v>5.3298835317678109E-3</v>
      </c>
      <c r="W95" s="262">
        <v>3.442658466227707E-3</v>
      </c>
      <c r="X95" s="262">
        <v>5.6277768898349732E-3</v>
      </c>
      <c r="Y95" s="262">
        <v>6.6687077506744586E-3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5.3103552559695107E-4</v>
      </c>
      <c r="T98" s="229">
        <v>4.4159452241284531E-4</v>
      </c>
      <c r="U98" s="229">
        <v>4.9569923474971625E-4</v>
      </c>
      <c r="V98" s="229">
        <v>6.0975513018844566E-4</v>
      </c>
      <c r="W98" s="229">
        <v>4.2328050161656502E-4</v>
      </c>
      <c r="X98" s="229">
        <v>6.4769156425281842E-5</v>
      </c>
      <c r="Y98" s="229">
        <v>6.239308819657401E-5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3.6169557027652711E-3</v>
      </c>
      <c r="O99" s="229">
        <v>0</v>
      </c>
      <c r="P99" s="229">
        <v>2.5192992864263661E-3</v>
      </c>
      <c r="Q99" s="229">
        <v>2.1104092402570601E-3</v>
      </c>
      <c r="R99" s="229">
        <v>2.1284974499041951E-3</v>
      </c>
      <c r="S99" s="229">
        <v>2.4278723935814211E-3</v>
      </c>
      <c r="T99" s="229">
        <v>1.799749743951417E-3</v>
      </c>
      <c r="U99" s="229">
        <v>2.4199455617160181E-3</v>
      </c>
      <c r="V99" s="229">
        <v>2.325579602230407E-3</v>
      </c>
      <c r="W99" s="229">
        <v>2.0964522898813311E-3</v>
      </c>
      <c r="X99" s="229">
        <v>2.2243078622618761E-3</v>
      </c>
      <c r="Y99" s="229">
        <v>2.3017520055147521E-3</v>
      </c>
      <c r="DA99" s="73" t="s">
        <v>1213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1.936919886968693E-3</v>
      </c>
      <c r="R100" s="229">
        <v>1.9114093730909351E-3</v>
      </c>
      <c r="S100" s="229">
        <v>1.481920946186823E-3</v>
      </c>
      <c r="T100" s="229">
        <v>1.8734727389336701E-3</v>
      </c>
      <c r="U100" s="229">
        <v>1.501558105623121E-3</v>
      </c>
      <c r="V100" s="229">
        <v>1.527932644539577E-3</v>
      </c>
      <c r="W100" s="229">
        <v>4.418813756844275E-4</v>
      </c>
      <c r="X100" s="229">
        <v>2.7398853715506718E-3</v>
      </c>
      <c r="Y100" s="229">
        <v>3.983668866904648E-3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0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>
        <v>0</v>
      </c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>
        <v>0</v>
      </c>
      <c r="X102" s="229">
        <v>0</v>
      </c>
      <c r="Y102" s="229">
        <v>0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4.5069095174451951E-3</v>
      </c>
      <c r="Q104" s="229">
        <v>4.6014171829058363E-3</v>
      </c>
      <c r="R104" s="229">
        <v>1.5725361367665311E-3</v>
      </c>
      <c r="S104" s="229">
        <v>1.6178748276447399E-3</v>
      </c>
      <c r="T104" s="229">
        <v>1.0496889012617E-3</v>
      </c>
      <c r="U104" s="229">
        <v>1.0576594467603679E-3</v>
      </c>
      <c r="V104" s="229">
        <v>8.6661615480938174E-4</v>
      </c>
      <c r="W104" s="229">
        <v>4.810442990453837E-4</v>
      </c>
      <c r="X104" s="229">
        <v>5.9881449959714363E-4</v>
      </c>
      <c r="Y104" s="229">
        <v>3.2089379005848358E-4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1219</v>
      </c>
    </row>
    <row r="106" spans="1:105" ht="12" customHeight="1" x14ac:dyDescent="0.25">
      <c r="A106" s="60" t="s">
        <v>1036</v>
      </c>
      <c r="B106" s="262">
        <v>1.9223136363787769E-2</v>
      </c>
      <c r="C106" s="262">
        <v>2.2827474431997979E-2</v>
      </c>
      <c r="D106" s="262">
        <v>2.2827474431997979E-2</v>
      </c>
      <c r="E106" s="262">
        <v>2.402892045473471E-2</v>
      </c>
      <c r="F106" s="262">
        <v>2.541474039305355E-2</v>
      </c>
      <c r="G106" s="262">
        <v>2.9045417592061189E-2</v>
      </c>
      <c r="H106" s="262">
        <v>3.0255643325063739E-2</v>
      </c>
      <c r="I106" s="262">
        <v>3.307278448936922E-2</v>
      </c>
      <c r="J106" s="262">
        <v>3.4297702433419931E-2</v>
      </c>
      <c r="K106" s="262">
        <v>3.4297702433419931E-2</v>
      </c>
      <c r="L106" s="262">
        <v>3.735454058618206E-2</v>
      </c>
      <c r="M106" s="262">
        <v>3.6109389233309287E-2</v>
      </c>
      <c r="N106" s="262">
        <v>4.2604019108956427E-2</v>
      </c>
      <c r="O106" s="262">
        <v>4.3580297350545728E-2</v>
      </c>
      <c r="P106" s="262">
        <v>4.7017989097560393E-2</v>
      </c>
      <c r="Q106" s="262">
        <v>4.558706696120015E-2</v>
      </c>
      <c r="R106" s="262">
        <v>3.6875470630499417E-2</v>
      </c>
      <c r="S106" s="262">
        <v>3.8538234424467681E-2</v>
      </c>
      <c r="T106" s="262">
        <v>3.6732353365270323E-2</v>
      </c>
      <c r="U106" s="262">
        <v>3.8835187130421493E-2</v>
      </c>
      <c r="V106" s="262">
        <v>3.9206003899897653E-2</v>
      </c>
      <c r="W106" s="262">
        <v>2.2396152393247579E-2</v>
      </c>
      <c r="X106" s="262">
        <v>3.2398361926364437E-2</v>
      </c>
      <c r="Y106" s="262">
        <v>3.3088026652344928E-2</v>
      </c>
      <c r="DA106" s="72" t="s">
        <v>1220</v>
      </c>
    </row>
    <row r="107" spans="1:105" ht="12" customHeight="1" x14ac:dyDescent="0.25">
      <c r="A107" s="132" t="s">
        <v>1038</v>
      </c>
      <c r="B107" s="316">
        <v>1.2428829345179609E-2</v>
      </c>
      <c r="C107" s="316">
        <v>1.475923484740079E-2</v>
      </c>
      <c r="D107" s="316">
        <v>1.475923484740079E-2</v>
      </c>
      <c r="E107" s="316">
        <v>1.5536036681474521E-2</v>
      </c>
      <c r="F107" s="316">
        <v>1.6432046530780821E-2</v>
      </c>
      <c r="G107" s="316">
        <v>1.877948174946379E-2</v>
      </c>
      <c r="H107" s="316">
        <v>1.9561960155691459E-2</v>
      </c>
      <c r="I107" s="316">
        <v>2.138339897346896E-2</v>
      </c>
      <c r="J107" s="316">
        <v>2.2175376713227061E-2</v>
      </c>
      <c r="K107" s="316">
        <v>2.2175376713227061E-2</v>
      </c>
      <c r="L107" s="316">
        <v>2.4151792997100751E-2</v>
      </c>
      <c r="M107" s="316">
        <v>2.33467332305307E-2</v>
      </c>
      <c r="N107" s="316">
        <v>2.7545873519447539E-2</v>
      </c>
      <c r="O107" s="316">
        <v>2.8177091829950859E-2</v>
      </c>
      <c r="P107" s="316">
        <v>3.039975119502018E-2</v>
      </c>
      <c r="Q107" s="316">
        <v>2.9474580260241651E-2</v>
      </c>
      <c r="R107" s="316">
        <v>2.3842047562698119E-2</v>
      </c>
      <c r="S107" s="316">
        <v>2.491711705424611E-2</v>
      </c>
      <c r="T107" s="316">
        <v>2.3749514271968721E-2</v>
      </c>
      <c r="U107" s="316">
        <v>2.5109113533698948E-2</v>
      </c>
      <c r="V107" s="316">
        <v>2.5348867248125701E-2</v>
      </c>
      <c r="W107" s="316">
        <v>1.448036110323163E-2</v>
      </c>
      <c r="X107" s="316">
        <v>2.0947347187563959E-2</v>
      </c>
      <c r="Y107" s="316">
        <v>2.1393253881580272E-2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0.1749189517974436</v>
      </c>
      <c r="C110" s="223">
        <v>0.20771625525946419</v>
      </c>
      <c r="D110" s="223">
        <v>0.20771625525946419</v>
      </c>
      <c r="E110" s="223">
        <v>0.21864868974680449</v>
      </c>
      <c r="F110" s="223">
        <v>0.23197223734858799</v>
      </c>
      <c r="G110" s="223">
        <v>0.26766902007338522</v>
      </c>
      <c r="H110" s="223">
        <v>0.28028474778489471</v>
      </c>
      <c r="I110" s="223">
        <v>0.3027075276076861</v>
      </c>
      <c r="J110" s="223">
        <v>0.31813229130573989</v>
      </c>
      <c r="K110" s="223">
        <v>0.31813229130573989</v>
      </c>
      <c r="L110" s="223">
        <v>0.34803949653708133</v>
      </c>
      <c r="M110" s="223">
        <v>0.33855009710259248</v>
      </c>
      <c r="N110" s="223">
        <v>0.52544003513495974</v>
      </c>
      <c r="O110" s="223">
        <v>0.41849123000912108</v>
      </c>
      <c r="P110" s="223">
        <v>0.77056253143234921</v>
      </c>
      <c r="Q110" s="223">
        <v>1.081655172741945</v>
      </c>
      <c r="R110" s="223">
        <v>1.1430502349773319</v>
      </c>
      <c r="S110" s="223">
        <v>1.2005287038345249</v>
      </c>
      <c r="T110" s="223">
        <v>1.4850837993758701</v>
      </c>
      <c r="U110" s="223">
        <v>1.5732485847427999</v>
      </c>
      <c r="V110" s="223">
        <v>1.630318100616772</v>
      </c>
      <c r="W110" s="223">
        <v>1.69215889132842</v>
      </c>
      <c r="X110" s="223">
        <v>1.7506677061963249</v>
      </c>
      <c r="Y110" s="223">
        <v>1.5523225019251801</v>
      </c>
      <c r="DA110" s="89" t="s">
        <v>1222</v>
      </c>
    </row>
    <row r="111" spans="1:105" ht="12" customHeight="1" x14ac:dyDescent="0.25">
      <c r="A111" s="55" t="s">
        <v>91</v>
      </c>
      <c r="B111" s="259">
        <v>2.037430314999263E-3</v>
      </c>
      <c r="C111" s="259">
        <v>2.4194484990616252E-3</v>
      </c>
      <c r="D111" s="259">
        <v>2.4194484990616252E-3</v>
      </c>
      <c r="E111" s="259">
        <v>2.5467878937490778E-3</v>
      </c>
      <c r="F111" s="259">
        <v>2.7019786235600151E-3</v>
      </c>
      <c r="G111" s="259">
        <v>3.1177695171372018E-3</v>
      </c>
      <c r="H111" s="259">
        <v>3.264715664601946E-3</v>
      </c>
      <c r="I111" s="259">
        <v>3.5258929177701E-3</v>
      </c>
      <c r="J111" s="259">
        <v>3.705558304723181E-3</v>
      </c>
      <c r="K111" s="259">
        <v>3.705558304723181E-3</v>
      </c>
      <c r="L111" s="259">
        <v>4.0539130481577357E-3</v>
      </c>
      <c r="M111" s="259">
        <v>3.9433819142794969E-3</v>
      </c>
      <c r="N111" s="259">
        <v>5.4982730017564627E-3</v>
      </c>
      <c r="O111" s="259">
        <v>4.8745245144692978E-3</v>
      </c>
      <c r="P111" s="259">
        <v>7.6539369921260316E-3</v>
      </c>
      <c r="Q111" s="259">
        <v>8.5043507822809439E-3</v>
      </c>
      <c r="R111" s="259">
        <v>9.9346381765173415E-3</v>
      </c>
      <c r="S111" s="259">
        <v>1.0168031916509401E-2</v>
      </c>
      <c r="T111" s="259">
        <v>1.0384742979128499E-2</v>
      </c>
      <c r="U111" s="259">
        <v>1.1108366145172509E-2</v>
      </c>
      <c r="V111" s="259">
        <v>1.221859924319176E-2</v>
      </c>
      <c r="W111" s="259">
        <v>1.3835913404007289E-2</v>
      </c>
      <c r="X111" s="259">
        <v>1.268108309542657E-2</v>
      </c>
      <c r="Y111" s="259">
        <v>9.2007457297846283E-3</v>
      </c>
      <c r="DA111" s="67" t="s">
        <v>1223</v>
      </c>
    </row>
    <row r="112" spans="1:105" ht="12" customHeight="1" x14ac:dyDescent="0.25">
      <c r="A112" s="173" t="s">
        <v>92</v>
      </c>
      <c r="B112" s="224">
        <v>4.3816774346771507E-3</v>
      </c>
      <c r="C112" s="224">
        <v>5.2032419536791131E-3</v>
      </c>
      <c r="D112" s="224">
        <v>5.2032419536791131E-3</v>
      </c>
      <c r="E112" s="224">
        <v>5.4770967933464344E-3</v>
      </c>
      <c r="F112" s="224">
        <v>5.8108484381892709E-3</v>
      </c>
      <c r="G112" s="224">
        <v>6.7050442114233938E-3</v>
      </c>
      <c r="H112" s="224">
        <v>7.0210651392160796E-3</v>
      </c>
      <c r="I112" s="224">
        <v>7.5827503503533636E-3</v>
      </c>
      <c r="J112" s="224">
        <v>7.9691369501842073E-3</v>
      </c>
      <c r="K112" s="224">
        <v>7.9691369501842073E-3</v>
      </c>
      <c r="L112" s="224">
        <v>8.7183052075390562E-3</v>
      </c>
      <c r="M112" s="224">
        <v>8.4805980469171063E-3</v>
      </c>
      <c r="N112" s="224">
        <v>1.1824531403175669E-2</v>
      </c>
      <c r="O112" s="224">
        <v>1.048310409077154E-2</v>
      </c>
      <c r="P112" s="224">
        <v>1.6460481007838271E-2</v>
      </c>
      <c r="Q112" s="224">
        <v>1.8289372473243509E-2</v>
      </c>
      <c r="R112" s="224">
        <v>2.136533436224243E-2</v>
      </c>
      <c r="S112" s="224">
        <v>2.1867268625411811E-2</v>
      </c>
      <c r="T112" s="224">
        <v>2.2333325288028689E-2</v>
      </c>
      <c r="U112" s="224">
        <v>2.388954209432758E-2</v>
      </c>
      <c r="V112" s="224">
        <v>2.627719838716348E-2</v>
      </c>
      <c r="W112" s="224">
        <v>2.975537818603026E-2</v>
      </c>
      <c r="X112" s="224">
        <v>2.7271811574334288E-2</v>
      </c>
      <c r="Y112" s="224">
        <v>1.978703254271252E-2</v>
      </c>
      <c r="DA112" s="177" t="s">
        <v>1224</v>
      </c>
    </row>
    <row r="113" spans="1:105" ht="12" customHeight="1" x14ac:dyDescent="0.25">
      <c r="A113" s="173" t="s">
        <v>93</v>
      </c>
      <c r="B113" s="224">
        <v>2.818453284021977E-2</v>
      </c>
      <c r="C113" s="224">
        <v>3.3469132747760963E-2</v>
      </c>
      <c r="D113" s="224">
        <v>3.3469132747760963E-2</v>
      </c>
      <c r="E113" s="224">
        <v>3.5230666050274723E-2</v>
      </c>
      <c r="F113" s="224">
        <v>3.7377477250958947E-2</v>
      </c>
      <c r="G113" s="224">
        <v>4.3129267635355392E-2</v>
      </c>
      <c r="H113" s="224">
        <v>4.5162028455921328E-2</v>
      </c>
      <c r="I113" s="224">
        <v>4.877499073239501E-2</v>
      </c>
      <c r="J113" s="224">
        <v>5.1260368986341211E-2</v>
      </c>
      <c r="K113" s="224">
        <v>5.1260368986341211E-2</v>
      </c>
      <c r="L113" s="224">
        <v>5.6079289974262737E-2</v>
      </c>
      <c r="M113" s="224">
        <v>5.4550271607487773E-2</v>
      </c>
      <c r="N113" s="224">
        <v>7.6059659484626313E-2</v>
      </c>
      <c r="O113" s="224">
        <v>6.7431114206507742E-2</v>
      </c>
      <c r="P113" s="224">
        <v>0.1058797628186008</v>
      </c>
      <c r="Q113" s="224">
        <v>0.1176438537030567</v>
      </c>
      <c r="R113" s="224">
        <v>0.137429552255315</v>
      </c>
      <c r="S113" s="224">
        <v>0.14065817483989171</v>
      </c>
      <c r="T113" s="224">
        <v>0.14365601973120479</v>
      </c>
      <c r="U113" s="224">
        <v>0.15366616866104379</v>
      </c>
      <c r="V113" s="224">
        <v>0.16902443685851759</v>
      </c>
      <c r="W113" s="224">
        <v>0.19139734637246791</v>
      </c>
      <c r="X113" s="224">
        <v>0.1754221483411742</v>
      </c>
      <c r="Y113" s="224">
        <v>0.12727734453863779</v>
      </c>
      <c r="DA113" s="177" t="s">
        <v>1225</v>
      </c>
    </row>
    <row r="114" spans="1:105" ht="12" customHeight="1" x14ac:dyDescent="0.25">
      <c r="A114" s="173" t="s">
        <v>94</v>
      </c>
      <c r="B114" s="224">
        <v>3.930698019590504E-2</v>
      </c>
      <c r="C114" s="224">
        <v>4.6677038982637219E-2</v>
      </c>
      <c r="D114" s="224">
        <v>4.6677038982637219E-2</v>
      </c>
      <c r="E114" s="224">
        <v>4.9133725244881271E-2</v>
      </c>
      <c r="F114" s="224">
        <v>5.2127731419403502E-2</v>
      </c>
      <c r="G114" s="224">
        <v>6.0149347814898252E-2</v>
      </c>
      <c r="H114" s="224">
        <v>6.2984295967843232E-2</v>
      </c>
      <c r="I114" s="224">
        <v>6.8023039645270664E-2</v>
      </c>
      <c r="J114" s="224">
        <v>7.14892214110293E-2</v>
      </c>
      <c r="K114" s="224">
        <v>7.14892214110293E-2</v>
      </c>
      <c r="L114" s="224">
        <v>7.820983065127049E-2</v>
      </c>
      <c r="M114" s="224">
        <v>7.6077416571437573E-2</v>
      </c>
      <c r="N114" s="224">
        <v>0.10607504286191929</v>
      </c>
      <c r="O114" s="224">
        <v>9.404141930359354E-2</v>
      </c>
      <c r="P114" s="224">
        <v>0.14766303787440779</v>
      </c>
      <c r="Q114" s="224">
        <v>0.1640695857508469</v>
      </c>
      <c r="R114" s="224">
        <v>0.19166330410568699</v>
      </c>
      <c r="S114" s="224">
        <v>0.1961660363209575</v>
      </c>
      <c r="T114" s="224">
        <v>0.20034691916337519</v>
      </c>
      <c r="U114" s="224">
        <v>0.21430736789509089</v>
      </c>
      <c r="V114" s="224">
        <v>0.23572646138526329</v>
      </c>
      <c r="W114" s="224">
        <v>0.266928380401451</v>
      </c>
      <c r="X114" s="224">
        <v>0.2446488983819497</v>
      </c>
      <c r="Y114" s="224">
        <v>0.1775047360028767</v>
      </c>
      <c r="DA114" s="177" t="s">
        <v>1226</v>
      </c>
    </row>
    <row r="115" spans="1:105" ht="12" customHeight="1" x14ac:dyDescent="0.25">
      <c r="A115" s="56" t="s">
        <v>95</v>
      </c>
      <c r="B115" s="260">
        <v>8.7850870344665793E-3</v>
      </c>
      <c r="C115" s="260">
        <v>1.043229085342906E-2</v>
      </c>
      <c r="D115" s="260">
        <v>1.043229085342906E-2</v>
      </c>
      <c r="E115" s="260">
        <v>1.0981358793083221E-2</v>
      </c>
      <c r="F115" s="260">
        <v>1.1650517418187879E-2</v>
      </c>
      <c r="G115" s="260">
        <v>1.344334398080607E-2</v>
      </c>
      <c r="H115" s="260">
        <v>1.407695323131818E-2</v>
      </c>
      <c r="I115" s="260">
        <v>1.5203109489823631E-2</v>
      </c>
      <c r="J115" s="260">
        <v>1.5977799082809548E-2</v>
      </c>
      <c r="K115" s="260">
        <v>1.5977799082809548E-2</v>
      </c>
      <c r="L115" s="260">
        <v>1.7479851308798391E-2</v>
      </c>
      <c r="M115" s="260">
        <v>1.7003258011844859E-2</v>
      </c>
      <c r="N115" s="260">
        <v>2.0928761121498499E-2</v>
      </c>
      <c r="O115" s="260">
        <v>2.101820209309551E-2</v>
      </c>
      <c r="P115" s="260">
        <v>2.58436500327252E-2</v>
      </c>
      <c r="Q115" s="260">
        <v>4.2711495386802793E-2</v>
      </c>
      <c r="R115" s="260">
        <v>4.5885485281118847E-2</v>
      </c>
      <c r="S115" s="260">
        <v>4.8488768947875432E-2</v>
      </c>
      <c r="T115" s="260">
        <v>0.14313741928561791</v>
      </c>
      <c r="U115" s="260">
        <v>0.1464964022776595</v>
      </c>
      <c r="V115" s="260">
        <v>0.14879102631578339</v>
      </c>
      <c r="W115" s="260">
        <v>0.1499618812476799</v>
      </c>
      <c r="X115" s="260">
        <v>0.1570167565320654</v>
      </c>
      <c r="Y115" s="260">
        <v>0.15124735500079681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2.067542875109179E-3</v>
      </c>
      <c r="O116" s="226">
        <v>0</v>
      </c>
      <c r="P116" s="226">
        <v>4.6359655874963794E-3</v>
      </c>
      <c r="Q116" s="226">
        <v>1.1499141616356319E-2</v>
      </c>
      <c r="R116" s="226">
        <v>9.4561898258048362E-3</v>
      </c>
      <c r="S116" s="226">
        <v>1.1296885474022141E-2</v>
      </c>
      <c r="T116" s="226">
        <v>5.7038097673330242E-3</v>
      </c>
      <c r="U116" s="226">
        <v>7.3645130040326167E-3</v>
      </c>
      <c r="V116" s="226">
        <v>6.268288407381771E-3</v>
      </c>
      <c r="W116" s="226">
        <v>6.7102258395164097E-3</v>
      </c>
      <c r="X116" s="226">
        <v>9.1887605249452494E-3</v>
      </c>
      <c r="Y116" s="226">
        <v>1.2374079609287259E-2</v>
      </c>
      <c r="DA116" s="69" t="s">
        <v>1228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0.11241944315076501</v>
      </c>
      <c r="U118" s="226">
        <v>0.113211925313818</v>
      </c>
      <c r="V118" s="226">
        <v>0.1157224051774443</v>
      </c>
      <c r="W118" s="226">
        <v>0.1241896939628018</v>
      </c>
      <c r="X118" s="226">
        <v>0.12648618949149421</v>
      </c>
      <c r="Y118" s="226">
        <v>0.1218657301269285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8.7850870344665793E-3</v>
      </c>
      <c r="C120" s="226">
        <v>1.043229085342906E-2</v>
      </c>
      <c r="D120" s="226">
        <v>1.043229085342906E-2</v>
      </c>
      <c r="E120" s="226">
        <v>1.0981358793083221E-2</v>
      </c>
      <c r="F120" s="226">
        <v>1.1650517418187879E-2</v>
      </c>
      <c r="G120" s="226">
        <v>1.344334398080607E-2</v>
      </c>
      <c r="H120" s="226">
        <v>1.407695323131818E-2</v>
      </c>
      <c r="I120" s="226">
        <v>1.5203109489823631E-2</v>
      </c>
      <c r="J120" s="226">
        <v>1.5977799082809548E-2</v>
      </c>
      <c r="K120" s="226">
        <v>1.5977799082809548E-2</v>
      </c>
      <c r="L120" s="226">
        <v>1.7479851308798391E-2</v>
      </c>
      <c r="M120" s="226">
        <v>1.7003258011844859E-2</v>
      </c>
      <c r="N120" s="226">
        <v>1.8861218246389321E-2</v>
      </c>
      <c r="O120" s="226">
        <v>2.101820209309551E-2</v>
      </c>
      <c r="P120" s="226">
        <v>2.120768444522882E-2</v>
      </c>
      <c r="Q120" s="226">
        <v>3.1212353770446469E-2</v>
      </c>
      <c r="R120" s="226">
        <v>3.6429295455314009E-2</v>
      </c>
      <c r="S120" s="226">
        <v>3.7191883473853292E-2</v>
      </c>
      <c r="T120" s="226">
        <v>2.5014166367519821E-2</v>
      </c>
      <c r="U120" s="226">
        <v>2.5919963959808879E-2</v>
      </c>
      <c r="V120" s="226">
        <v>2.6800332730957329E-2</v>
      </c>
      <c r="W120" s="226">
        <v>1.906196144536168E-2</v>
      </c>
      <c r="X120" s="226">
        <v>2.134180651562595E-2</v>
      </c>
      <c r="Y120" s="226">
        <v>1.7007545264581009E-2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6.8195739070393881E-5</v>
      </c>
      <c r="C121" s="261">
        <f t="shared" si="4"/>
        <v>8.0982440146092728E-5</v>
      </c>
      <c r="D121" s="261">
        <f t="shared" si="4"/>
        <v>8.0982440146092728E-5</v>
      </c>
      <c r="E121" s="261">
        <f t="shared" si="4"/>
        <v>8.5244673837992361E-5</v>
      </c>
      <c r="F121" s="261">
        <f t="shared" si="4"/>
        <v>9.0439131993649252E-5</v>
      </c>
      <c r="G121" s="261">
        <f t="shared" si="4"/>
        <v>1.043562544971721E-4</v>
      </c>
      <c r="H121" s="261">
        <f t="shared" si="4"/>
        <v>1.092747545588092E-4</v>
      </c>
      <c r="I121" s="261">
        <f t="shared" si="4"/>
        <v>1.18016734923514E-4</v>
      </c>
      <c r="J121" s="261">
        <f t="shared" si="4"/>
        <v>1.240303952477141E-4</v>
      </c>
      <c r="K121" s="261">
        <f t="shared" si="4"/>
        <v>1.240303952477141E-4</v>
      </c>
      <c r="L121" s="261">
        <f t="shared" si="4"/>
        <v>1.3569033228325649E-4</v>
      </c>
      <c r="M121" s="261">
        <f t="shared" si="4"/>
        <v>1.3199069538788721E-4</v>
      </c>
      <c r="N121" s="261">
        <f t="shared" si="4"/>
        <v>7.092068754502788E-2</v>
      </c>
      <c r="O121" s="261">
        <f t="shared" si="4"/>
        <v>1.6315738478697719E-4</v>
      </c>
      <c r="P121" s="261">
        <f t="shared" si="4"/>
        <v>0.14584927596908936</v>
      </c>
      <c r="Q121" s="261">
        <f t="shared" si="4"/>
        <v>0.29165234226998388</v>
      </c>
      <c r="R121" s="261">
        <f t="shared" si="4"/>
        <v>0.25708805503415066</v>
      </c>
      <c r="S121" s="261">
        <f t="shared" si="4"/>
        <v>0.2807380015175846</v>
      </c>
      <c r="T121" s="261">
        <f t="shared" si="4"/>
        <v>0.36239616795054563</v>
      </c>
      <c r="U121" s="261">
        <f t="shared" si="4"/>
        <v>0.38344028222693294</v>
      </c>
      <c r="V121" s="261">
        <f t="shared" si="4"/>
        <v>0.37219584933176569</v>
      </c>
      <c r="W121" s="261">
        <f t="shared" si="4"/>
        <v>0.3650832335262249</v>
      </c>
      <c r="X121" s="261">
        <f t="shared" si="4"/>
        <v>0.44244507982236359</v>
      </c>
      <c r="Y121" s="261">
        <f t="shared" si="4"/>
        <v>0.4673276588192174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7.0736652396338293E-2</v>
      </c>
      <c r="O122" s="262">
        <v>0</v>
      </c>
      <c r="P122" s="262">
        <v>0.1456340202346699</v>
      </c>
      <c r="Q122" s="262">
        <v>0.29131318781138249</v>
      </c>
      <c r="R122" s="262">
        <v>0.25671550327282788</v>
      </c>
      <c r="S122" s="262">
        <v>0.28034413191641522</v>
      </c>
      <c r="T122" s="262">
        <v>0.36182774613875429</v>
      </c>
      <c r="U122" s="262">
        <v>0.38284046501292829</v>
      </c>
      <c r="V122" s="262">
        <v>0.37159210893593952</v>
      </c>
      <c r="W122" s="262">
        <v>0.36455939593297892</v>
      </c>
      <c r="X122" s="262">
        <v>0.44188320112753321</v>
      </c>
      <c r="Y122" s="262">
        <v>0.46681606667257902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2.45717072468839E-2</v>
      </c>
      <c r="T125" s="229">
        <v>3.093832278300146E-2</v>
      </c>
      <c r="U125" s="229">
        <v>3.466273916056048E-2</v>
      </c>
      <c r="V125" s="229">
        <v>4.2511284423147798E-2</v>
      </c>
      <c r="W125" s="229">
        <v>4.4823175314462553E-2</v>
      </c>
      <c r="X125" s="229">
        <v>5.0855609125564898E-3</v>
      </c>
      <c r="Y125" s="229">
        <v>4.3675772141213206E-3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7.0736652396338293E-2</v>
      </c>
      <c r="O126" s="229">
        <v>0</v>
      </c>
      <c r="P126" s="229">
        <v>5.2218158255479277E-2</v>
      </c>
      <c r="Q126" s="229">
        <v>7.1084296072563155E-2</v>
      </c>
      <c r="R126" s="229">
        <v>9.7358369249295751E-2</v>
      </c>
      <c r="S126" s="229">
        <v>0.1123408262014336</v>
      </c>
      <c r="T126" s="229">
        <v>0.12609132514315241</v>
      </c>
      <c r="U126" s="229">
        <v>0.16921942966256789</v>
      </c>
      <c r="V126" s="229">
        <v>0.16213619373490781</v>
      </c>
      <c r="W126" s="229">
        <v>0.22200325356087669</v>
      </c>
      <c r="X126" s="229">
        <v>0.1746487641051882</v>
      </c>
      <c r="Y126" s="229">
        <v>0.16112489223439799</v>
      </c>
      <c r="DA126" s="73" t="s">
        <v>1237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6.5240705019537992E-2</v>
      </c>
      <c r="R127" s="229">
        <v>8.7428669242863452E-2</v>
      </c>
      <c r="S127" s="229">
        <v>6.8570417415660931E-2</v>
      </c>
      <c r="T127" s="229">
        <v>0.13125639332114519</v>
      </c>
      <c r="U127" s="229">
        <v>0.10499938934930821</v>
      </c>
      <c r="V127" s="229">
        <v>0.1065253509410574</v>
      </c>
      <c r="W127" s="229">
        <v>4.6792909890380513E-2</v>
      </c>
      <c r="X127" s="229">
        <v>0.21513100863861959</v>
      </c>
      <c r="Y127" s="229">
        <v>0.27886071798338402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9.3415861979190634E-2</v>
      </c>
      <c r="Q131" s="229">
        <v>0.15498818671928141</v>
      </c>
      <c r="R131" s="229">
        <v>7.1928464780668694E-2</v>
      </c>
      <c r="S131" s="229">
        <v>7.4861181052436832E-2</v>
      </c>
      <c r="T131" s="229">
        <v>7.354170489145534E-2</v>
      </c>
      <c r="U131" s="229">
        <v>7.3958906840491806E-2</v>
      </c>
      <c r="V131" s="229">
        <v>6.0419279836826538E-2</v>
      </c>
      <c r="W131" s="229">
        <v>5.0940057167259217E-2</v>
      </c>
      <c r="X131" s="229">
        <v>4.701786747116888E-2</v>
      </c>
      <c r="Y131" s="229">
        <v>2.2462879240675582E-2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1243</v>
      </c>
    </row>
    <row r="133" spans="1:105" ht="12" customHeight="1" x14ac:dyDescent="0.25">
      <c r="A133" s="60" t="s">
        <v>1064</v>
      </c>
      <c r="B133" s="262">
        <v>6.8195739070393881E-5</v>
      </c>
      <c r="C133" s="262">
        <v>8.0982440146092728E-5</v>
      </c>
      <c r="D133" s="262">
        <v>8.0982440146092728E-5</v>
      </c>
      <c r="E133" s="262">
        <v>8.5244673837992361E-5</v>
      </c>
      <c r="F133" s="262">
        <v>9.0439131993649252E-5</v>
      </c>
      <c r="G133" s="262">
        <v>1.043562544971721E-4</v>
      </c>
      <c r="H133" s="262">
        <v>1.092747545588092E-4</v>
      </c>
      <c r="I133" s="262">
        <v>1.18016734923514E-4</v>
      </c>
      <c r="J133" s="262">
        <v>1.240303952477141E-4</v>
      </c>
      <c r="K133" s="262">
        <v>1.240303952477141E-4</v>
      </c>
      <c r="L133" s="262">
        <v>1.3569033228325649E-4</v>
      </c>
      <c r="M133" s="262">
        <v>1.3199069538788721E-4</v>
      </c>
      <c r="N133" s="262">
        <v>1.8403514868959369E-4</v>
      </c>
      <c r="O133" s="262">
        <v>1.6315738478697719E-4</v>
      </c>
      <c r="P133" s="262">
        <v>2.1525573441947879E-4</v>
      </c>
      <c r="Q133" s="262">
        <v>3.3915445860139502E-4</v>
      </c>
      <c r="R133" s="262">
        <v>3.7255176132279581E-4</v>
      </c>
      <c r="S133" s="262">
        <v>3.9386960116937479E-4</v>
      </c>
      <c r="T133" s="262">
        <v>5.6842181179133061E-4</v>
      </c>
      <c r="U133" s="262">
        <v>5.998172140046276E-4</v>
      </c>
      <c r="V133" s="262">
        <v>6.0374039582618494E-4</v>
      </c>
      <c r="W133" s="262">
        <v>5.2383759324597045E-4</v>
      </c>
      <c r="X133" s="262">
        <v>5.6187869483034943E-4</v>
      </c>
      <c r="Y133" s="262">
        <v>5.1159214663838151E-4</v>
      </c>
      <c r="DA133" s="72" t="s">
        <v>1244</v>
      </c>
    </row>
    <row r="134" spans="1:105" ht="12" customHeight="1" x14ac:dyDescent="0.25">
      <c r="A134" s="57" t="s">
        <v>1010</v>
      </c>
      <c r="B134" s="261">
        <v>2.0092080616313311E-2</v>
      </c>
      <c r="C134" s="261">
        <v>2.385934573187205E-2</v>
      </c>
      <c r="D134" s="261">
        <v>2.385934573187205E-2</v>
      </c>
      <c r="E134" s="261">
        <v>2.5115100770391641E-2</v>
      </c>
      <c r="F134" s="261">
        <v>2.664551122483064E-2</v>
      </c>
      <c r="G134" s="261">
        <v>3.0745825278165429E-2</v>
      </c>
      <c r="H134" s="261">
        <v>3.2194931939327168E-2</v>
      </c>
      <c r="I134" s="261">
        <v>3.4770526494473347E-2</v>
      </c>
      <c r="J134" s="261">
        <v>3.6542293318618052E-2</v>
      </c>
      <c r="K134" s="261">
        <v>3.6542293318618052E-2</v>
      </c>
      <c r="L134" s="261">
        <v>3.9977587049468778E-2</v>
      </c>
      <c r="M134" s="261">
        <v>3.888758635784028E-2</v>
      </c>
      <c r="N134" s="261">
        <v>3.3474176130713212E-2</v>
      </c>
      <c r="O134" s="261">
        <v>4.807003154409635E-2</v>
      </c>
      <c r="P134" s="261">
        <v>5.0548115985035072E-2</v>
      </c>
      <c r="Q134" s="261">
        <v>9.5476165100182531E-2</v>
      </c>
      <c r="R134" s="261">
        <v>9.3337339560722418E-2</v>
      </c>
      <c r="S134" s="261">
        <v>0.10155359923658649</v>
      </c>
      <c r="T134" s="261">
        <v>0.1348690024479067</v>
      </c>
      <c r="U134" s="261">
        <v>0.14270599084914801</v>
      </c>
      <c r="V134" s="261">
        <v>0.14055201408804269</v>
      </c>
      <c r="W134" s="261">
        <v>0.1349606154142842</v>
      </c>
      <c r="X134" s="261">
        <v>0.161061616014993</v>
      </c>
      <c r="Y134" s="261">
        <v>0.1700859010454949</v>
      </c>
      <c r="DA134" s="70" t="s">
        <v>1245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1.7738438510745962E-2</v>
      </c>
      <c r="O135" s="262">
        <v>0</v>
      </c>
      <c r="P135" s="262">
        <v>3.4985127085451158E-2</v>
      </c>
      <c r="Q135" s="262">
        <v>8.4076420669810401E-2</v>
      </c>
      <c r="R135" s="262">
        <v>7.8140671321293292E-2</v>
      </c>
      <c r="S135" s="262">
        <v>8.6589291153955195E-2</v>
      </c>
      <c r="T135" s="262">
        <v>0.1139557693085403</v>
      </c>
      <c r="U135" s="262">
        <v>0.12041426730993519</v>
      </c>
      <c r="V135" s="262">
        <v>0.1157974948751095</v>
      </c>
      <c r="W135" s="262">
        <v>0.1130224817264715</v>
      </c>
      <c r="X135" s="262">
        <v>0.14666130633075999</v>
      </c>
      <c r="Y135" s="262">
        <v>0.16237064774248031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1.0418130029882389E-2</v>
      </c>
      <c r="T137" s="295">
        <v>1.226130216654526E-2</v>
      </c>
      <c r="U137" s="295">
        <v>1.359536278285E-2</v>
      </c>
      <c r="V137" s="295">
        <v>1.590788321876627E-2</v>
      </c>
      <c r="W137" s="295">
        <v>1.6339447572834089E-2</v>
      </c>
      <c r="X137" s="295">
        <v>1.891889605114824E-3</v>
      </c>
      <c r="Y137" s="295">
        <v>1.5944990748142059E-3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1.7738438510745962E-2</v>
      </c>
      <c r="O138" s="295">
        <v>0</v>
      </c>
      <c r="P138" s="295">
        <v>3.4985127085451158E-2</v>
      </c>
      <c r="Q138" s="295">
        <v>4.3189434160811092E-2</v>
      </c>
      <c r="R138" s="295">
        <v>4.0565542610060908E-2</v>
      </c>
      <c r="S138" s="295">
        <v>4.6742365999158528E-2</v>
      </c>
      <c r="T138" s="295">
        <v>4.9039233674212541E-2</v>
      </c>
      <c r="U138" s="295">
        <v>6.5132355665550673E-2</v>
      </c>
      <c r="V138" s="295">
        <v>5.9539718591428488E-2</v>
      </c>
      <c r="W138" s="295">
        <v>7.9416862644362513E-2</v>
      </c>
      <c r="X138" s="295">
        <v>6.3758939402524806E-2</v>
      </c>
      <c r="Y138" s="295">
        <v>5.7725134940155472E-2</v>
      </c>
      <c r="DA138" s="122" t="s">
        <v>1249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4.0886986508999308E-2</v>
      </c>
      <c r="R139" s="295">
        <v>3.7575128711232392E-2</v>
      </c>
      <c r="S139" s="295">
        <v>2.9428795124914271E-2</v>
      </c>
      <c r="T139" s="295">
        <v>5.2655233467782482E-2</v>
      </c>
      <c r="U139" s="295">
        <v>4.1686548861534542E-2</v>
      </c>
      <c r="V139" s="295">
        <v>4.0349893064914738E-2</v>
      </c>
      <c r="W139" s="295">
        <v>1.7266171509274921E-2</v>
      </c>
      <c r="X139" s="295">
        <v>8.1010477323120333E-2</v>
      </c>
      <c r="Y139" s="295">
        <v>0.1030510137275106</v>
      </c>
      <c r="DA139" s="122" t="s">
        <v>1250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1251</v>
      </c>
    </row>
    <row r="141" spans="1:105" ht="12" customHeight="1" x14ac:dyDescent="0.25">
      <c r="A141" s="60" t="s">
        <v>1019</v>
      </c>
      <c r="B141" s="262">
        <v>2.0092080616313311E-2</v>
      </c>
      <c r="C141" s="262">
        <v>2.385934573187205E-2</v>
      </c>
      <c r="D141" s="262">
        <v>2.385934573187205E-2</v>
      </c>
      <c r="E141" s="262">
        <v>2.5115100770391641E-2</v>
      </c>
      <c r="F141" s="262">
        <v>2.664551122483064E-2</v>
      </c>
      <c r="G141" s="262">
        <v>3.0745825278165429E-2</v>
      </c>
      <c r="H141" s="262">
        <v>3.2194931939327168E-2</v>
      </c>
      <c r="I141" s="262">
        <v>3.4770526494473347E-2</v>
      </c>
      <c r="J141" s="262">
        <v>3.6542293318618052E-2</v>
      </c>
      <c r="K141" s="262">
        <v>3.6542293318618052E-2</v>
      </c>
      <c r="L141" s="262">
        <v>3.9977587049468778E-2</v>
      </c>
      <c r="M141" s="262">
        <v>3.888758635784028E-2</v>
      </c>
      <c r="N141" s="262">
        <v>1.5735737619967251E-2</v>
      </c>
      <c r="O141" s="262">
        <v>4.807003154409635E-2</v>
      </c>
      <c r="P141" s="262">
        <v>1.5562988899583911E-2</v>
      </c>
      <c r="Q141" s="262">
        <v>1.139974443037212E-2</v>
      </c>
      <c r="R141" s="262">
        <v>1.5196668239429129E-2</v>
      </c>
      <c r="S141" s="262">
        <v>1.496430808263126E-2</v>
      </c>
      <c r="T141" s="262">
        <v>2.0913233139366379E-2</v>
      </c>
      <c r="U141" s="262">
        <v>2.229172353921283E-2</v>
      </c>
      <c r="V141" s="262">
        <v>2.4754519212933219E-2</v>
      </c>
      <c r="W141" s="262">
        <v>2.1938133687812701E-2</v>
      </c>
      <c r="X141" s="262">
        <v>1.440030968423299E-2</v>
      </c>
      <c r="Y141" s="262">
        <v>7.7152533030146473E-3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2.131035588841735E-2</v>
      </c>
      <c r="C142" s="261">
        <f t="shared" si="5"/>
        <v>2.5306047617495601E-2</v>
      </c>
      <c r="D142" s="261">
        <f t="shared" si="5"/>
        <v>2.5306047617495601E-2</v>
      </c>
      <c r="E142" s="261">
        <f t="shared" si="5"/>
        <v>2.6637944860521678E-2</v>
      </c>
      <c r="F142" s="261">
        <f t="shared" si="5"/>
        <v>2.826115114075977E-2</v>
      </c>
      <c r="G142" s="261">
        <f t="shared" si="5"/>
        <v>3.2610086096749251E-2</v>
      </c>
      <c r="H142" s="261">
        <f t="shared" si="5"/>
        <v>3.414705876072311E-2</v>
      </c>
      <c r="I142" s="261">
        <f t="shared" si="5"/>
        <v>3.6878823461580973E-2</v>
      </c>
      <c r="J142" s="261">
        <f t="shared" si="5"/>
        <v>3.8758020658468527E-2</v>
      </c>
      <c r="K142" s="261">
        <f t="shared" si="5"/>
        <v>3.8758020658468527E-2</v>
      </c>
      <c r="L142" s="261">
        <f t="shared" si="5"/>
        <v>4.2401612050702857E-2</v>
      </c>
      <c r="M142" s="261">
        <f t="shared" si="5"/>
        <v>4.1245519603096192E-2</v>
      </c>
      <c r="N142" s="261">
        <f t="shared" si="5"/>
        <v>6.3696322432960736E-2</v>
      </c>
      <c r="O142" s="261">
        <f t="shared" si="5"/>
        <v>5.0984738680592938E-2</v>
      </c>
      <c r="P142" s="261">
        <f t="shared" si="5"/>
        <v>8.0003864095513175E-2</v>
      </c>
      <c r="Q142" s="261">
        <f t="shared" si="5"/>
        <v>0.13146370019912024</v>
      </c>
      <c r="R142" s="261">
        <f t="shared" si="5"/>
        <v>0.13887360387759207</v>
      </c>
      <c r="S142" s="261">
        <f t="shared" si="5"/>
        <v>0.14760203654454199</v>
      </c>
      <c r="T142" s="261">
        <f t="shared" si="5"/>
        <v>0.20927512039963933</v>
      </c>
      <c r="U142" s="261">
        <f t="shared" si="5"/>
        <v>0.22092385034190867</v>
      </c>
      <c r="V142" s="261">
        <f t="shared" si="5"/>
        <v>0.22116587299227519</v>
      </c>
      <c r="W142" s="261">
        <f t="shared" si="5"/>
        <v>0.19558202832601843</v>
      </c>
      <c r="X142" s="261">
        <f t="shared" si="5"/>
        <v>0.21423314713429181</v>
      </c>
      <c r="Y142" s="261">
        <f t="shared" si="5"/>
        <v>0.20070014694662761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1253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6.187531297127769E-3</v>
      </c>
      <c r="O144" s="262">
        <v>0</v>
      </c>
      <c r="P144" s="262">
        <v>1.2739011920999599E-2</v>
      </c>
      <c r="Q144" s="262">
        <v>2.548197300530294E-2</v>
      </c>
      <c r="R144" s="262">
        <v>2.245561752143016E-2</v>
      </c>
      <c r="S144" s="262">
        <v>2.4522479244278299E-2</v>
      </c>
      <c r="T144" s="262">
        <v>3.1650077117851221E-2</v>
      </c>
      <c r="U144" s="262">
        <v>3.3488117953360569E-2</v>
      </c>
      <c r="V144" s="262">
        <v>3.2504193030286198E-2</v>
      </c>
      <c r="W144" s="262">
        <v>3.1889022106368008E-2</v>
      </c>
      <c r="X144" s="262">
        <v>3.8652749939763233E-2</v>
      </c>
      <c r="Y144" s="262">
        <v>4.0833696883967707E-2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2.149355425559064E-3</v>
      </c>
      <c r="T147" s="229">
        <v>2.7062609554643281E-3</v>
      </c>
      <c r="U147" s="229">
        <v>3.0320459922025759E-3</v>
      </c>
      <c r="V147" s="229">
        <v>3.7185800280102521E-3</v>
      </c>
      <c r="W147" s="229">
        <v>3.920807540352852E-3</v>
      </c>
      <c r="X147" s="229">
        <v>4.4484812673326122E-4</v>
      </c>
      <c r="Y147" s="229">
        <v>3.8204410004560402E-4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6.187531297127769E-3</v>
      </c>
      <c r="O148" s="229">
        <v>0</v>
      </c>
      <c r="P148" s="229">
        <v>4.5676672211431117E-3</v>
      </c>
      <c r="Q148" s="229">
        <v>6.2179406542858884E-3</v>
      </c>
      <c r="R148" s="229">
        <v>8.5162067522228831E-3</v>
      </c>
      <c r="S148" s="229">
        <v>9.8267638419166081E-3</v>
      </c>
      <c r="T148" s="229">
        <v>1.1029558145445329E-2</v>
      </c>
      <c r="U148" s="229">
        <v>1.48020931391072E-2</v>
      </c>
      <c r="V148" s="229">
        <v>1.4182502834751689E-2</v>
      </c>
      <c r="W148" s="229">
        <v>1.9419240703893191E-2</v>
      </c>
      <c r="X148" s="229">
        <v>1.527701209057325E-2</v>
      </c>
      <c r="Y148" s="229">
        <v>1.409404148588583E-2</v>
      </c>
      <c r="DA148" s="73" t="s">
        <v>1258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5.7067855274413404E-3</v>
      </c>
      <c r="R149" s="229">
        <v>7.6476283352426896E-3</v>
      </c>
      <c r="S149" s="229">
        <v>5.9980447115204451E-3</v>
      </c>
      <c r="T149" s="229">
        <v>1.1481360993339001E-2</v>
      </c>
      <c r="U149" s="229">
        <v>9.1845879861255572E-3</v>
      </c>
      <c r="V149" s="229">
        <v>9.3180680814834767E-3</v>
      </c>
      <c r="W149" s="229">
        <v>4.0931056902177706E-3</v>
      </c>
      <c r="X149" s="229">
        <v>1.8818106368333459E-2</v>
      </c>
      <c r="Y149" s="229">
        <v>2.4392720910708932E-2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8.171344699856491E-3</v>
      </c>
      <c r="Q153" s="229">
        <v>1.355724682357571E-2</v>
      </c>
      <c r="R153" s="229">
        <v>6.2917824339645814E-3</v>
      </c>
      <c r="S153" s="229">
        <v>6.5483152652821763E-3</v>
      </c>
      <c r="T153" s="229">
        <v>6.4328970236025669E-3</v>
      </c>
      <c r="U153" s="229">
        <v>6.4693908359252372E-3</v>
      </c>
      <c r="V153" s="229">
        <v>5.2850420860407763E-3</v>
      </c>
      <c r="W153" s="229">
        <v>4.4558681719041923E-3</v>
      </c>
      <c r="X153" s="229">
        <v>4.1127833541232568E-3</v>
      </c>
      <c r="Y153" s="229">
        <v>1.9648903873273581E-3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1264</v>
      </c>
    </row>
    <row r="155" spans="1:105" ht="12" customHeight="1" x14ac:dyDescent="0.25">
      <c r="A155" s="60" t="s">
        <v>1036</v>
      </c>
      <c r="B155" s="262">
        <v>2.131035588841735E-2</v>
      </c>
      <c r="C155" s="262">
        <v>2.5306047617495601E-2</v>
      </c>
      <c r="D155" s="262">
        <v>2.5306047617495601E-2</v>
      </c>
      <c r="E155" s="262">
        <v>2.6637944860521678E-2</v>
      </c>
      <c r="F155" s="262">
        <v>2.826115114075977E-2</v>
      </c>
      <c r="G155" s="262">
        <v>3.2610086096749251E-2</v>
      </c>
      <c r="H155" s="262">
        <v>3.414705876072311E-2</v>
      </c>
      <c r="I155" s="262">
        <v>3.6878823461580973E-2</v>
      </c>
      <c r="J155" s="262">
        <v>3.8758020658468527E-2</v>
      </c>
      <c r="K155" s="262">
        <v>3.8758020658468527E-2</v>
      </c>
      <c r="L155" s="262">
        <v>4.2401612050702857E-2</v>
      </c>
      <c r="M155" s="262">
        <v>4.1245519603096192E-2</v>
      </c>
      <c r="N155" s="262">
        <v>5.7508791135832973E-2</v>
      </c>
      <c r="O155" s="262">
        <v>5.0984738680592938E-2</v>
      </c>
      <c r="P155" s="262">
        <v>6.726485217451357E-2</v>
      </c>
      <c r="Q155" s="262">
        <v>0.10598172719381729</v>
      </c>
      <c r="R155" s="262">
        <v>0.11641798635616191</v>
      </c>
      <c r="S155" s="262">
        <v>0.1230795573002637</v>
      </c>
      <c r="T155" s="262">
        <v>0.1776250432817881</v>
      </c>
      <c r="U155" s="262">
        <v>0.1874357323885481</v>
      </c>
      <c r="V155" s="262">
        <v>0.18866167996198899</v>
      </c>
      <c r="W155" s="262">
        <v>0.16369300621965041</v>
      </c>
      <c r="X155" s="262">
        <v>0.17558039719452859</v>
      </c>
      <c r="Y155" s="262">
        <v>0.1598664500626599</v>
      </c>
      <c r="DA155" s="72" t="s">
        <v>1265</v>
      </c>
    </row>
    <row r="156" spans="1:105" ht="12" customHeight="1" x14ac:dyDescent="0.25">
      <c r="A156" s="132" t="s">
        <v>1038</v>
      </c>
      <c r="B156" s="316">
        <v>5.0752611733374767E-2</v>
      </c>
      <c r="C156" s="316">
        <v>6.0268726433382512E-2</v>
      </c>
      <c r="D156" s="316">
        <v>6.0268726433382512E-2</v>
      </c>
      <c r="E156" s="316">
        <v>6.3440764666718441E-2</v>
      </c>
      <c r="F156" s="316">
        <v>6.7306582700704262E-2</v>
      </c>
      <c r="G156" s="316">
        <v>7.7663979284353077E-2</v>
      </c>
      <c r="H156" s="316">
        <v>8.1324423871384804E-2</v>
      </c>
      <c r="I156" s="316">
        <v>8.7830377781095537E-2</v>
      </c>
      <c r="J156" s="316">
        <v>9.2305862198318211E-2</v>
      </c>
      <c r="K156" s="316">
        <v>9.2305862198318211E-2</v>
      </c>
      <c r="L156" s="316">
        <v>0.100983416914598</v>
      </c>
      <c r="M156" s="316">
        <v>9.8230074294301362E-2</v>
      </c>
      <c r="N156" s="316">
        <v>0.13696258115328169</v>
      </c>
      <c r="O156" s="316">
        <v>0.1214249381912073</v>
      </c>
      <c r="P156" s="316">
        <v>0.1906604066570135</v>
      </c>
      <c r="Q156" s="316">
        <v>0.21184430707642771</v>
      </c>
      <c r="R156" s="316">
        <v>0.24747292232398599</v>
      </c>
      <c r="S156" s="316">
        <v>0.25328678588516568</v>
      </c>
      <c r="T156" s="316">
        <v>0.25868508213042313</v>
      </c>
      <c r="U156" s="316">
        <v>0.27671061425151589</v>
      </c>
      <c r="V156" s="316">
        <v>0.3043666420147686</v>
      </c>
      <c r="W156" s="316">
        <v>0.34465411445025612</v>
      </c>
      <c r="X156" s="316">
        <v>0.31588716529972682</v>
      </c>
      <c r="Y156" s="316">
        <v>0.22919158129903139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0.99999999999999967</v>
      </c>
      <c r="D178" s="232">
        <f t="shared" si="22"/>
        <v>0.99999999999999967</v>
      </c>
      <c r="E178" s="232">
        <f t="shared" si="22"/>
        <v>1</v>
      </c>
      <c r="F178" s="232">
        <f t="shared" si="22"/>
        <v>1</v>
      </c>
      <c r="G178" s="232">
        <f t="shared" si="22"/>
        <v>0.99999999999999967</v>
      </c>
      <c r="H178" s="232">
        <f t="shared" si="22"/>
        <v>1.0000000000000002</v>
      </c>
      <c r="I178" s="232">
        <f t="shared" si="22"/>
        <v>1</v>
      </c>
      <c r="J178" s="232">
        <f t="shared" si="22"/>
        <v>1</v>
      </c>
      <c r="K178" s="232">
        <f t="shared" si="22"/>
        <v>1</v>
      </c>
      <c r="L178" s="232">
        <f t="shared" si="22"/>
        <v>0.99999999999999978</v>
      </c>
      <c r="M178" s="232">
        <f t="shared" si="22"/>
        <v>0.99999999999999978</v>
      </c>
      <c r="N178" s="232">
        <f t="shared" si="22"/>
        <v>1.0000000000000002</v>
      </c>
      <c r="O178" s="232">
        <f t="shared" si="22"/>
        <v>1</v>
      </c>
      <c r="P178" s="232">
        <f t="shared" si="22"/>
        <v>0.99999999999999989</v>
      </c>
      <c r="Q178" s="232">
        <f t="shared" si="22"/>
        <v>0.99999999999999911</v>
      </c>
      <c r="R178" s="232">
        <f t="shared" si="22"/>
        <v>0.99999999999999989</v>
      </c>
      <c r="S178" s="232">
        <f t="shared" si="22"/>
        <v>0.99999999999999978</v>
      </c>
      <c r="T178" s="232">
        <f t="shared" si="22"/>
        <v>1</v>
      </c>
      <c r="U178" s="232">
        <f t="shared" si="22"/>
        <v>0.99999999999999978</v>
      </c>
      <c r="V178" s="232">
        <f t="shared" si="22"/>
        <v>0.99999999999999978</v>
      </c>
      <c r="W178" s="232">
        <f t="shared" si="22"/>
        <v>0.99999999999999989</v>
      </c>
      <c r="X178" s="232">
        <f t="shared" si="22"/>
        <v>0.99999999999999989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1.4909005432557011E-2</v>
      </c>
      <c r="C179" s="266">
        <f t="shared" si="23"/>
        <v>1.4909005432557007E-2</v>
      </c>
      <c r="D179" s="266">
        <f t="shared" si="23"/>
        <v>1.4909005432557007E-2</v>
      </c>
      <c r="E179" s="266">
        <f t="shared" si="23"/>
        <v>1.4909005432557017E-2</v>
      </c>
      <c r="F179" s="266">
        <f t="shared" si="23"/>
        <v>1.4909005432557011E-2</v>
      </c>
      <c r="G179" s="266">
        <f t="shared" si="23"/>
        <v>1.4909005432557009E-2</v>
      </c>
      <c r="H179" s="266">
        <f t="shared" si="23"/>
        <v>1.4909005432557012E-2</v>
      </c>
      <c r="I179" s="266">
        <f t="shared" si="23"/>
        <v>1.4909005432557012E-2</v>
      </c>
      <c r="J179" s="266">
        <f t="shared" si="23"/>
        <v>1.4909005432557016E-2</v>
      </c>
      <c r="K179" s="266">
        <f t="shared" si="23"/>
        <v>1.4909005432557016E-2</v>
      </c>
      <c r="L179" s="266">
        <f t="shared" si="23"/>
        <v>1.4909005432557009E-2</v>
      </c>
      <c r="M179" s="266">
        <f t="shared" si="23"/>
        <v>1.4909005432557012E-2</v>
      </c>
      <c r="N179" s="266">
        <f t="shared" si="23"/>
        <v>1.1284038832909002E-2</v>
      </c>
      <c r="O179" s="266">
        <f t="shared" si="23"/>
        <v>1.4909005432557014E-2</v>
      </c>
      <c r="P179" s="266">
        <f t="shared" si="23"/>
        <v>8.6321815398375627E-3</v>
      </c>
      <c r="Q179" s="266">
        <f t="shared" si="23"/>
        <v>7.4676158538497569E-3</v>
      </c>
      <c r="R179" s="266">
        <f t="shared" si="23"/>
        <v>8.4670459529617367E-3</v>
      </c>
      <c r="S179" s="266">
        <f t="shared" si="23"/>
        <v>8.3034270140993956E-3</v>
      </c>
      <c r="T179" s="266">
        <f t="shared" si="23"/>
        <v>8.4809610886841993E-3</v>
      </c>
      <c r="U179" s="266">
        <f t="shared" si="23"/>
        <v>8.4887125311860732E-3</v>
      </c>
      <c r="V179" s="266">
        <f t="shared" si="23"/>
        <v>8.6421003673453692E-3</v>
      </c>
      <c r="W179" s="266">
        <f t="shared" si="23"/>
        <v>7.9731696436885803E-3</v>
      </c>
      <c r="X179" s="266">
        <f t="shared" si="23"/>
        <v>7.4382452089091005E-3</v>
      </c>
      <c r="Y179" s="266">
        <f t="shared" si="23"/>
        <v>6.7392805171470841E-3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3.1472900778655097E-2</v>
      </c>
      <c r="C180" s="267">
        <f t="shared" si="24"/>
        <v>3.1472900778655083E-2</v>
      </c>
      <c r="D180" s="267">
        <f t="shared" si="24"/>
        <v>3.1472900778655083E-2</v>
      </c>
      <c r="E180" s="267">
        <f t="shared" si="24"/>
        <v>3.147290077865509E-2</v>
      </c>
      <c r="F180" s="267">
        <f t="shared" si="24"/>
        <v>3.1472900778655104E-2</v>
      </c>
      <c r="G180" s="267">
        <f t="shared" si="24"/>
        <v>3.147290077865509E-2</v>
      </c>
      <c r="H180" s="267">
        <f t="shared" si="24"/>
        <v>3.1472900778655083E-2</v>
      </c>
      <c r="I180" s="267">
        <f t="shared" si="24"/>
        <v>3.1472900778655076E-2</v>
      </c>
      <c r="J180" s="267">
        <f t="shared" si="24"/>
        <v>3.1472900778655097E-2</v>
      </c>
      <c r="K180" s="267">
        <f t="shared" si="24"/>
        <v>3.1472900778655097E-2</v>
      </c>
      <c r="L180" s="267">
        <f t="shared" si="24"/>
        <v>3.1472900778655097E-2</v>
      </c>
      <c r="M180" s="267">
        <f t="shared" si="24"/>
        <v>3.1472900778655097E-2</v>
      </c>
      <c r="N180" s="267">
        <f t="shared" si="24"/>
        <v>2.3820598642690725E-2</v>
      </c>
      <c r="O180" s="267">
        <f t="shared" si="24"/>
        <v>3.1472900778655076E-2</v>
      </c>
      <c r="P180" s="267">
        <f t="shared" si="24"/>
        <v>1.8222529620478541E-2</v>
      </c>
      <c r="Q180" s="267">
        <f t="shared" si="24"/>
        <v>1.5764132214218133E-2</v>
      </c>
      <c r="R180" s="267">
        <f t="shared" si="24"/>
        <v>1.7873928503906514E-2</v>
      </c>
      <c r="S180" s="267">
        <f t="shared" si="24"/>
        <v>1.7528529030305273E-2</v>
      </c>
      <c r="T180" s="267">
        <f t="shared" si="24"/>
        <v>1.7903303346373082E-2</v>
      </c>
      <c r="U180" s="267">
        <f t="shared" si="24"/>
        <v>1.7919666636456832E-2</v>
      </c>
      <c r="V180" s="267">
        <f t="shared" si="24"/>
        <v>1.8243468258901212E-2</v>
      </c>
      <c r="W180" s="267">
        <f t="shared" si="24"/>
        <v>1.6831355936004749E-2</v>
      </c>
      <c r="X180" s="267">
        <f t="shared" si="24"/>
        <v>1.5702130801836609E-2</v>
      </c>
      <c r="Y180" s="267">
        <f t="shared" si="24"/>
        <v>1.4226616791789314E-2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0.18736183222694244</v>
      </c>
      <c r="C181" s="267">
        <f t="shared" si="25"/>
        <v>0.18736183222694239</v>
      </c>
      <c r="D181" s="267">
        <f t="shared" si="25"/>
        <v>0.18736183222694239</v>
      </c>
      <c r="E181" s="267">
        <f t="shared" si="25"/>
        <v>0.18736183222694239</v>
      </c>
      <c r="F181" s="267">
        <f t="shared" si="25"/>
        <v>0.18736183222694239</v>
      </c>
      <c r="G181" s="267">
        <f t="shared" si="25"/>
        <v>0.18736183222694239</v>
      </c>
      <c r="H181" s="267">
        <f t="shared" si="25"/>
        <v>0.18736183222694239</v>
      </c>
      <c r="I181" s="267">
        <f t="shared" si="25"/>
        <v>0.18736183222694233</v>
      </c>
      <c r="J181" s="267">
        <f t="shared" si="25"/>
        <v>0.18736183222694239</v>
      </c>
      <c r="K181" s="267">
        <f t="shared" si="25"/>
        <v>0.18736183222694239</v>
      </c>
      <c r="L181" s="267">
        <f t="shared" si="25"/>
        <v>0.18736183222694239</v>
      </c>
      <c r="M181" s="267">
        <f t="shared" si="25"/>
        <v>0.18736183222694244</v>
      </c>
      <c r="N181" s="267">
        <f t="shared" si="25"/>
        <v>0.14180678920654186</v>
      </c>
      <c r="O181" s="267">
        <f t="shared" si="25"/>
        <v>0.18736183222694239</v>
      </c>
      <c r="P181" s="267">
        <f t="shared" si="25"/>
        <v>0.10848083440145126</v>
      </c>
      <c r="Q181" s="267">
        <f t="shared" si="25"/>
        <v>9.3845709230806068E-2</v>
      </c>
      <c r="R181" s="267">
        <f t="shared" si="25"/>
        <v>0.1064055714831508</v>
      </c>
      <c r="S181" s="267">
        <f t="shared" si="25"/>
        <v>0.10434936831715476</v>
      </c>
      <c r="T181" s="267">
        <f t="shared" si="25"/>
        <v>0.10658044333066875</v>
      </c>
      <c r="U181" s="267">
        <f t="shared" si="25"/>
        <v>0.10667785589625696</v>
      </c>
      <c r="V181" s="267">
        <f t="shared" si="25"/>
        <v>0.10860548454688271</v>
      </c>
      <c r="W181" s="267">
        <f t="shared" si="25"/>
        <v>0.10019901594747226</v>
      </c>
      <c r="X181" s="267">
        <f t="shared" si="25"/>
        <v>9.3476607624755875E-2</v>
      </c>
      <c r="Y181" s="267">
        <f t="shared" si="25"/>
        <v>8.4692701421026556E-2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0.2217368752468741</v>
      </c>
      <c r="C182" s="267">
        <f t="shared" si="26"/>
        <v>0.22173687524687399</v>
      </c>
      <c r="D182" s="267">
        <f t="shared" si="26"/>
        <v>0.22173687524687399</v>
      </c>
      <c r="E182" s="267">
        <f t="shared" si="26"/>
        <v>0.2217368752468741</v>
      </c>
      <c r="F182" s="267">
        <f t="shared" si="26"/>
        <v>0.22173687524687405</v>
      </c>
      <c r="G182" s="267">
        <f t="shared" si="26"/>
        <v>0.22173687524687402</v>
      </c>
      <c r="H182" s="267">
        <f t="shared" si="26"/>
        <v>0.22173687524687408</v>
      </c>
      <c r="I182" s="267">
        <f t="shared" si="26"/>
        <v>0.22173687524687397</v>
      </c>
      <c r="J182" s="267">
        <f t="shared" si="26"/>
        <v>0.2217368752468741</v>
      </c>
      <c r="K182" s="267">
        <f t="shared" si="26"/>
        <v>0.2217368752468741</v>
      </c>
      <c r="L182" s="267">
        <f t="shared" si="26"/>
        <v>0.22173687524687402</v>
      </c>
      <c r="M182" s="267">
        <f t="shared" si="26"/>
        <v>0.22173687524687405</v>
      </c>
      <c r="N182" s="267">
        <f t="shared" si="26"/>
        <v>0.16782390497422331</v>
      </c>
      <c r="O182" s="267">
        <f t="shared" si="26"/>
        <v>0.22173687524687397</v>
      </c>
      <c r="P182" s="267">
        <f t="shared" si="26"/>
        <v>0.12838367856701838</v>
      </c>
      <c r="Q182" s="267">
        <f t="shared" si="26"/>
        <v>0.11106346512965695</v>
      </c>
      <c r="R182" s="267">
        <f t="shared" si="26"/>
        <v>0.12592766973453495</v>
      </c>
      <c r="S182" s="267">
        <f t="shared" si="26"/>
        <v>0.12349421752347607</v>
      </c>
      <c r="T182" s="267">
        <f t="shared" si="26"/>
        <v>0.12613462510306658</v>
      </c>
      <c r="U182" s="267">
        <f t="shared" si="26"/>
        <v>0.12624990983126644</v>
      </c>
      <c r="V182" s="267">
        <f t="shared" si="26"/>
        <v>0.12853119812005925</v>
      </c>
      <c r="W182" s="267">
        <f t="shared" si="26"/>
        <v>0.11858240515118795</v>
      </c>
      <c r="X182" s="267">
        <f t="shared" si="26"/>
        <v>0.11062664490965059</v>
      </c>
      <c r="Y182" s="267">
        <f t="shared" si="26"/>
        <v>0.10023116632723904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7.3619019160860485E-2</v>
      </c>
      <c r="C183" s="268">
        <f t="shared" si="27"/>
        <v>7.3619019160860472E-2</v>
      </c>
      <c r="D183" s="268">
        <f t="shared" si="27"/>
        <v>7.3619019160860472E-2</v>
      </c>
      <c r="E183" s="268">
        <f t="shared" si="27"/>
        <v>7.3619019160860472E-2</v>
      </c>
      <c r="F183" s="268">
        <f t="shared" si="27"/>
        <v>7.3619019160860485E-2</v>
      </c>
      <c r="G183" s="268">
        <f t="shared" si="27"/>
        <v>7.3619019160860472E-2</v>
      </c>
      <c r="H183" s="268">
        <f t="shared" si="27"/>
        <v>7.3619019160860513E-2</v>
      </c>
      <c r="I183" s="268">
        <f t="shared" si="27"/>
        <v>7.3619019160860472E-2</v>
      </c>
      <c r="J183" s="268">
        <f t="shared" si="27"/>
        <v>7.3619019160860513E-2</v>
      </c>
      <c r="K183" s="268">
        <f t="shared" si="27"/>
        <v>7.3619019160860513E-2</v>
      </c>
      <c r="L183" s="268">
        <f t="shared" si="27"/>
        <v>7.3619019160860472E-2</v>
      </c>
      <c r="M183" s="268">
        <f t="shared" si="27"/>
        <v>7.3619019160860472E-2</v>
      </c>
      <c r="N183" s="268">
        <f t="shared" si="27"/>
        <v>4.9188076820587533E-2</v>
      </c>
      <c r="O183" s="268">
        <f t="shared" si="27"/>
        <v>7.3619019160860499E-2</v>
      </c>
      <c r="P183" s="268">
        <f t="shared" si="27"/>
        <v>3.9725759824350358E-2</v>
      </c>
      <c r="Q183" s="268">
        <f t="shared" si="27"/>
        <v>3.6048047043166442E-2</v>
      </c>
      <c r="R183" s="268">
        <f t="shared" si="27"/>
        <v>3.9973589744341759E-2</v>
      </c>
      <c r="S183" s="268">
        <f t="shared" si="27"/>
        <v>3.9183082041975514E-2</v>
      </c>
      <c r="T183" s="268">
        <f t="shared" si="27"/>
        <v>8.1861565324834767E-2</v>
      </c>
      <c r="U183" s="268">
        <f t="shared" si="27"/>
        <v>7.9469848736616486E-2</v>
      </c>
      <c r="V183" s="268">
        <f t="shared" si="27"/>
        <v>8.1639123996315621E-2</v>
      </c>
      <c r="W183" s="268">
        <f t="shared" si="27"/>
        <v>8.7491879892360791E-2</v>
      </c>
      <c r="X183" s="268">
        <f t="shared" si="27"/>
        <v>7.9675803922135802E-2</v>
      </c>
      <c r="Y183" s="268">
        <f t="shared" si="27"/>
        <v>7.6371264124416596E-2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8.2758278431587038E-4</v>
      </c>
      <c r="C184" s="269">
        <f t="shared" si="28"/>
        <v>8.2758278431587006E-4</v>
      </c>
      <c r="D184" s="269">
        <f t="shared" si="28"/>
        <v>8.2758278431587006E-4</v>
      </c>
      <c r="E184" s="269">
        <f t="shared" si="28"/>
        <v>8.2758278431587081E-4</v>
      </c>
      <c r="F184" s="269">
        <f t="shared" si="28"/>
        <v>8.2758278431587027E-4</v>
      </c>
      <c r="G184" s="269">
        <f t="shared" si="28"/>
        <v>8.2758278431587006E-4</v>
      </c>
      <c r="H184" s="269">
        <f t="shared" si="28"/>
        <v>8.2758278431587016E-4</v>
      </c>
      <c r="I184" s="269">
        <f t="shared" si="28"/>
        <v>8.2758278431587016E-4</v>
      </c>
      <c r="J184" s="269">
        <f t="shared" si="28"/>
        <v>8.275827843158706E-4</v>
      </c>
      <c r="K184" s="269">
        <f t="shared" si="28"/>
        <v>8.275827843158706E-4</v>
      </c>
      <c r="L184" s="269">
        <f t="shared" si="28"/>
        <v>8.2758278431587027E-4</v>
      </c>
      <c r="M184" s="269">
        <f t="shared" si="28"/>
        <v>8.2758278431587027E-4</v>
      </c>
      <c r="N184" s="269">
        <f t="shared" si="28"/>
        <v>0.33775344334457663</v>
      </c>
      <c r="O184" s="269">
        <f t="shared" si="28"/>
        <v>8.2758278431587049E-4</v>
      </c>
      <c r="P184" s="269">
        <f t="shared" si="28"/>
        <v>0.45443542598872644</v>
      </c>
      <c r="Q184" s="269">
        <f t="shared" si="28"/>
        <v>0.49898885851616226</v>
      </c>
      <c r="R184" s="269">
        <f t="shared" si="28"/>
        <v>0.45397567689763518</v>
      </c>
      <c r="S184" s="269">
        <f t="shared" si="28"/>
        <v>0.45985110519788058</v>
      </c>
      <c r="T184" s="269">
        <f t="shared" si="28"/>
        <v>0.42009594980719195</v>
      </c>
      <c r="U184" s="269">
        <f t="shared" si="28"/>
        <v>0.42161079380332606</v>
      </c>
      <c r="V184" s="269">
        <f t="shared" si="28"/>
        <v>0.41392771025909458</v>
      </c>
      <c r="W184" s="269">
        <f t="shared" si="28"/>
        <v>0.43175104179851453</v>
      </c>
      <c r="X184" s="269">
        <f t="shared" si="28"/>
        <v>0.45510849366991318</v>
      </c>
      <c r="Y184" s="269">
        <f t="shared" si="28"/>
        <v>0.47836627749107313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</v>
      </c>
      <c r="C185" s="318">
        <f t="shared" si="29"/>
        <v>0</v>
      </c>
      <c r="D185" s="318">
        <f t="shared" si="29"/>
        <v>0</v>
      </c>
      <c r="E185" s="318">
        <f t="shared" si="29"/>
        <v>0</v>
      </c>
      <c r="F185" s="318">
        <f t="shared" si="29"/>
        <v>0</v>
      </c>
      <c r="G185" s="318">
        <f t="shared" si="29"/>
        <v>0</v>
      </c>
      <c r="H185" s="318">
        <f t="shared" si="29"/>
        <v>0</v>
      </c>
      <c r="I185" s="318">
        <f t="shared" si="29"/>
        <v>0</v>
      </c>
      <c r="J185" s="318">
        <f t="shared" si="29"/>
        <v>0</v>
      </c>
      <c r="K185" s="318">
        <f t="shared" si="29"/>
        <v>0</v>
      </c>
      <c r="L185" s="318">
        <f t="shared" si="29"/>
        <v>0</v>
      </c>
      <c r="M185" s="318">
        <f t="shared" si="29"/>
        <v>0</v>
      </c>
      <c r="N185" s="318">
        <f t="shared" si="29"/>
        <v>0.33712707853990131</v>
      </c>
      <c r="O185" s="318">
        <f t="shared" si="29"/>
        <v>0</v>
      </c>
      <c r="P185" s="318">
        <f t="shared" si="29"/>
        <v>0.45395626291740188</v>
      </c>
      <c r="Q185" s="318">
        <f t="shared" si="29"/>
        <v>0.49857433922790484</v>
      </c>
      <c r="R185" s="318">
        <f t="shared" si="29"/>
        <v>0.45350568032433053</v>
      </c>
      <c r="S185" s="318">
        <f t="shared" si="29"/>
        <v>0.45939019093510308</v>
      </c>
      <c r="T185" s="318">
        <f t="shared" si="29"/>
        <v>0.41962518081973688</v>
      </c>
      <c r="U185" s="318">
        <f t="shared" si="29"/>
        <v>0.4211395945416721</v>
      </c>
      <c r="V185" s="318">
        <f t="shared" si="29"/>
        <v>0.41344799660437109</v>
      </c>
      <c r="W185" s="318">
        <f t="shared" si="29"/>
        <v>0.43130845976556836</v>
      </c>
      <c r="X185" s="318">
        <f t="shared" si="29"/>
        <v>0.45469560471442516</v>
      </c>
      <c r="Y185" s="318">
        <f t="shared" si="29"/>
        <v>0.47799218731048421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8.2758278431587038E-4</v>
      </c>
      <c r="C186" s="318">
        <f t="shared" si="30"/>
        <v>8.2758278431587006E-4</v>
      </c>
      <c r="D186" s="318">
        <f t="shared" si="30"/>
        <v>8.2758278431587006E-4</v>
      </c>
      <c r="E186" s="318">
        <f t="shared" si="30"/>
        <v>8.2758278431587081E-4</v>
      </c>
      <c r="F186" s="318">
        <f t="shared" si="30"/>
        <v>8.2758278431587027E-4</v>
      </c>
      <c r="G186" s="318">
        <f t="shared" si="30"/>
        <v>8.2758278431587006E-4</v>
      </c>
      <c r="H186" s="318">
        <f t="shared" si="30"/>
        <v>8.2758278431587016E-4</v>
      </c>
      <c r="I186" s="318">
        <f t="shared" si="30"/>
        <v>8.2758278431587016E-4</v>
      </c>
      <c r="J186" s="318">
        <f t="shared" si="30"/>
        <v>8.275827843158706E-4</v>
      </c>
      <c r="K186" s="318">
        <f t="shared" si="30"/>
        <v>8.275827843158706E-4</v>
      </c>
      <c r="L186" s="318">
        <f t="shared" si="30"/>
        <v>8.2758278431587027E-4</v>
      </c>
      <c r="M186" s="318">
        <f t="shared" si="30"/>
        <v>8.2758278431587027E-4</v>
      </c>
      <c r="N186" s="318">
        <f t="shared" si="30"/>
        <v>6.2636480467534558E-4</v>
      </c>
      <c r="O186" s="318">
        <f t="shared" si="30"/>
        <v>8.2758278431587049E-4</v>
      </c>
      <c r="P186" s="318">
        <f t="shared" si="30"/>
        <v>4.7916307132457744E-4</v>
      </c>
      <c r="Q186" s="318">
        <f t="shared" si="30"/>
        <v>4.1451928825747206E-4</v>
      </c>
      <c r="R186" s="318">
        <f t="shared" si="30"/>
        <v>4.6999657330466956E-4</v>
      </c>
      <c r="S186" s="318">
        <f t="shared" si="30"/>
        <v>4.6091426277744871E-4</v>
      </c>
      <c r="T186" s="318">
        <f t="shared" si="30"/>
        <v>4.7076898745512525E-4</v>
      </c>
      <c r="U186" s="318">
        <f t="shared" si="30"/>
        <v>4.7119926165397664E-4</v>
      </c>
      <c r="V186" s="318">
        <f t="shared" si="30"/>
        <v>4.7971365472353027E-4</v>
      </c>
      <c r="W186" s="318">
        <f t="shared" si="30"/>
        <v>4.4258203294616978E-4</v>
      </c>
      <c r="X186" s="318">
        <f t="shared" si="30"/>
        <v>4.1288895548798608E-4</v>
      </c>
      <c r="Y186" s="318">
        <f t="shared" si="30"/>
        <v>3.7409018058890932E-4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0.32194823751809853</v>
      </c>
      <c r="C187" s="269">
        <f t="shared" si="31"/>
        <v>0.32194823751809842</v>
      </c>
      <c r="D187" s="269">
        <f t="shared" si="31"/>
        <v>0.32194823751809842</v>
      </c>
      <c r="E187" s="269">
        <f t="shared" si="31"/>
        <v>0.32194823751809859</v>
      </c>
      <c r="F187" s="269">
        <f t="shared" si="31"/>
        <v>0.32194823751809865</v>
      </c>
      <c r="G187" s="269">
        <f t="shared" si="31"/>
        <v>0.32194823751809831</v>
      </c>
      <c r="H187" s="269">
        <f t="shared" si="31"/>
        <v>0.32194823751809865</v>
      </c>
      <c r="I187" s="269">
        <f t="shared" si="31"/>
        <v>0.3219482375180987</v>
      </c>
      <c r="J187" s="269">
        <f t="shared" si="31"/>
        <v>0.32194823751809859</v>
      </c>
      <c r="K187" s="269">
        <f t="shared" si="31"/>
        <v>0.32194823751809859</v>
      </c>
      <c r="L187" s="269">
        <f t="shared" si="31"/>
        <v>0.32194823751809848</v>
      </c>
      <c r="M187" s="269">
        <f t="shared" si="31"/>
        <v>0.32194823751809848</v>
      </c>
      <c r="N187" s="269">
        <f t="shared" si="31"/>
        <v>0.15043309816937714</v>
      </c>
      <c r="O187" s="269">
        <f t="shared" si="31"/>
        <v>0.32194823751809865</v>
      </c>
      <c r="P187" s="269">
        <f t="shared" si="31"/>
        <v>0.14857321320229316</v>
      </c>
      <c r="Q187" s="269">
        <f t="shared" si="31"/>
        <v>0.15408100850411866</v>
      </c>
      <c r="R187" s="269">
        <f t="shared" si="31"/>
        <v>0.15547852824905303</v>
      </c>
      <c r="S187" s="269">
        <f t="shared" si="31"/>
        <v>0.1569169784276091</v>
      </c>
      <c r="T187" s="269">
        <f t="shared" si="31"/>
        <v>0.14748783095006335</v>
      </c>
      <c r="U187" s="269">
        <f t="shared" si="31"/>
        <v>0.148024912777802</v>
      </c>
      <c r="V187" s="269">
        <f t="shared" si="31"/>
        <v>0.14746055064685881</v>
      </c>
      <c r="W187" s="269">
        <f t="shared" si="31"/>
        <v>0.15056051772181619</v>
      </c>
      <c r="X187" s="269">
        <f t="shared" si="31"/>
        <v>0.15627506414486267</v>
      </c>
      <c r="Y187" s="269">
        <f t="shared" si="31"/>
        <v>0.16422061991167025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</v>
      </c>
      <c r="C188" s="318">
        <f t="shared" si="32"/>
        <v>0</v>
      </c>
      <c r="D188" s="318">
        <f t="shared" si="32"/>
        <v>0</v>
      </c>
      <c r="E188" s="318">
        <f t="shared" si="32"/>
        <v>0</v>
      </c>
      <c r="F188" s="318">
        <f t="shared" si="32"/>
        <v>0</v>
      </c>
      <c r="G188" s="318">
        <f t="shared" si="32"/>
        <v>0</v>
      </c>
      <c r="H188" s="318">
        <f t="shared" si="32"/>
        <v>0</v>
      </c>
      <c r="I188" s="318">
        <f t="shared" si="32"/>
        <v>0</v>
      </c>
      <c r="J188" s="318">
        <f t="shared" si="32"/>
        <v>0</v>
      </c>
      <c r="K188" s="318">
        <f t="shared" si="32"/>
        <v>0</v>
      </c>
      <c r="L188" s="318">
        <f t="shared" si="32"/>
        <v>0</v>
      </c>
      <c r="M188" s="318">
        <f t="shared" si="32"/>
        <v>0</v>
      </c>
      <c r="N188" s="318">
        <f t="shared" si="32"/>
        <v>7.971662249246976E-2</v>
      </c>
      <c r="O188" s="318">
        <f t="shared" si="32"/>
        <v>0</v>
      </c>
      <c r="P188" s="318">
        <f t="shared" si="32"/>
        <v>0.10282980174602153</v>
      </c>
      <c r="Q188" s="318">
        <f t="shared" si="32"/>
        <v>0.13568391309629738</v>
      </c>
      <c r="R188" s="318">
        <f t="shared" si="32"/>
        <v>0.13016437612863141</v>
      </c>
      <c r="S188" s="318">
        <f t="shared" si="32"/>
        <v>0.13379466640481288</v>
      </c>
      <c r="T188" s="318">
        <f t="shared" si="32"/>
        <v>0.12461788056936333</v>
      </c>
      <c r="U188" s="318">
        <f t="shared" si="32"/>
        <v>0.12490233458101876</v>
      </c>
      <c r="V188" s="318">
        <f t="shared" si="32"/>
        <v>0.12148927547288095</v>
      </c>
      <c r="W188" s="318">
        <f t="shared" si="32"/>
        <v>0.12608658689578719</v>
      </c>
      <c r="X188" s="318">
        <f t="shared" si="32"/>
        <v>0.14230271384012014</v>
      </c>
      <c r="Y188" s="318">
        <f t="shared" si="32"/>
        <v>0.15677142116910228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0.32194823751809853</v>
      </c>
      <c r="C189" s="318">
        <f t="shared" si="33"/>
        <v>0.32194823751809842</v>
      </c>
      <c r="D189" s="318">
        <f t="shared" si="33"/>
        <v>0.32194823751809842</v>
      </c>
      <c r="E189" s="318">
        <f t="shared" si="33"/>
        <v>0.32194823751809859</v>
      </c>
      <c r="F189" s="318">
        <f t="shared" si="33"/>
        <v>0.32194823751809865</v>
      </c>
      <c r="G189" s="318">
        <f t="shared" si="33"/>
        <v>0.32194823751809831</v>
      </c>
      <c r="H189" s="318">
        <f t="shared" si="33"/>
        <v>0.32194823751809865</v>
      </c>
      <c r="I189" s="318">
        <f t="shared" si="33"/>
        <v>0.3219482375180987</v>
      </c>
      <c r="J189" s="318">
        <f t="shared" si="33"/>
        <v>0.32194823751809859</v>
      </c>
      <c r="K189" s="318">
        <f t="shared" si="33"/>
        <v>0.32194823751809859</v>
      </c>
      <c r="L189" s="318">
        <f t="shared" si="33"/>
        <v>0.32194823751809848</v>
      </c>
      <c r="M189" s="318">
        <f t="shared" si="33"/>
        <v>0.32194823751809848</v>
      </c>
      <c r="N189" s="318">
        <f t="shared" si="33"/>
        <v>7.0716475676907378E-2</v>
      </c>
      <c r="O189" s="318">
        <f t="shared" si="33"/>
        <v>0.32194823751809865</v>
      </c>
      <c r="P189" s="318">
        <f t="shared" si="33"/>
        <v>4.5743411456271664E-2</v>
      </c>
      <c r="Q189" s="318">
        <f t="shared" si="33"/>
        <v>1.8397095407821199E-2</v>
      </c>
      <c r="R189" s="318">
        <f t="shared" si="33"/>
        <v>2.5314152120421558E-2</v>
      </c>
      <c r="S189" s="318">
        <f t="shared" si="33"/>
        <v>2.3122312022796163E-2</v>
      </c>
      <c r="T189" s="318">
        <f t="shared" si="33"/>
        <v>2.2869950380699982E-2</v>
      </c>
      <c r="U189" s="318">
        <f t="shared" si="33"/>
        <v>2.3122578196783206E-2</v>
      </c>
      <c r="V189" s="318">
        <f t="shared" si="33"/>
        <v>2.5971275173977931E-2</v>
      </c>
      <c r="W189" s="318">
        <f t="shared" si="33"/>
        <v>2.4473930826029E-2</v>
      </c>
      <c r="X189" s="318">
        <f t="shared" si="33"/>
        <v>1.3972350304742453E-2</v>
      </c>
      <c r="Y189" s="318">
        <f t="shared" si="33"/>
        <v>7.4491987425678828E-3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8.9960237829643699E-2</v>
      </c>
      <c r="C190" s="269">
        <f t="shared" si="34"/>
        <v>8.9960237829643713E-2</v>
      </c>
      <c r="D190" s="269">
        <f t="shared" si="34"/>
        <v>8.9960237829643713E-2</v>
      </c>
      <c r="E190" s="269">
        <f t="shared" si="34"/>
        <v>8.9960237829643686E-2</v>
      </c>
      <c r="F190" s="269">
        <f t="shared" si="34"/>
        <v>8.9960237829643741E-2</v>
      </c>
      <c r="G190" s="269">
        <f t="shared" si="34"/>
        <v>8.9960237829643699E-2</v>
      </c>
      <c r="H190" s="269">
        <f t="shared" si="34"/>
        <v>8.9960237829643727E-2</v>
      </c>
      <c r="I190" s="269">
        <f t="shared" si="34"/>
        <v>8.9960237829643727E-2</v>
      </c>
      <c r="J190" s="269">
        <f t="shared" si="34"/>
        <v>8.9960237829643741E-2</v>
      </c>
      <c r="K190" s="269">
        <f t="shared" si="34"/>
        <v>8.9960237829643741E-2</v>
      </c>
      <c r="L190" s="269">
        <f t="shared" si="34"/>
        <v>8.9960237829643713E-2</v>
      </c>
      <c r="M190" s="269">
        <f t="shared" si="34"/>
        <v>8.9960237829643672E-2</v>
      </c>
      <c r="N190" s="269">
        <f t="shared" si="34"/>
        <v>7.3867776044331007E-2</v>
      </c>
      <c r="O190" s="269">
        <f t="shared" si="34"/>
        <v>8.9960237829643755E-2</v>
      </c>
      <c r="P190" s="269">
        <f t="shared" si="34"/>
        <v>5.986975926462898E-2</v>
      </c>
      <c r="Q190" s="269">
        <f t="shared" si="34"/>
        <v>5.3607850883906946E-2</v>
      </c>
      <c r="R190" s="269">
        <f t="shared" si="34"/>
        <v>5.8865613160908527E-2</v>
      </c>
      <c r="S190" s="269">
        <f t="shared" si="34"/>
        <v>5.7979240612526836E-2</v>
      </c>
      <c r="T190" s="269">
        <f t="shared" si="34"/>
        <v>5.8368657837563946E-2</v>
      </c>
      <c r="U190" s="269">
        <f t="shared" si="34"/>
        <v>5.8441395973700364E-2</v>
      </c>
      <c r="V190" s="269">
        <f t="shared" si="34"/>
        <v>5.9235050020552099E-2</v>
      </c>
      <c r="W190" s="269">
        <f t="shared" si="34"/>
        <v>5.5504990858603796E-2</v>
      </c>
      <c r="X190" s="269">
        <f t="shared" si="34"/>
        <v>5.267828040900252E-2</v>
      </c>
      <c r="Y190" s="269">
        <f t="shared" si="34"/>
        <v>4.8860205969560276E-2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0</v>
      </c>
      <c r="C191" s="318">
        <f t="shared" si="35"/>
        <v>0</v>
      </c>
      <c r="D191" s="318">
        <f t="shared" si="35"/>
        <v>0</v>
      </c>
      <c r="E191" s="318">
        <f t="shared" si="35"/>
        <v>0</v>
      </c>
      <c r="F191" s="318">
        <f t="shared" si="35"/>
        <v>0</v>
      </c>
      <c r="G191" s="318">
        <f t="shared" si="35"/>
        <v>0</v>
      </c>
      <c r="H191" s="318">
        <f t="shared" si="35"/>
        <v>0</v>
      </c>
      <c r="I191" s="318">
        <f t="shared" si="35"/>
        <v>0</v>
      </c>
      <c r="J191" s="318">
        <f t="shared" si="35"/>
        <v>0</v>
      </c>
      <c r="K191" s="318">
        <f t="shared" si="35"/>
        <v>0</v>
      </c>
      <c r="L191" s="318">
        <f t="shared" si="35"/>
        <v>0</v>
      </c>
      <c r="M191" s="318">
        <f t="shared" si="35"/>
        <v>0</v>
      </c>
      <c r="N191" s="318">
        <f t="shared" si="35"/>
        <v>0</v>
      </c>
      <c r="O191" s="318">
        <f t="shared" si="35"/>
        <v>0</v>
      </c>
      <c r="P191" s="318">
        <f t="shared" si="35"/>
        <v>0</v>
      </c>
      <c r="Q191" s="318">
        <f t="shared" si="35"/>
        <v>0</v>
      </c>
      <c r="R191" s="318">
        <f t="shared" si="35"/>
        <v>0</v>
      </c>
      <c r="S191" s="318">
        <f t="shared" si="35"/>
        <v>0</v>
      </c>
      <c r="T191" s="318">
        <f t="shared" si="35"/>
        <v>0</v>
      </c>
      <c r="U191" s="318">
        <f t="shared" si="35"/>
        <v>0</v>
      </c>
      <c r="V191" s="318">
        <f t="shared" si="35"/>
        <v>0</v>
      </c>
      <c r="W191" s="318">
        <f t="shared" si="35"/>
        <v>0</v>
      </c>
      <c r="X191" s="318">
        <f t="shared" si="35"/>
        <v>0</v>
      </c>
      <c r="Y191" s="318">
        <f t="shared" si="35"/>
        <v>0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0</v>
      </c>
      <c r="C192" s="318">
        <f t="shared" si="36"/>
        <v>0</v>
      </c>
      <c r="D192" s="318">
        <f t="shared" si="36"/>
        <v>0</v>
      </c>
      <c r="E192" s="318">
        <f t="shared" si="36"/>
        <v>0</v>
      </c>
      <c r="F192" s="318">
        <f t="shared" si="36"/>
        <v>0</v>
      </c>
      <c r="G192" s="318">
        <f t="shared" si="36"/>
        <v>0</v>
      </c>
      <c r="H192" s="318">
        <f t="shared" si="36"/>
        <v>0</v>
      </c>
      <c r="I192" s="318">
        <f t="shared" si="36"/>
        <v>0</v>
      </c>
      <c r="J192" s="318">
        <f t="shared" si="36"/>
        <v>0</v>
      </c>
      <c r="K192" s="318">
        <f t="shared" si="36"/>
        <v>0</v>
      </c>
      <c r="L192" s="318">
        <f t="shared" si="36"/>
        <v>0</v>
      </c>
      <c r="M192" s="318">
        <f t="shared" si="36"/>
        <v>0</v>
      </c>
      <c r="N192" s="318">
        <f t="shared" si="36"/>
        <v>5.7804162483041056E-3</v>
      </c>
      <c r="O192" s="318">
        <f t="shared" si="36"/>
        <v>0</v>
      </c>
      <c r="P192" s="318">
        <f t="shared" si="36"/>
        <v>7.7835816972993029E-3</v>
      </c>
      <c r="Q192" s="318">
        <f t="shared" si="36"/>
        <v>8.5486079134974146E-3</v>
      </c>
      <c r="R192" s="318">
        <f t="shared" si="36"/>
        <v>7.7758559608990287E-3</v>
      </c>
      <c r="S192" s="318">
        <f t="shared" si="36"/>
        <v>7.8767523970297224E-3</v>
      </c>
      <c r="T192" s="318">
        <f t="shared" si="36"/>
        <v>7.1949373628285044E-3</v>
      </c>
      <c r="U192" s="318">
        <f t="shared" si="36"/>
        <v>7.2209036593444756E-3</v>
      </c>
      <c r="V192" s="318">
        <f t="shared" si="36"/>
        <v>7.0890227143763163E-3</v>
      </c>
      <c r="W192" s="318">
        <f t="shared" si="36"/>
        <v>7.395260089037404E-3</v>
      </c>
      <c r="X192" s="318">
        <f t="shared" si="36"/>
        <v>7.796258529297116E-3</v>
      </c>
      <c r="Y192" s="318">
        <f t="shared" si="36"/>
        <v>8.195704177957109E-3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8.9960237829643699E-2</v>
      </c>
      <c r="C193" s="318">
        <f t="shared" si="37"/>
        <v>8.9960237829643713E-2</v>
      </c>
      <c r="D193" s="318">
        <f t="shared" si="37"/>
        <v>8.9960237829643713E-2</v>
      </c>
      <c r="E193" s="318">
        <f t="shared" si="37"/>
        <v>8.9960237829643686E-2</v>
      </c>
      <c r="F193" s="318">
        <f t="shared" si="37"/>
        <v>8.9960237829643741E-2</v>
      </c>
      <c r="G193" s="318">
        <f t="shared" si="37"/>
        <v>8.9960237829643699E-2</v>
      </c>
      <c r="H193" s="318">
        <f t="shared" si="37"/>
        <v>8.9960237829643727E-2</v>
      </c>
      <c r="I193" s="318">
        <f t="shared" si="37"/>
        <v>8.9960237829643727E-2</v>
      </c>
      <c r="J193" s="318">
        <f t="shared" si="37"/>
        <v>8.9960237829643741E-2</v>
      </c>
      <c r="K193" s="318">
        <f t="shared" si="37"/>
        <v>8.9960237829643741E-2</v>
      </c>
      <c r="L193" s="318">
        <f t="shared" si="37"/>
        <v>8.9960237829643713E-2</v>
      </c>
      <c r="M193" s="318">
        <f t="shared" si="37"/>
        <v>8.9960237829643672E-2</v>
      </c>
      <c r="N193" s="318">
        <f t="shared" si="37"/>
        <v>6.8087359796026897E-2</v>
      </c>
      <c r="O193" s="318">
        <f t="shared" si="37"/>
        <v>8.9960237829643755E-2</v>
      </c>
      <c r="P193" s="318">
        <f t="shared" si="37"/>
        <v>5.2086177567329681E-2</v>
      </c>
      <c r="Q193" s="318">
        <f t="shared" si="37"/>
        <v>4.505924297040953E-2</v>
      </c>
      <c r="R193" s="318">
        <f t="shared" si="37"/>
        <v>5.1089757200009502E-2</v>
      </c>
      <c r="S193" s="318">
        <f t="shared" si="37"/>
        <v>5.0102488215497121E-2</v>
      </c>
      <c r="T193" s="318">
        <f t="shared" si="37"/>
        <v>5.1173720474735444E-2</v>
      </c>
      <c r="U193" s="318">
        <f t="shared" si="37"/>
        <v>5.1220492314355881E-2</v>
      </c>
      <c r="V193" s="318">
        <f t="shared" si="37"/>
        <v>5.2146027306175784E-2</v>
      </c>
      <c r="W193" s="318">
        <f t="shared" si="37"/>
        <v>4.8109730769566393E-2</v>
      </c>
      <c r="X193" s="318">
        <f t="shared" si="37"/>
        <v>4.4882021879705407E-2</v>
      </c>
      <c r="Y193" s="318">
        <f t="shared" si="37"/>
        <v>4.0664501791603171E-2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5.8164309022052808E-2</v>
      </c>
      <c r="C194" s="319">
        <f t="shared" si="38"/>
        <v>5.8164309022052822E-2</v>
      </c>
      <c r="D194" s="319">
        <f t="shared" si="38"/>
        <v>5.8164309022052822E-2</v>
      </c>
      <c r="E194" s="319">
        <f t="shared" si="38"/>
        <v>5.8164309022052843E-2</v>
      </c>
      <c r="F194" s="319">
        <f t="shared" si="38"/>
        <v>5.8164309022052822E-2</v>
      </c>
      <c r="G194" s="319">
        <f t="shared" si="38"/>
        <v>5.8164309022052808E-2</v>
      </c>
      <c r="H194" s="319">
        <f t="shared" si="38"/>
        <v>5.8164309022052857E-2</v>
      </c>
      <c r="I194" s="319">
        <f t="shared" si="38"/>
        <v>5.8164309022052829E-2</v>
      </c>
      <c r="J194" s="319">
        <f t="shared" si="38"/>
        <v>5.8164309022052822E-2</v>
      </c>
      <c r="K194" s="319">
        <f t="shared" si="38"/>
        <v>5.8164309022052822E-2</v>
      </c>
      <c r="L194" s="319">
        <f t="shared" si="38"/>
        <v>5.8164309022052815E-2</v>
      </c>
      <c r="M194" s="319">
        <f t="shared" si="38"/>
        <v>5.8164309022052788E-2</v>
      </c>
      <c r="N194" s="319">
        <f t="shared" si="38"/>
        <v>4.4022273964762916E-2</v>
      </c>
      <c r="O194" s="319">
        <f t="shared" si="38"/>
        <v>5.8164309022052808E-2</v>
      </c>
      <c r="P194" s="319">
        <f t="shared" si="38"/>
        <v>3.3676617591215138E-2</v>
      </c>
      <c r="Q194" s="319">
        <f t="shared" si="38"/>
        <v>2.9133312624114054E-2</v>
      </c>
      <c r="R194" s="319">
        <f t="shared" si="38"/>
        <v>3.3032376273507323E-2</v>
      </c>
      <c r="S194" s="319">
        <f t="shared" si="38"/>
        <v>3.2394051834972508E-2</v>
      </c>
      <c r="T194" s="319">
        <f t="shared" si="38"/>
        <v>3.3086663211553347E-2</v>
      </c>
      <c r="U194" s="319">
        <f t="shared" si="38"/>
        <v>3.3116903813388623E-2</v>
      </c>
      <c r="V194" s="319">
        <f t="shared" si="38"/>
        <v>3.3715313783990071E-2</v>
      </c>
      <c r="W194" s="319">
        <f t="shared" si="38"/>
        <v>3.1105623050350979E-2</v>
      </c>
      <c r="X194" s="319">
        <f t="shared" si="38"/>
        <v>2.9018729308933629E-2</v>
      </c>
      <c r="Y194" s="319">
        <f t="shared" si="38"/>
        <v>2.629186744607781E-2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1</v>
      </c>
      <c r="D197" s="232">
        <f t="shared" si="39"/>
        <v>1</v>
      </c>
      <c r="E197" s="232">
        <f t="shared" si="39"/>
        <v>1</v>
      </c>
      <c r="F197" s="232">
        <f t="shared" si="39"/>
        <v>0.99999999999999978</v>
      </c>
      <c r="G197" s="232">
        <f t="shared" si="39"/>
        <v>1</v>
      </c>
      <c r="H197" s="232">
        <f t="shared" si="39"/>
        <v>0.99999999999999978</v>
      </c>
      <c r="I197" s="232">
        <f t="shared" si="39"/>
        <v>1.0000000000000002</v>
      </c>
      <c r="J197" s="232">
        <f t="shared" si="39"/>
        <v>1.0000000000000002</v>
      </c>
      <c r="K197" s="232">
        <f t="shared" si="39"/>
        <v>1.0000000000000002</v>
      </c>
      <c r="L197" s="232">
        <f t="shared" si="39"/>
        <v>0.99999999999999989</v>
      </c>
      <c r="M197" s="232">
        <f t="shared" si="39"/>
        <v>1</v>
      </c>
      <c r="N197" s="232">
        <f t="shared" si="39"/>
        <v>1</v>
      </c>
      <c r="O197" s="232">
        <f t="shared" si="39"/>
        <v>1.0000000000000002</v>
      </c>
      <c r="P197" s="232">
        <f t="shared" si="39"/>
        <v>1</v>
      </c>
      <c r="Q197" s="232">
        <f t="shared" si="39"/>
        <v>1.0000000000000002</v>
      </c>
      <c r="R197" s="232">
        <f t="shared" si="39"/>
        <v>0.99999999999999989</v>
      </c>
      <c r="S197" s="232">
        <f t="shared" si="39"/>
        <v>0.99999999999999978</v>
      </c>
      <c r="T197" s="232">
        <f t="shared" si="39"/>
        <v>0.99999999999999989</v>
      </c>
      <c r="U197" s="232">
        <f t="shared" si="39"/>
        <v>0.99999999999999978</v>
      </c>
      <c r="V197" s="232">
        <f t="shared" si="39"/>
        <v>0.99999999999999989</v>
      </c>
      <c r="W197" s="232">
        <f t="shared" si="39"/>
        <v>1</v>
      </c>
      <c r="X197" s="232">
        <f t="shared" si="39"/>
        <v>1.0000000000000002</v>
      </c>
      <c r="Y197" s="232">
        <f t="shared" si="39"/>
        <v>0.99999999999999967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1.164785344333992E-2</v>
      </c>
      <c r="C198" s="266">
        <f t="shared" si="40"/>
        <v>1.1647853443339927E-2</v>
      </c>
      <c r="D198" s="266">
        <f t="shared" si="40"/>
        <v>1.1647853443339927E-2</v>
      </c>
      <c r="E198" s="266">
        <f t="shared" si="40"/>
        <v>1.1647853443339917E-2</v>
      </c>
      <c r="F198" s="266">
        <f t="shared" si="40"/>
        <v>1.1647853443339917E-2</v>
      </c>
      <c r="G198" s="266">
        <f t="shared" si="40"/>
        <v>1.1647853443339918E-2</v>
      </c>
      <c r="H198" s="266">
        <f t="shared" si="40"/>
        <v>1.1647853443339917E-2</v>
      </c>
      <c r="I198" s="266">
        <f t="shared" si="40"/>
        <v>1.1647853443339918E-2</v>
      </c>
      <c r="J198" s="266">
        <f t="shared" si="40"/>
        <v>1.164785344333992E-2</v>
      </c>
      <c r="K198" s="266">
        <f t="shared" si="40"/>
        <v>1.164785344333992E-2</v>
      </c>
      <c r="L198" s="266">
        <f t="shared" si="40"/>
        <v>1.1647853443339922E-2</v>
      </c>
      <c r="M198" s="266">
        <f t="shared" si="40"/>
        <v>1.1647853443339922E-2</v>
      </c>
      <c r="N198" s="266">
        <f t="shared" si="40"/>
        <v>1.0464130317637913E-2</v>
      </c>
      <c r="O198" s="266">
        <f t="shared" si="40"/>
        <v>1.1647853443339917E-2</v>
      </c>
      <c r="P198" s="266">
        <f t="shared" si="40"/>
        <v>9.9329213138596543E-3</v>
      </c>
      <c r="Q198" s="266">
        <f t="shared" si="40"/>
        <v>7.8623492926334498E-3</v>
      </c>
      <c r="R198" s="266">
        <f t="shared" si="40"/>
        <v>8.6913399538510721E-3</v>
      </c>
      <c r="S198" s="266">
        <f t="shared" si="40"/>
        <v>8.4696283262802458E-3</v>
      </c>
      <c r="T198" s="266">
        <f t="shared" si="40"/>
        <v>6.9926983133832927E-3</v>
      </c>
      <c r="U198" s="266">
        <f t="shared" si="40"/>
        <v>7.0607825444117863E-3</v>
      </c>
      <c r="V198" s="266">
        <f t="shared" si="40"/>
        <v>7.494610553958332E-3</v>
      </c>
      <c r="W198" s="266">
        <f t="shared" si="40"/>
        <v>8.1764859523005447E-3</v>
      </c>
      <c r="X198" s="266">
        <f t="shared" si="40"/>
        <v>7.2435694395590099E-3</v>
      </c>
      <c r="Y198" s="266">
        <f t="shared" si="40"/>
        <v>5.9270839135385361E-3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2.5049758128845519E-2</v>
      </c>
      <c r="C199" s="267">
        <f t="shared" si="41"/>
        <v>2.5049758128845516E-2</v>
      </c>
      <c r="D199" s="267">
        <f t="shared" si="41"/>
        <v>2.5049758128845516E-2</v>
      </c>
      <c r="E199" s="267">
        <f t="shared" si="41"/>
        <v>2.5049758128845506E-2</v>
      </c>
      <c r="F199" s="267">
        <f t="shared" si="41"/>
        <v>2.5049758128845506E-2</v>
      </c>
      <c r="G199" s="267">
        <f t="shared" si="41"/>
        <v>2.5049758128845512E-2</v>
      </c>
      <c r="H199" s="267">
        <f t="shared" si="41"/>
        <v>2.5049758128845509E-2</v>
      </c>
      <c r="I199" s="267">
        <f t="shared" si="41"/>
        <v>2.5049758128845516E-2</v>
      </c>
      <c r="J199" s="267">
        <f t="shared" si="41"/>
        <v>2.5049758128845516E-2</v>
      </c>
      <c r="K199" s="267">
        <f t="shared" si="41"/>
        <v>2.5049758128845516E-2</v>
      </c>
      <c r="L199" s="267">
        <f t="shared" si="41"/>
        <v>2.5049758128845523E-2</v>
      </c>
      <c r="M199" s="267">
        <f t="shared" si="41"/>
        <v>2.5049758128845519E-2</v>
      </c>
      <c r="N199" s="267">
        <f t="shared" si="41"/>
        <v>2.2504054911115647E-2</v>
      </c>
      <c r="O199" s="267">
        <f t="shared" si="41"/>
        <v>2.5049758128845516E-2</v>
      </c>
      <c r="P199" s="267">
        <f t="shared" si="41"/>
        <v>2.1361642094433194E-2</v>
      </c>
      <c r="Q199" s="267">
        <f t="shared" si="41"/>
        <v>1.690869043493853E-2</v>
      </c>
      <c r="R199" s="267">
        <f t="shared" si="41"/>
        <v>1.8691509531657751E-2</v>
      </c>
      <c r="S199" s="267">
        <f t="shared" si="41"/>
        <v>1.8214698703635401E-2</v>
      </c>
      <c r="T199" s="267">
        <f t="shared" si="41"/>
        <v>1.5038427661398381E-2</v>
      </c>
      <c r="U199" s="267">
        <f t="shared" si="41"/>
        <v>1.518484893360519E-2</v>
      </c>
      <c r="V199" s="267">
        <f t="shared" si="41"/>
        <v>1.6117835149608198E-2</v>
      </c>
      <c r="W199" s="267">
        <f t="shared" si="41"/>
        <v>1.7584269620609307E-2</v>
      </c>
      <c r="X199" s="267">
        <f t="shared" si="41"/>
        <v>1.557794861800915E-2</v>
      </c>
      <c r="Y199" s="267">
        <f t="shared" si="41"/>
        <v>1.2746727898470049E-2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0.16112909750829915</v>
      </c>
      <c r="C200" s="267">
        <f t="shared" si="42"/>
        <v>0.16112909750829915</v>
      </c>
      <c r="D200" s="267">
        <f t="shared" si="42"/>
        <v>0.16112909750829915</v>
      </c>
      <c r="E200" s="267">
        <f t="shared" si="42"/>
        <v>0.16112909750829921</v>
      </c>
      <c r="F200" s="267">
        <f t="shared" si="42"/>
        <v>0.16112909750829915</v>
      </c>
      <c r="G200" s="267">
        <f t="shared" si="42"/>
        <v>0.16112909750829923</v>
      </c>
      <c r="H200" s="267">
        <f t="shared" si="42"/>
        <v>0.16112909750829912</v>
      </c>
      <c r="I200" s="267">
        <f t="shared" si="42"/>
        <v>0.16112909750829915</v>
      </c>
      <c r="J200" s="267">
        <f t="shared" si="42"/>
        <v>0.16112909750829921</v>
      </c>
      <c r="K200" s="267">
        <f t="shared" si="42"/>
        <v>0.16112909750829921</v>
      </c>
      <c r="L200" s="267">
        <f t="shared" si="42"/>
        <v>0.16112909750829921</v>
      </c>
      <c r="M200" s="267">
        <f t="shared" si="42"/>
        <v>0.16112909750829915</v>
      </c>
      <c r="N200" s="267">
        <f t="shared" si="42"/>
        <v>0.14475421437022842</v>
      </c>
      <c r="O200" s="267">
        <f t="shared" si="42"/>
        <v>0.16112909750829921</v>
      </c>
      <c r="P200" s="267">
        <f t="shared" si="42"/>
        <v>0.1374058022543449</v>
      </c>
      <c r="Q200" s="267">
        <f t="shared" si="42"/>
        <v>0.10876280784090836</v>
      </c>
      <c r="R200" s="267">
        <f t="shared" si="42"/>
        <v>0.12023054459897854</v>
      </c>
      <c r="S200" s="267">
        <f t="shared" si="42"/>
        <v>0.11716352502911863</v>
      </c>
      <c r="T200" s="267">
        <f t="shared" si="42"/>
        <v>9.6732601750539937E-2</v>
      </c>
      <c r="U200" s="267">
        <f t="shared" si="42"/>
        <v>9.7674436291430494E-2</v>
      </c>
      <c r="V200" s="267">
        <f t="shared" si="42"/>
        <v>0.10367574082295554</v>
      </c>
      <c r="W200" s="267">
        <f t="shared" si="42"/>
        <v>0.11310837732395951</v>
      </c>
      <c r="X200" s="267">
        <f t="shared" si="42"/>
        <v>0.10020299553152427</v>
      </c>
      <c r="Y200" s="267">
        <f t="shared" si="42"/>
        <v>8.1991560633044525E-2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0.22471538842413474</v>
      </c>
      <c r="C201" s="267">
        <f t="shared" si="43"/>
        <v>0.22471538842413474</v>
      </c>
      <c r="D201" s="267">
        <f t="shared" si="43"/>
        <v>0.22471538842413474</v>
      </c>
      <c r="E201" s="267">
        <f t="shared" si="43"/>
        <v>0.22471538842413463</v>
      </c>
      <c r="F201" s="267">
        <f t="shared" si="43"/>
        <v>0.22471538842413463</v>
      </c>
      <c r="G201" s="267">
        <f t="shared" si="43"/>
        <v>0.22471538842413463</v>
      </c>
      <c r="H201" s="267">
        <f t="shared" si="43"/>
        <v>0.22471538842413466</v>
      </c>
      <c r="I201" s="267">
        <f t="shared" si="43"/>
        <v>0.22471538842413472</v>
      </c>
      <c r="J201" s="267">
        <f t="shared" si="43"/>
        <v>0.22471538842413466</v>
      </c>
      <c r="K201" s="267">
        <f t="shared" si="43"/>
        <v>0.22471538842413466</v>
      </c>
      <c r="L201" s="267">
        <f t="shared" si="43"/>
        <v>0.22471538842413463</v>
      </c>
      <c r="M201" s="267">
        <f t="shared" si="43"/>
        <v>0.22471538842413466</v>
      </c>
      <c r="N201" s="267">
        <f t="shared" si="43"/>
        <v>0.20187849377460138</v>
      </c>
      <c r="O201" s="267">
        <f t="shared" si="43"/>
        <v>0.22471538842413469</v>
      </c>
      <c r="P201" s="267">
        <f t="shared" si="43"/>
        <v>0.19163018165433823</v>
      </c>
      <c r="Q201" s="267">
        <f t="shared" si="43"/>
        <v>0.15168381743595624</v>
      </c>
      <c r="R201" s="267">
        <f t="shared" si="43"/>
        <v>0.16767706111314337</v>
      </c>
      <c r="S201" s="267">
        <f t="shared" si="43"/>
        <v>0.16339970522520392</v>
      </c>
      <c r="T201" s="267">
        <f t="shared" si="43"/>
        <v>0.13490613745000393</v>
      </c>
      <c r="U201" s="267">
        <f t="shared" si="43"/>
        <v>0.13621964765989386</v>
      </c>
      <c r="V201" s="267">
        <f t="shared" si="43"/>
        <v>0.14458924383903038</v>
      </c>
      <c r="W201" s="267">
        <f t="shared" si="43"/>
        <v>0.15774427671617786</v>
      </c>
      <c r="X201" s="267">
        <f t="shared" si="43"/>
        <v>0.139746050901629</v>
      </c>
      <c r="Y201" s="267">
        <f t="shared" si="43"/>
        <v>0.11434784703741425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5.0223757598546116E-2</v>
      </c>
      <c r="C202" s="268">
        <f t="shared" si="44"/>
        <v>5.0223757598546123E-2</v>
      </c>
      <c r="D202" s="268">
        <f t="shared" si="44"/>
        <v>5.0223757598546123E-2</v>
      </c>
      <c r="E202" s="268">
        <f t="shared" si="44"/>
        <v>5.0223757598546102E-2</v>
      </c>
      <c r="F202" s="268">
        <f t="shared" si="44"/>
        <v>5.0223757598546075E-2</v>
      </c>
      <c r="G202" s="268">
        <f t="shared" si="44"/>
        <v>5.0223757598546102E-2</v>
      </c>
      <c r="H202" s="268">
        <f t="shared" si="44"/>
        <v>5.0223757598546089E-2</v>
      </c>
      <c r="I202" s="268">
        <f t="shared" si="44"/>
        <v>5.0223757598546109E-2</v>
      </c>
      <c r="J202" s="268">
        <f t="shared" si="44"/>
        <v>5.0223757598546144E-2</v>
      </c>
      <c r="K202" s="268">
        <f t="shared" si="44"/>
        <v>5.0223757598546144E-2</v>
      </c>
      <c r="L202" s="268">
        <f t="shared" si="44"/>
        <v>5.0223757598546082E-2</v>
      </c>
      <c r="M202" s="268">
        <f t="shared" si="44"/>
        <v>5.022375759854613E-2</v>
      </c>
      <c r="N202" s="268">
        <f t="shared" si="44"/>
        <v>3.9830922126295396E-2</v>
      </c>
      <c r="O202" s="268">
        <f t="shared" si="44"/>
        <v>5.022375759854613E-2</v>
      </c>
      <c r="P202" s="268">
        <f t="shared" si="44"/>
        <v>3.3538679832623187E-2</v>
      </c>
      <c r="Q202" s="268">
        <f t="shared" si="44"/>
        <v>3.948716417500335E-2</v>
      </c>
      <c r="R202" s="268">
        <f t="shared" si="44"/>
        <v>4.0143017233209184E-2</v>
      </c>
      <c r="S202" s="268">
        <f t="shared" si="44"/>
        <v>4.0389512381503949E-2</v>
      </c>
      <c r="T202" s="268">
        <f t="shared" si="44"/>
        <v>9.6383395567154972E-2</v>
      </c>
      <c r="U202" s="268">
        <f t="shared" si="44"/>
        <v>9.3117135904882589E-2</v>
      </c>
      <c r="V202" s="268">
        <f t="shared" si="44"/>
        <v>9.1265027517938788E-2</v>
      </c>
      <c r="W202" s="268">
        <f t="shared" si="44"/>
        <v>8.8621631228704034E-2</v>
      </c>
      <c r="X202" s="268">
        <f t="shared" si="44"/>
        <v>8.9689640116350611E-2</v>
      </c>
      <c r="Y202" s="268">
        <f t="shared" si="44"/>
        <v>9.7432946319608749E-2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3.8987049927765774E-4</v>
      </c>
      <c r="C203" s="269">
        <f t="shared" si="45"/>
        <v>3.8987049927765785E-4</v>
      </c>
      <c r="D203" s="269">
        <f t="shared" si="45"/>
        <v>3.8987049927765785E-4</v>
      </c>
      <c r="E203" s="269">
        <f t="shared" si="45"/>
        <v>3.898704992776578E-4</v>
      </c>
      <c r="F203" s="269">
        <f t="shared" si="45"/>
        <v>3.8987049927765742E-4</v>
      </c>
      <c r="G203" s="269">
        <f t="shared" si="45"/>
        <v>3.898704992776578E-4</v>
      </c>
      <c r="H203" s="269">
        <f t="shared" si="45"/>
        <v>3.8987049927765747E-4</v>
      </c>
      <c r="I203" s="269">
        <f t="shared" si="45"/>
        <v>3.8987049927765796E-4</v>
      </c>
      <c r="J203" s="269">
        <f t="shared" si="45"/>
        <v>3.8987049927765785E-4</v>
      </c>
      <c r="K203" s="269">
        <f t="shared" si="45"/>
        <v>3.8987049927765785E-4</v>
      </c>
      <c r="L203" s="269">
        <f t="shared" si="45"/>
        <v>3.8987049927765763E-4</v>
      </c>
      <c r="M203" s="269">
        <f t="shared" si="45"/>
        <v>3.8987049927765763E-4</v>
      </c>
      <c r="N203" s="269">
        <f t="shared" si="45"/>
        <v>0.13497389388460254</v>
      </c>
      <c r="O203" s="269">
        <f t="shared" si="45"/>
        <v>3.8987049927765785E-4</v>
      </c>
      <c r="P203" s="269">
        <f t="shared" si="45"/>
        <v>0.18927636631640979</v>
      </c>
      <c r="Q203" s="269">
        <f t="shared" si="45"/>
        <v>0.26963523091250874</v>
      </c>
      <c r="R203" s="269">
        <f t="shared" si="45"/>
        <v>0.22491404766584824</v>
      </c>
      <c r="S203" s="269">
        <f t="shared" si="45"/>
        <v>0.23384530550656468</v>
      </c>
      <c r="T203" s="269">
        <f t="shared" si="45"/>
        <v>0.24402405312269135</v>
      </c>
      <c r="U203" s="269">
        <f t="shared" si="45"/>
        <v>0.24372517219814888</v>
      </c>
      <c r="V203" s="269">
        <f t="shared" si="45"/>
        <v>0.22829645894930495</v>
      </c>
      <c r="W203" s="269">
        <f t="shared" si="45"/>
        <v>0.21574997206061325</v>
      </c>
      <c r="X203" s="269">
        <f t="shared" si="45"/>
        <v>0.25272933193225106</v>
      </c>
      <c r="Y203" s="269">
        <f t="shared" si="45"/>
        <v>0.30105062462190735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</v>
      </c>
      <c r="C204" s="318">
        <f t="shared" si="46"/>
        <v>0</v>
      </c>
      <c r="D204" s="318">
        <f t="shared" si="46"/>
        <v>0</v>
      </c>
      <c r="E204" s="318">
        <f t="shared" si="46"/>
        <v>0</v>
      </c>
      <c r="F204" s="318">
        <f t="shared" si="46"/>
        <v>0</v>
      </c>
      <c r="G204" s="318">
        <f t="shared" si="46"/>
        <v>0</v>
      </c>
      <c r="H204" s="318">
        <f t="shared" si="46"/>
        <v>0</v>
      </c>
      <c r="I204" s="318">
        <f t="shared" si="46"/>
        <v>0</v>
      </c>
      <c r="J204" s="318">
        <f t="shared" si="46"/>
        <v>0</v>
      </c>
      <c r="K204" s="318">
        <f t="shared" si="46"/>
        <v>0</v>
      </c>
      <c r="L204" s="318">
        <f t="shared" si="46"/>
        <v>0</v>
      </c>
      <c r="M204" s="318">
        <f t="shared" si="46"/>
        <v>0</v>
      </c>
      <c r="N204" s="318">
        <f t="shared" si="46"/>
        <v>0.13462364431018189</v>
      </c>
      <c r="O204" s="318">
        <f t="shared" si="46"/>
        <v>0</v>
      </c>
      <c r="P204" s="318">
        <f t="shared" si="46"/>
        <v>0.18899701749572506</v>
      </c>
      <c r="Q204" s="318">
        <f t="shared" si="46"/>
        <v>0.26932167954498593</v>
      </c>
      <c r="R204" s="318">
        <f t="shared" si="46"/>
        <v>0.22458811994200661</v>
      </c>
      <c r="S204" s="318">
        <f t="shared" si="46"/>
        <v>0.23351722538660474</v>
      </c>
      <c r="T204" s="318">
        <f t="shared" si="46"/>
        <v>0.24364129909087831</v>
      </c>
      <c r="U204" s="318">
        <f t="shared" si="46"/>
        <v>0.24334391190665927</v>
      </c>
      <c r="V204" s="318">
        <f t="shared" si="46"/>
        <v>0.227926138337887</v>
      </c>
      <c r="W204" s="318">
        <f t="shared" si="46"/>
        <v>0.21544040444498896</v>
      </c>
      <c r="X204" s="318">
        <f t="shared" si="46"/>
        <v>0.25240838085007727</v>
      </c>
      <c r="Y204" s="318">
        <f t="shared" si="46"/>
        <v>0.30072105898976331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3.8987049927765774E-4</v>
      </c>
      <c r="C205" s="318">
        <f t="shared" si="47"/>
        <v>3.8987049927765785E-4</v>
      </c>
      <c r="D205" s="318">
        <f t="shared" si="47"/>
        <v>3.8987049927765785E-4</v>
      </c>
      <c r="E205" s="318">
        <f t="shared" si="47"/>
        <v>3.898704992776578E-4</v>
      </c>
      <c r="F205" s="318">
        <f t="shared" si="47"/>
        <v>3.8987049927765742E-4</v>
      </c>
      <c r="G205" s="318">
        <f t="shared" si="47"/>
        <v>3.898704992776578E-4</v>
      </c>
      <c r="H205" s="318">
        <f t="shared" si="47"/>
        <v>3.8987049927765747E-4</v>
      </c>
      <c r="I205" s="318">
        <f t="shared" si="47"/>
        <v>3.8987049927765796E-4</v>
      </c>
      <c r="J205" s="318">
        <f t="shared" si="47"/>
        <v>3.8987049927765785E-4</v>
      </c>
      <c r="K205" s="318">
        <f t="shared" si="47"/>
        <v>3.8987049927765785E-4</v>
      </c>
      <c r="L205" s="318">
        <f t="shared" si="47"/>
        <v>3.8987049927765763E-4</v>
      </c>
      <c r="M205" s="318">
        <f t="shared" si="47"/>
        <v>3.8987049927765763E-4</v>
      </c>
      <c r="N205" s="318">
        <f t="shared" si="47"/>
        <v>3.5024957442065504E-4</v>
      </c>
      <c r="O205" s="318">
        <f t="shared" si="47"/>
        <v>3.8987049927765785E-4</v>
      </c>
      <c r="P205" s="318">
        <f t="shared" si="47"/>
        <v>2.7934882068474538E-4</v>
      </c>
      <c r="Q205" s="318">
        <f t="shared" si="47"/>
        <v>3.135513675228441E-4</v>
      </c>
      <c r="R205" s="318">
        <f t="shared" si="47"/>
        <v>3.259277238416245E-4</v>
      </c>
      <c r="S205" s="318">
        <f t="shared" si="47"/>
        <v>3.2808011995993382E-4</v>
      </c>
      <c r="T205" s="318">
        <f t="shared" si="47"/>
        <v>3.8275403181303226E-4</v>
      </c>
      <c r="U205" s="318">
        <f t="shared" si="47"/>
        <v>3.8126029148959176E-4</v>
      </c>
      <c r="V205" s="318">
        <f t="shared" si="47"/>
        <v>3.7032061141796903E-4</v>
      </c>
      <c r="W205" s="318">
        <f t="shared" si="47"/>
        <v>3.0956761562428371E-4</v>
      </c>
      <c r="X205" s="318">
        <f t="shared" si="47"/>
        <v>3.2095108217375135E-4</v>
      </c>
      <c r="Y205" s="318">
        <f t="shared" si="47"/>
        <v>3.2956563214403469E-4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0.11486508700086409</v>
      </c>
      <c r="C206" s="269">
        <f t="shared" si="48"/>
        <v>0.11486508700086411</v>
      </c>
      <c r="D206" s="269">
        <f t="shared" si="48"/>
        <v>0.11486508700086411</v>
      </c>
      <c r="E206" s="269">
        <f t="shared" si="48"/>
        <v>0.11486508700086411</v>
      </c>
      <c r="F206" s="269">
        <f t="shared" si="48"/>
        <v>0.11486508700086404</v>
      </c>
      <c r="G206" s="269">
        <f t="shared" si="48"/>
        <v>0.11486508700086409</v>
      </c>
      <c r="H206" s="269">
        <f t="shared" si="48"/>
        <v>0.11486508700086405</v>
      </c>
      <c r="I206" s="269">
        <f t="shared" si="48"/>
        <v>0.11486508700086413</v>
      </c>
      <c r="J206" s="269">
        <f t="shared" si="48"/>
        <v>0.11486508700086409</v>
      </c>
      <c r="K206" s="269">
        <f t="shared" si="48"/>
        <v>0.11486508700086409</v>
      </c>
      <c r="L206" s="269">
        <f t="shared" si="48"/>
        <v>0.11486508700086408</v>
      </c>
      <c r="M206" s="269">
        <f t="shared" si="48"/>
        <v>0.11486508700086412</v>
      </c>
      <c r="N206" s="269">
        <f t="shared" si="48"/>
        <v>6.3706938741573696E-2</v>
      </c>
      <c r="O206" s="269">
        <f t="shared" si="48"/>
        <v>0.11486508700086416</v>
      </c>
      <c r="P206" s="269">
        <f t="shared" si="48"/>
        <v>6.5598979866143284E-2</v>
      </c>
      <c r="Q206" s="269">
        <f t="shared" si="48"/>
        <v>8.8268579031665836E-2</v>
      </c>
      <c r="R206" s="269">
        <f t="shared" si="48"/>
        <v>8.1656375813240978E-2</v>
      </c>
      <c r="S206" s="269">
        <f t="shared" si="48"/>
        <v>8.4590729827801067E-2</v>
      </c>
      <c r="T206" s="269">
        <f t="shared" si="48"/>
        <v>9.0815752285889548E-2</v>
      </c>
      <c r="U206" s="269">
        <f t="shared" si="48"/>
        <v>9.0707846320725011E-2</v>
      </c>
      <c r="V206" s="269">
        <f t="shared" si="48"/>
        <v>8.6211405022657797E-2</v>
      </c>
      <c r="W206" s="269">
        <f t="shared" si="48"/>
        <v>7.9756467377796958E-2</v>
      </c>
      <c r="X206" s="269">
        <f t="shared" si="48"/>
        <v>9.2000106842052579E-2</v>
      </c>
      <c r="Y206" s="269">
        <f t="shared" si="48"/>
        <v>0.10956866297728435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</v>
      </c>
      <c r="C207" s="318">
        <f t="shared" si="49"/>
        <v>0</v>
      </c>
      <c r="D207" s="318">
        <f t="shared" si="49"/>
        <v>0</v>
      </c>
      <c r="E207" s="318">
        <f t="shared" si="49"/>
        <v>0</v>
      </c>
      <c r="F207" s="318">
        <f t="shared" si="49"/>
        <v>0</v>
      </c>
      <c r="G207" s="318">
        <f t="shared" si="49"/>
        <v>0</v>
      </c>
      <c r="H207" s="318">
        <f t="shared" si="49"/>
        <v>0</v>
      </c>
      <c r="I207" s="318">
        <f t="shared" si="49"/>
        <v>0</v>
      </c>
      <c r="J207" s="318">
        <f t="shared" si="49"/>
        <v>0</v>
      </c>
      <c r="K207" s="318">
        <f t="shared" si="49"/>
        <v>0</v>
      </c>
      <c r="L207" s="318">
        <f t="shared" si="49"/>
        <v>0</v>
      </c>
      <c r="M207" s="318">
        <f t="shared" si="49"/>
        <v>0</v>
      </c>
      <c r="N207" s="318">
        <f t="shared" si="49"/>
        <v>3.3759206235950079E-2</v>
      </c>
      <c r="O207" s="318">
        <f t="shared" si="49"/>
        <v>0</v>
      </c>
      <c r="P207" s="318">
        <f t="shared" si="49"/>
        <v>4.5402061037693529E-2</v>
      </c>
      <c r="Q207" s="318">
        <f t="shared" si="49"/>
        <v>7.7729412097832087E-2</v>
      </c>
      <c r="R207" s="318">
        <f t="shared" si="49"/>
        <v>6.8361537341220108E-2</v>
      </c>
      <c r="S207" s="318">
        <f t="shared" si="49"/>
        <v>7.2125964899786552E-2</v>
      </c>
      <c r="T207" s="318">
        <f t="shared" si="49"/>
        <v>7.6733561672702927E-2</v>
      </c>
      <c r="U207" s="318">
        <f t="shared" si="49"/>
        <v>7.6538614734950439E-2</v>
      </c>
      <c r="V207" s="318">
        <f t="shared" si="49"/>
        <v>7.1027546606580463E-2</v>
      </c>
      <c r="W207" s="318">
        <f t="shared" si="49"/>
        <v>6.6791884796198908E-2</v>
      </c>
      <c r="X207" s="318">
        <f t="shared" si="49"/>
        <v>8.3774496902905102E-2</v>
      </c>
      <c r="Y207" s="318">
        <f t="shared" si="49"/>
        <v>0.10459852739434576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0.11486508700086409</v>
      </c>
      <c r="C208" s="318">
        <f t="shared" si="50"/>
        <v>0.11486508700086411</v>
      </c>
      <c r="D208" s="318">
        <f t="shared" si="50"/>
        <v>0.11486508700086411</v>
      </c>
      <c r="E208" s="318">
        <f t="shared" si="50"/>
        <v>0.11486508700086411</v>
      </c>
      <c r="F208" s="318">
        <f t="shared" si="50"/>
        <v>0.11486508700086404</v>
      </c>
      <c r="G208" s="318">
        <f t="shared" si="50"/>
        <v>0.11486508700086409</v>
      </c>
      <c r="H208" s="318">
        <f t="shared" si="50"/>
        <v>0.11486508700086405</v>
      </c>
      <c r="I208" s="318">
        <f t="shared" si="50"/>
        <v>0.11486508700086413</v>
      </c>
      <c r="J208" s="318">
        <f t="shared" si="50"/>
        <v>0.11486508700086409</v>
      </c>
      <c r="K208" s="318">
        <f t="shared" si="50"/>
        <v>0.11486508700086409</v>
      </c>
      <c r="L208" s="318">
        <f t="shared" si="50"/>
        <v>0.11486508700086408</v>
      </c>
      <c r="M208" s="318">
        <f t="shared" si="50"/>
        <v>0.11486508700086412</v>
      </c>
      <c r="N208" s="318">
        <f t="shared" si="50"/>
        <v>2.9947732505623621E-2</v>
      </c>
      <c r="O208" s="318">
        <f t="shared" si="50"/>
        <v>0.11486508700086416</v>
      </c>
      <c r="P208" s="318">
        <f t="shared" si="50"/>
        <v>2.0196918828449744E-2</v>
      </c>
      <c r="Q208" s="318">
        <f t="shared" si="50"/>
        <v>1.0539166933833732E-2</v>
      </c>
      <c r="R208" s="318">
        <f t="shared" si="50"/>
        <v>1.3294838472020872E-2</v>
      </c>
      <c r="S208" s="318">
        <f t="shared" si="50"/>
        <v>1.2464764928014472E-2</v>
      </c>
      <c r="T208" s="318">
        <f t="shared" si="50"/>
        <v>1.4082190613186607E-2</v>
      </c>
      <c r="U208" s="318">
        <f t="shared" si="50"/>
        <v>1.4169231585774576E-2</v>
      </c>
      <c r="V208" s="318">
        <f t="shared" si="50"/>
        <v>1.5183858416077353E-2</v>
      </c>
      <c r="W208" s="318">
        <f t="shared" si="50"/>
        <v>1.296458258159805E-2</v>
      </c>
      <c r="X208" s="318">
        <f t="shared" si="50"/>
        <v>8.2256099391474682E-3</v>
      </c>
      <c r="Y208" s="318">
        <f t="shared" si="50"/>
        <v>4.9701355829386232E-3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0.12182988560950658</v>
      </c>
      <c r="C209" s="269">
        <f t="shared" si="51"/>
        <v>0.12182988560950662</v>
      </c>
      <c r="D209" s="269">
        <f t="shared" si="51"/>
        <v>0.12182988560950662</v>
      </c>
      <c r="E209" s="269">
        <f t="shared" si="51"/>
        <v>0.12182988560950656</v>
      </c>
      <c r="F209" s="269">
        <f t="shared" si="51"/>
        <v>0.12182988560950651</v>
      </c>
      <c r="G209" s="269">
        <f t="shared" si="51"/>
        <v>0.12182988560950661</v>
      </c>
      <c r="H209" s="269">
        <f t="shared" si="51"/>
        <v>0.12182988560950653</v>
      </c>
      <c r="I209" s="269">
        <f t="shared" si="51"/>
        <v>0.12182988560950665</v>
      </c>
      <c r="J209" s="269">
        <f t="shared" si="51"/>
        <v>0.12182988560950661</v>
      </c>
      <c r="K209" s="269">
        <f t="shared" si="51"/>
        <v>0.12182988560950661</v>
      </c>
      <c r="L209" s="269">
        <f t="shared" si="51"/>
        <v>0.12182988560950651</v>
      </c>
      <c r="M209" s="269">
        <f t="shared" si="51"/>
        <v>0.1218298856095066</v>
      </c>
      <c r="N209" s="269">
        <f t="shared" si="51"/>
        <v>0.12122472246828371</v>
      </c>
      <c r="O209" s="269">
        <f t="shared" si="51"/>
        <v>0.1218298856095066</v>
      </c>
      <c r="P209" s="269">
        <f t="shared" si="51"/>
        <v>0.10382527158023</v>
      </c>
      <c r="Q209" s="269">
        <f t="shared" si="51"/>
        <v>0.12153938104494609</v>
      </c>
      <c r="R209" s="269">
        <f t="shared" si="51"/>
        <v>0.12149387632149526</v>
      </c>
      <c r="S209" s="269">
        <f t="shared" si="51"/>
        <v>0.12294752809582697</v>
      </c>
      <c r="T209" s="269">
        <f t="shared" si="51"/>
        <v>0.14091805491891468</v>
      </c>
      <c r="U209" s="269">
        <f t="shared" si="51"/>
        <v>0.14042526558384036</v>
      </c>
      <c r="V209" s="269">
        <f t="shared" si="51"/>
        <v>0.13565811046850615</v>
      </c>
      <c r="W209" s="269">
        <f t="shared" si="51"/>
        <v>0.11558136137705002</v>
      </c>
      <c r="X209" s="269">
        <f t="shared" si="51"/>
        <v>0.12237225052820337</v>
      </c>
      <c r="Y209" s="269">
        <f t="shared" si="51"/>
        <v>0.12929023878589702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</v>
      </c>
      <c r="C210" s="318">
        <f t="shared" si="52"/>
        <v>0</v>
      </c>
      <c r="D210" s="318">
        <f t="shared" si="52"/>
        <v>0</v>
      </c>
      <c r="E210" s="318">
        <f t="shared" si="52"/>
        <v>0</v>
      </c>
      <c r="F210" s="318">
        <f t="shared" si="52"/>
        <v>0</v>
      </c>
      <c r="G210" s="318">
        <f t="shared" si="52"/>
        <v>0</v>
      </c>
      <c r="H210" s="318">
        <f t="shared" si="52"/>
        <v>0</v>
      </c>
      <c r="I210" s="318">
        <f t="shared" si="52"/>
        <v>0</v>
      </c>
      <c r="J210" s="318">
        <f t="shared" si="52"/>
        <v>0</v>
      </c>
      <c r="K210" s="318">
        <f t="shared" si="52"/>
        <v>0</v>
      </c>
      <c r="L210" s="318">
        <f t="shared" si="52"/>
        <v>0</v>
      </c>
      <c r="M210" s="318">
        <f t="shared" si="52"/>
        <v>0</v>
      </c>
      <c r="N210" s="318">
        <f t="shared" si="52"/>
        <v>0</v>
      </c>
      <c r="O210" s="318">
        <f t="shared" si="52"/>
        <v>0</v>
      </c>
      <c r="P210" s="318">
        <f t="shared" si="52"/>
        <v>0</v>
      </c>
      <c r="Q210" s="318">
        <f t="shared" si="52"/>
        <v>0</v>
      </c>
      <c r="R210" s="318">
        <f t="shared" si="52"/>
        <v>0</v>
      </c>
      <c r="S210" s="318">
        <f t="shared" si="52"/>
        <v>0</v>
      </c>
      <c r="T210" s="318">
        <f t="shared" si="52"/>
        <v>0</v>
      </c>
      <c r="U210" s="318">
        <f t="shared" si="52"/>
        <v>0</v>
      </c>
      <c r="V210" s="318">
        <f t="shared" si="52"/>
        <v>0</v>
      </c>
      <c r="W210" s="318">
        <f t="shared" si="52"/>
        <v>0</v>
      </c>
      <c r="X210" s="318">
        <f t="shared" si="52"/>
        <v>0</v>
      </c>
      <c r="Y210" s="318">
        <f t="shared" si="52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0</v>
      </c>
      <c r="C211" s="318">
        <f t="shared" si="53"/>
        <v>0</v>
      </c>
      <c r="D211" s="318">
        <f t="shared" si="53"/>
        <v>0</v>
      </c>
      <c r="E211" s="318">
        <f t="shared" si="53"/>
        <v>0</v>
      </c>
      <c r="F211" s="318">
        <f t="shared" si="53"/>
        <v>0</v>
      </c>
      <c r="G211" s="318">
        <f t="shared" si="53"/>
        <v>0</v>
      </c>
      <c r="H211" s="318">
        <f t="shared" si="53"/>
        <v>0</v>
      </c>
      <c r="I211" s="318">
        <f t="shared" si="53"/>
        <v>0</v>
      </c>
      <c r="J211" s="318">
        <f t="shared" si="53"/>
        <v>0</v>
      </c>
      <c r="K211" s="318">
        <f t="shared" si="53"/>
        <v>0</v>
      </c>
      <c r="L211" s="318">
        <f t="shared" si="53"/>
        <v>0</v>
      </c>
      <c r="M211" s="318">
        <f t="shared" si="53"/>
        <v>0</v>
      </c>
      <c r="N211" s="318">
        <f t="shared" si="53"/>
        <v>1.1775903782319321E-2</v>
      </c>
      <c r="O211" s="318">
        <f t="shared" si="53"/>
        <v>0</v>
      </c>
      <c r="P211" s="318">
        <f t="shared" si="53"/>
        <v>1.6532093634659174E-2</v>
      </c>
      <c r="Q211" s="318">
        <f t="shared" si="53"/>
        <v>2.3558314745268899E-2</v>
      </c>
      <c r="R211" s="318">
        <f t="shared" si="53"/>
        <v>1.9645346139905637E-2</v>
      </c>
      <c r="S211" s="318">
        <f t="shared" si="53"/>
        <v>2.0426399773660356E-2</v>
      </c>
      <c r="T211" s="318">
        <f t="shared" si="53"/>
        <v>2.1311980597426668E-2</v>
      </c>
      <c r="U211" s="318">
        <f t="shared" si="53"/>
        <v>2.1285967315098728E-2</v>
      </c>
      <c r="V211" s="318">
        <f t="shared" si="53"/>
        <v>1.9937331872834762E-2</v>
      </c>
      <c r="W211" s="318">
        <f t="shared" si="53"/>
        <v>1.8845170078167842E-2</v>
      </c>
      <c r="X211" s="318">
        <f t="shared" si="53"/>
        <v>2.207886156976303E-2</v>
      </c>
      <c r="Y211" s="318">
        <f t="shared" si="53"/>
        <v>2.6304905606487072E-2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0.12182988560950658</v>
      </c>
      <c r="C212" s="318">
        <f t="shared" si="54"/>
        <v>0.12182988560950662</v>
      </c>
      <c r="D212" s="318">
        <f t="shared" si="54"/>
        <v>0.12182988560950662</v>
      </c>
      <c r="E212" s="318">
        <f t="shared" si="54"/>
        <v>0.12182988560950656</v>
      </c>
      <c r="F212" s="318">
        <f t="shared" si="54"/>
        <v>0.12182988560950651</v>
      </c>
      <c r="G212" s="318">
        <f t="shared" si="54"/>
        <v>0.12182988560950661</v>
      </c>
      <c r="H212" s="318">
        <f t="shared" si="54"/>
        <v>0.12182988560950653</v>
      </c>
      <c r="I212" s="318">
        <f t="shared" si="54"/>
        <v>0.12182988560950665</v>
      </c>
      <c r="J212" s="318">
        <f t="shared" si="54"/>
        <v>0.12182988560950661</v>
      </c>
      <c r="K212" s="318">
        <f t="shared" si="54"/>
        <v>0.12182988560950661</v>
      </c>
      <c r="L212" s="318">
        <f t="shared" si="54"/>
        <v>0.12182988560950651</v>
      </c>
      <c r="M212" s="318">
        <f t="shared" si="54"/>
        <v>0.1218298856095066</v>
      </c>
      <c r="N212" s="318">
        <f t="shared" si="54"/>
        <v>0.1094488186859644</v>
      </c>
      <c r="O212" s="318">
        <f t="shared" si="54"/>
        <v>0.1218298856095066</v>
      </c>
      <c r="P212" s="318">
        <f t="shared" si="54"/>
        <v>8.729317794557083E-2</v>
      </c>
      <c r="Q212" s="318">
        <f t="shared" si="54"/>
        <v>9.7981066299677191E-2</v>
      </c>
      <c r="R212" s="318">
        <f t="shared" si="54"/>
        <v>0.10184853018158962</v>
      </c>
      <c r="S212" s="318">
        <f t="shared" si="54"/>
        <v>0.10252112832216662</v>
      </c>
      <c r="T212" s="318">
        <f t="shared" si="54"/>
        <v>0.11960607432148801</v>
      </c>
      <c r="U212" s="318">
        <f t="shared" si="54"/>
        <v>0.11913929826874164</v>
      </c>
      <c r="V212" s="318">
        <f t="shared" si="54"/>
        <v>0.1157207785956714</v>
      </c>
      <c r="W212" s="318">
        <f t="shared" si="54"/>
        <v>9.6736191298882168E-2</v>
      </c>
      <c r="X212" s="318">
        <f t="shared" si="54"/>
        <v>0.10029338895844035</v>
      </c>
      <c r="Y212" s="318">
        <f t="shared" si="54"/>
        <v>0.10298533317940994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0.29014930178718634</v>
      </c>
      <c r="C213" s="319">
        <f t="shared" si="55"/>
        <v>0.29014930178718634</v>
      </c>
      <c r="D213" s="319">
        <f t="shared" si="55"/>
        <v>0.29014930178718634</v>
      </c>
      <c r="E213" s="319">
        <f t="shared" si="55"/>
        <v>0.29014930178718629</v>
      </c>
      <c r="F213" s="319">
        <f t="shared" si="55"/>
        <v>0.29014930178718629</v>
      </c>
      <c r="G213" s="319">
        <f t="shared" si="55"/>
        <v>0.29014930178718629</v>
      </c>
      <c r="H213" s="319">
        <f t="shared" si="55"/>
        <v>0.29014930178718629</v>
      </c>
      <c r="I213" s="319">
        <f t="shared" si="55"/>
        <v>0.29014930178718629</v>
      </c>
      <c r="J213" s="319">
        <f t="shared" si="55"/>
        <v>0.2901493017871864</v>
      </c>
      <c r="K213" s="319">
        <f t="shared" si="55"/>
        <v>0.2901493017871864</v>
      </c>
      <c r="L213" s="319">
        <f t="shared" si="55"/>
        <v>0.29014930178718634</v>
      </c>
      <c r="M213" s="319">
        <f t="shared" si="55"/>
        <v>0.2901493017871864</v>
      </c>
      <c r="N213" s="319">
        <f t="shared" si="55"/>
        <v>0.26066262940566137</v>
      </c>
      <c r="O213" s="319">
        <f t="shared" si="55"/>
        <v>0.29014930178718634</v>
      </c>
      <c r="P213" s="319">
        <f t="shared" si="55"/>
        <v>0.24743015508761776</v>
      </c>
      <c r="Q213" s="319">
        <f t="shared" si="55"/>
        <v>0.19585197983143957</v>
      </c>
      <c r="R213" s="319">
        <f t="shared" si="55"/>
        <v>0.21650222776857544</v>
      </c>
      <c r="S213" s="319">
        <f t="shared" si="55"/>
        <v>0.21097936690406488</v>
      </c>
      <c r="T213" s="319">
        <f t="shared" si="55"/>
        <v>0.17418887893002374</v>
      </c>
      <c r="U213" s="319">
        <f t="shared" si="55"/>
        <v>0.17588486456306171</v>
      </c>
      <c r="V213" s="319">
        <f t="shared" si="55"/>
        <v>0.1866915676760397</v>
      </c>
      <c r="W213" s="319">
        <f t="shared" si="55"/>
        <v>0.20367715834278854</v>
      </c>
      <c r="X213" s="319">
        <f t="shared" si="55"/>
        <v>0.18043810609042121</v>
      </c>
      <c r="Y213" s="319">
        <f t="shared" si="55"/>
        <v>0.14764430781283497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</v>
      </c>
      <c r="C217" s="322">
        <f>IF(C$5=0,0,(C$5-C$16)/(CHI_fec!C$5-CHI_fec!C$16))</f>
        <v>0</v>
      </c>
      <c r="D217" s="322">
        <f>IF(D$5=0,0,(D$5-D$16)/(CHI_fec!D$5-CHI_fec!D$16))</f>
        <v>0</v>
      </c>
      <c r="E217" s="322">
        <f>IF(E$5=0,0,(E$5-E$16)/(CHI_fec!E$5-CHI_fec!E$16))</f>
        <v>0</v>
      </c>
      <c r="F217" s="322">
        <f>IF(F$5=0,0,(F$5-F$16)/(CHI_fec!F$5-CHI_fec!F$16))</f>
        <v>0</v>
      </c>
      <c r="G217" s="322">
        <f>IF(G$5=0,0,(G$5-G$16)/(CHI_fec!G$5-CHI_fec!G$16))</f>
        <v>0</v>
      </c>
      <c r="H217" s="322">
        <f>IF(H$5=0,0,(H$5-H$16)/(CHI_fec!H$5-CHI_fec!H$16))</f>
        <v>0</v>
      </c>
      <c r="I217" s="322">
        <f>IF(I$5=0,0,(I$5-I$16)/(CHI_fec!I$5-CHI_fec!I$16))</f>
        <v>0</v>
      </c>
      <c r="J217" s="322">
        <f>IF(J$5=0,0,(J$5-J$16)/(CHI_fec!J$5-CHI_fec!J$16))</f>
        <v>0</v>
      </c>
      <c r="K217" s="322">
        <f>IF(K$5=0,0,(K$5-K$16)/(CHI_fec!K$5-CHI_fec!K$16))</f>
        <v>0</v>
      </c>
      <c r="L217" s="322">
        <f>IF(L$5=0,0,(L$5-L$16)/(CHI_fec!L$5-CHI_fec!L$16))</f>
        <v>0</v>
      </c>
      <c r="M217" s="322">
        <f>IF(M$5=0,0,(M$5-M$16)/(CHI_fec!M$5-CHI_fec!M$16))</f>
        <v>0</v>
      </c>
      <c r="N217" s="322">
        <f>IF(N$5=0,0,(N$5-N$16)/(CHI_fec!N$5-CHI_fec!N$16))</f>
        <v>0</v>
      </c>
      <c r="O217" s="322">
        <f>IF(O$5=0,0,(O$5-O$16)/(CHI_fec!O$5-CHI_fec!O$16))</f>
        <v>0</v>
      </c>
      <c r="P217" s="322">
        <f>IF(P$5=0,0,(P$5-P$16)/(CHI_fec!P$5-CHI_fec!P$16))</f>
        <v>0</v>
      </c>
      <c r="Q217" s="322">
        <f>IF(Q$5=0,0,(Q$5-Q$16)/(CHI_fec!Q$5-CHI_fec!Q$16))</f>
        <v>0</v>
      </c>
      <c r="R217" s="322">
        <f>IF(R$5=0,0,(R$5-R$16)/(CHI_fec!R$5-CHI_fec!R$16))</f>
        <v>0</v>
      </c>
      <c r="S217" s="322">
        <f>IF(S$5=0,0,(S$5-S$16)/(CHI_fec!S$5-CHI_fec!S$16))</f>
        <v>0</v>
      </c>
      <c r="T217" s="322">
        <f>IF(T$5=0,0,(T$5-T$16)/(CHI_fec!T$5-CHI_fec!T$16))</f>
        <v>0</v>
      </c>
      <c r="U217" s="322">
        <f>IF(U$5=0,0,(U$5-U$16)/(CHI_fec!U$5-CHI_fec!U$16))</f>
        <v>0</v>
      </c>
      <c r="V217" s="322">
        <f>IF(V$5=0,0,(V$5-V$16)/(CHI_fec!V$5-CHI_fec!V$16))</f>
        <v>0</v>
      </c>
      <c r="W217" s="322">
        <f>IF(W$5=0,0,(W$5-W$16)/(CHI_fec!W$5-CHI_fec!W$16))</f>
        <v>0</v>
      </c>
      <c r="X217" s="322">
        <f>IF(X$5=0,0,(X$5-X$16)/(CHI_fec!X$5-CHI_fec!X$16))</f>
        <v>0</v>
      </c>
      <c r="Y217" s="322">
        <f>IF(Y$5=0,0,(Y$5-Y$16)/(CHI_fec!Y$5-CHI_fec!Y$16))</f>
        <v>0</v>
      </c>
      <c r="DA217" s="95"/>
    </row>
    <row r="218" spans="1:105" ht="12" customHeight="1" x14ac:dyDescent="0.25">
      <c r="A218" s="55" t="s">
        <v>91</v>
      </c>
      <c r="B218" s="305">
        <f>IF(B$6=0,0,B$6/CHI_fec!B$6)</f>
        <v>0</v>
      </c>
      <c r="C218" s="305">
        <f>IF(C$6=0,0,C$6/CHI_fec!C$6)</f>
        <v>0</v>
      </c>
      <c r="D218" s="305">
        <f>IF(D$6=0,0,D$6/CHI_fec!D$6)</f>
        <v>0</v>
      </c>
      <c r="E218" s="305">
        <f>IF(E$6=0,0,E$6/CHI_fec!E$6)</f>
        <v>0</v>
      </c>
      <c r="F218" s="305">
        <f>IF(F$6=0,0,F$6/CHI_fec!F$6)</f>
        <v>0</v>
      </c>
      <c r="G218" s="305">
        <f>IF(G$6=0,0,G$6/CHI_fec!G$6)</f>
        <v>0</v>
      </c>
      <c r="H218" s="305">
        <f>IF(H$6=0,0,H$6/CHI_fec!H$6)</f>
        <v>0</v>
      </c>
      <c r="I218" s="305">
        <f>IF(I$6=0,0,I$6/CHI_fec!I$6)</f>
        <v>0</v>
      </c>
      <c r="J218" s="305">
        <f>IF(J$6=0,0,J$6/CHI_fec!J$6)</f>
        <v>0</v>
      </c>
      <c r="K218" s="305">
        <f>IF(K$6=0,0,K$6/CHI_fec!K$6)</f>
        <v>0</v>
      </c>
      <c r="L218" s="305">
        <f>IF(L$6=0,0,L$6/CHI_fec!L$6)</f>
        <v>0</v>
      </c>
      <c r="M218" s="305">
        <f>IF(M$6=0,0,M$6/CHI_fec!M$6)</f>
        <v>0</v>
      </c>
      <c r="N218" s="305">
        <f>IF(N$6=0,0,N$6/CHI_fec!N$6)</f>
        <v>0</v>
      </c>
      <c r="O218" s="305">
        <f>IF(O$6=0,0,O$6/CHI_fec!O$6)</f>
        <v>0</v>
      </c>
      <c r="P218" s="305">
        <f>IF(P$6=0,0,P$6/CHI_fec!P$6)</f>
        <v>0</v>
      </c>
      <c r="Q218" s="305">
        <f>IF(Q$6=0,0,Q$6/CHI_fec!Q$6)</f>
        <v>0</v>
      </c>
      <c r="R218" s="305">
        <f>IF(R$6=0,0,R$6/CHI_fec!R$6)</f>
        <v>0</v>
      </c>
      <c r="S218" s="305">
        <f>IF(S$6=0,0,S$6/CHI_fec!S$6)</f>
        <v>0</v>
      </c>
      <c r="T218" s="305">
        <f>IF(T$6=0,0,T$6/CHI_fec!T$6)</f>
        <v>0</v>
      </c>
      <c r="U218" s="305">
        <f>IF(U$6=0,0,U$6/CHI_fec!U$6)</f>
        <v>0</v>
      </c>
      <c r="V218" s="305">
        <f>IF(V$6=0,0,V$6/CHI_fec!V$6)</f>
        <v>0</v>
      </c>
      <c r="W218" s="305">
        <f>IF(W$6=0,0,W$6/CHI_fec!W$6)</f>
        <v>0</v>
      </c>
      <c r="X218" s="305">
        <f>IF(X$6=0,0,X$6/CHI_fec!X$6)</f>
        <v>0</v>
      </c>
      <c r="Y218" s="305">
        <f>IF(Y$6=0,0,Y$6/CHI_fec!Y$6)</f>
        <v>0</v>
      </c>
      <c r="DA218" s="76"/>
    </row>
    <row r="219" spans="1:105" ht="12" customHeight="1" x14ac:dyDescent="0.25">
      <c r="A219" s="173" t="s">
        <v>92</v>
      </c>
      <c r="B219" s="306">
        <f>IF(B$7=0,0,B$7/CHI_fec!B$7)</f>
        <v>0</v>
      </c>
      <c r="C219" s="306">
        <f>IF(C$7=0,0,C$7/CHI_fec!C$7)</f>
        <v>0</v>
      </c>
      <c r="D219" s="306">
        <f>IF(D$7=0,0,D$7/CHI_fec!D$7)</f>
        <v>0</v>
      </c>
      <c r="E219" s="306">
        <f>IF(E$7=0,0,E$7/CHI_fec!E$7)</f>
        <v>0</v>
      </c>
      <c r="F219" s="306">
        <f>IF(F$7=0,0,F$7/CHI_fec!F$7)</f>
        <v>0</v>
      </c>
      <c r="G219" s="306">
        <f>IF(G$7=0,0,G$7/CHI_fec!G$7)</f>
        <v>0</v>
      </c>
      <c r="H219" s="306">
        <f>IF(H$7=0,0,H$7/CHI_fec!H$7)</f>
        <v>0</v>
      </c>
      <c r="I219" s="306">
        <f>IF(I$7=0,0,I$7/CHI_fec!I$7)</f>
        <v>0</v>
      </c>
      <c r="J219" s="306">
        <f>IF(J$7=0,0,J$7/CHI_fec!J$7)</f>
        <v>0</v>
      </c>
      <c r="K219" s="306">
        <f>IF(K$7=0,0,K$7/CHI_fec!K$7)</f>
        <v>0</v>
      </c>
      <c r="L219" s="306">
        <f>IF(L$7=0,0,L$7/CHI_fec!L$7)</f>
        <v>0</v>
      </c>
      <c r="M219" s="306">
        <f>IF(M$7=0,0,M$7/CHI_fec!M$7)</f>
        <v>0</v>
      </c>
      <c r="N219" s="306">
        <f>IF(N$7=0,0,N$7/CHI_fec!N$7)</f>
        <v>0</v>
      </c>
      <c r="O219" s="306">
        <f>IF(O$7=0,0,O$7/CHI_fec!O$7)</f>
        <v>0</v>
      </c>
      <c r="P219" s="306">
        <f>IF(P$7=0,0,P$7/CHI_fec!P$7)</f>
        <v>0</v>
      </c>
      <c r="Q219" s="306">
        <f>IF(Q$7=0,0,Q$7/CHI_fec!Q$7)</f>
        <v>0</v>
      </c>
      <c r="R219" s="306">
        <f>IF(R$7=0,0,R$7/CHI_fec!R$7)</f>
        <v>0</v>
      </c>
      <c r="S219" s="306">
        <f>IF(S$7=0,0,S$7/CHI_fec!S$7)</f>
        <v>0</v>
      </c>
      <c r="T219" s="306">
        <f>IF(T$7=0,0,T$7/CHI_fec!T$7)</f>
        <v>0</v>
      </c>
      <c r="U219" s="306">
        <f>IF(U$7=0,0,U$7/CHI_fec!U$7)</f>
        <v>0</v>
      </c>
      <c r="V219" s="306">
        <f>IF(V$7=0,0,V$7/CHI_fec!V$7)</f>
        <v>0</v>
      </c>
      <c r="W219" s="306">
        <f>IF(W$7=0,0,W$7/CHI_fec!W$7)</f>
        <v>0</v>
      </c>
      <c r="X219" s="306">
        <f>IF(X$7=0,0,X$7/CHI_fec!X$7)</f>
        <v>0</v>
      </c>
      <c r="Y219" s="306">
        <f>IF(Y$7=0,0,Y$7/CHI_fec!Y$7)</f>
        <v>0</v>
      </c>
      <c r="DA219" s="77"/>
    </row>
    <row r="220" spans="1:105" ht="12" customHeight="1" x14ac:dyDescent="0.25">
      <c r="A220" s="173" t="s">
        <v>93</v>
      </c>
      <c r="B220" s="306">
        <f>IF(B$8=0,0,B$8/CHI_fec!B$8)</f>
        <v>0</v>
      </c>
      <c r="C220" s="306">
        <f>IF(C$8=0,0,C$8/CHI_fec!C$8)</f>
        <v>0</v>
      </c>
      <c r="D220" s="306">
        <f>IF(D$8=0,0,D$8/CHI_fec!D$8)</f>
        <v>0</v>
      </c>
      <c r="E220" s="306">
        <f>IF(E$8=0,0,E$8/CHI_fec!E$8)</f>
        <v>0</v>
      </c>
      <c r="F220" s="306">
        <f>IF(F$8=0,0,F$8/CHI_fec!F$8)</f>
        <v>0</v>
      </c>
      <c r="G220" s="306">
        <f>IF(G$8=0,0,G$8/CHI_fec!G$8)</f>
        <v>0</v>
      </c>
      <c r="H220" s="306">
        <f>IF(H$8=0,0,H$8/CHI_fec!H$8)</f>
        <v>0</v>
      </c>
      <c r="I220" s="306">
        <f>IF(I$8=0,0,I$8/CHI_fec!I$8)</f>
        <v>0</v>
      </c>
      <c r="J220" s="306">
        <f>IF(J$8=0,0,J$8/CHI_fec!J$8)</f>
        <v>0</v>
      </c>
      <c r="K220" s="306">
        <f>IF(K$8=0,0,K$8/CHI_fec!K$8)</f>
        <v>0</v>
      </c>
      <c r="L220" s="306">
        <f>IF(L$8=0,0,L$8/CHI_fec!L$8)</f>
        <v>0</v>
      </c>
      <c r="M220" s="306">
        <f>IF(M$8=0,0,M$8/CHI_fec!M$8)</f>
        <v>0</v>
      </c>
      <c r="N220" s="306">
        <f>IF(N$8=0,0,N$8/CHI_fec!N$8)</f>
        <v>0</v>
      </c>
      <c r="O220" s="306">
        <f>IF(O$8=0,0,O$8/CHI_fec!O$8)</f>
        <v>0</v>
      </c>
      <c r="P220" s="306">
        <f>IF(P$8=0,0,P$8/CHI_fec!P$8)</f>
        <v>0</v>
      </c>
      <c r="Q220" s="306">
        <f>IF(Q$8=0,0,Q$8/CHI_fec!Q$8)</f>
        <v>0</v>
      </c>
      <c r="R220" s="306">
        <f>IF(R$8=0,0,R$8/CHI_fec!R$8)</f>
        <v>0</v>
      </c>
      <c r="S220" s="306">
        <f>IF(S$8=0,0,S$8/CHI_fec!S$8)</f>
        <v>0</v>
      </c>
      <c r="T220" s="306">
        <f>IF(T$8=0,0,T$8/CHI_fec!T$8)</f>
        <v>0</v>
      </c>
      <c r="U220" s="306">
        <f>IF(U$8=0,0,U$8/CHI_fec!U$8)</f>
        <v>0</v>
      </c>
      <c r="V220" s="306">
        <f>IF(V$8=0,0,V$8/CHI_fec!V$8)</f>
        <v>0</v>
      </c>
      <c r="W220" s="306">
        <f>IF(W$8=0,0,W$8/CHI_fec!W$8)</f>
        <v>0</v>
      </c>
      <c r="X220" s="306">
        <f>IF(X$8=0,0,X$8/CHI_fec!X$8)</f>
        <v>0</v>
      </c>
      <c r="Y220" s="306">
        <f>IF(Y$8=0,0,Y$8/CHI_fec!Y$8)</f>
        <v>0</v>
      </c>
      <c r="DA220" s="77"/>
    </row>
    <row r="221" spans="1:105" ht="12" customHeight="1" x14ac:dyDescent="0.25">
      <c r="A221" s="173" t="s">
        <v>94</v>
      </c>
      <c r="B221" s="306">
        <f>IF(B$9=0,0,B$9/CHI_fec!B$9)</f>
        <v>0</v>
      </c>
      <c r="C221" s="306">
        <f>IF(C$9=0,0,C$9/CHI_fec!C$9)</f>
        <v>0</v>
      </c>
      <c r="D221" s="306">
        <f>IF(D$9=0,0,D$9/CHI_fec!D$9)</f>
        <v>0</v>
      </c>
      <c r="E221" s="306">
        <f>IF(E$9=0,0,E$9/CHI_fec!E$9)</f>
        <v>0</v>
      </c>
      <c r="F221" s="306">
        <f>IF(F$9=0,0,F$9/CHI_fec!F$9)</f>
        <v>0</v>
      </c>
      <c r="G221" s="306">
        <f>IF(G$9=0,0,G$9/CHI_fec!G$9)</f>
        <v>0</v>
      </c>
      <c r="H221" s="306">
        <f>IF(H$9=0,0,H$9/CHI_fec!H$9)</f>
        <v>0</v>
      </c>
      <c r="I221" s="306">
        <f>IF(I$9=0,0,I$9/CHI_fec!I$9)</f>
        <v>0</v>
      </c>
      <c r="J221" s="306">
        <f>IF(J$9=0,0,J$9/CHI_fec!J$9)</f>
        <v>0</v>
      </c>
      <c r="K221" s="306">
        <f>IF(K$9=0,0,K$9/CHI_fec!K$9)</f>
        <v>0</v>
      </c>
      <c r="L221" s="306">
        <f>IF(L$9=0,0,L$9/CHI_fec!L$9)</f>
        <v>0</v>
      </c>
      <c r="M221" s="306">
        <f>IF(M$9=0,0,M$9/CHI_fec!M$9)</f>
        <v>0</v>
      </c>
      <c r="N221" s="306">
        <f>IF(N$9=0,0,N$9/CHI_fec!N$9)</f>
        <v>0</v>
      </c>
      <c r="O221" s="306">
        <f>IF(O$9=0,0,O$9/CHI_fec!O$9)</f>
        <v>0</v>
      </c>
      <c r="P221" s="306">
        <f>IF(P$9=0,0,P$9/CHI_fec!P$9)</f>
        <v>0</v>
      </c>
      <c r="Q221" s="306">
        <f>IF(Q$9=0,0,Q$9/CHI_fec!Q$9)</f>
        <v>0</v>
      </c>
      <c r="R221" s="306">
        <f>IF(R$9=0,0,R$9/CHI_fec!R$9)</f>
        <v>0</v>
      </c>
      <c r="S221" s="306">
        <f>IF(S$9=0,0,S$9/CHI_fec!S$9)</f>
        <v>0</v>
      </c>
      <c r="T221" s="306">
        <f>IF(T$9=0,0,T$9/CHI_fec!T$9)</f>
        <v>0</v>
      </c>
      <c r="U221" s="306">
        <f>IF(U$9=0,0,U$9/CHI_fec!U$9)</f>
        <v>0</v>
      </c>
      <c r="V221" s="306">
        <f>IF(V$9=0,0,V$9/CHI_fec!V$9)</f>
        <v>0</v>
      </c>
      <c r="W221" s="306">
        <f>IF(W$9=0,0,W$9/CHI_fec!W$9)</f>
        <v>0</v>
      </c>
      <c r="X221" s="306">
        <f>IF(X$9=0,0,X$9/CHI_fec!X$9)</f>
        <v>0</v>
      </c>
      <c r="Y221" s="306">
        <f>IF(Y$9=0,0,Y$9/CHI_fec!Y$9)</f>
        <v>0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</v>
      </c>
      <c r="C222" s="307">
        <f>IF(C$10=0,0,C$10/CHI_fec!C$10)</f>
        <v>0</v>
      </c>
      <c r="D222" s="307">
        <f>IF(D$10=0,0,D$10/CHI_fec!D$10)</f>
        <v>0</v>
      </c>
      <c r="E222" s="307">
        <f>IF(E$10=0,0,E$10/CHI_fec!E$10)</f>
        <v>0</v>
      </c>
      <c r="F222" s="307">
        <f>IF(F$10=0,0,F$10/CHI_fec!F$10)</f>
        <v>0</v>
      </c>
      <c r="G222" s="307">
        <f>IF(G$10=0,0,G$10/CHI_fec!G$10)</f>
        <v>0</v>
      </c>
      <c r="H222" s="307">
        <f>IF(H$10=0,0,H$10/CHI_fec!H$10)</f>
        <v>0</v>
      </c>
      <c r="I222" s="307">
        <f>IF(I$10=0,0,I$10/CHI_fec!I$10)</f>
        <v>0</v>
      </c>
      <c r="J222" s="307">
        <f>IF(J$10=0,0,J$10/CHI_fec!J$10)</f>
        <v>0</v>
      </c>
      <c r="K222" s="307">
        <f>IF(K$10=0,0,K$10/CHI_fec!K$10)</f>
        <v>0</v>
      </c>
      <c r="L222" s="307">
        <f>IF(L$10=0,0,L$10/CHI_fec!L$10)</f>
        <v>0</v>
      </c>
      <c r="M222" s="307">
        <f>IF(M$10=0,0,M$10/CHI_fec!M$10)</f>
        <v>0</v>
      </c>
      <c r="N222" s="307">
        <f>IF(N$10=0,0,N$10/CHI_fec!N$10)</f>
        <v>0</v>
      </c>
      <c r="O222" s="307">
        <f>IF(O$10=0,0,O$10/CHI_fec!O$10)</f>
        <v>0</v>
      </c>
      <c r="P222" s="307">
        <f>IF(P$10=0,0,P$10/CHI_fec!P$10)</f>
        <v>0</v>
      </c>
      <c r="Q222" s="307">
        <f>IF(Q$10=0,0,Q$10/CHI_fec!Q$10)</f>
        <v>0</v>
      </c>
      <c r="R222" s="307">
        <f>IF(R$10=0,0,R$10/CHI_fec!R$10)</f>
        <v>0</v>
      </c>
      <c r="S222" s="307">
        <f>IF(S$10=0,0,S$10/CHI_fec!S$10)</f>
        <v>0</v>
      </c>
      <c r="T222" s="307">
        <f>IF(T$10=0,0,T$10/CHI_fec!T$10)</f>
        <v>0</v>
      </c>
      <c r="U222" s="307">
        <f>IF(U$10=0,0,U$10/CHI_fec!U$10)</f>
        <v>0</v>
      </c>
      <c r="V222" s="307">
        <f>IF(V$10=0,0,V$10/CHI_fec!V$10)</f>
        <v>0</v>
      </c>
      <c r="W222" s="307">
        <f>IF(W$10=0,0,W$10/CHI_fec!W$10)</f>
        <v>0</v>
      </c>
      <c r="X222" s="307">
        <f>IF(X$10=0,0,X$10/CHI_fec!X$10)</f>
        <v>0</v>
      </c>
      <c r="Y222" s="307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X223" s="323">
        <f>IF(X$16=0,0,X$16/CHI_fec!X$16)</f>
        <v>0</v>
      </c>
      <c r="Y223" s="323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</v>
      </c>
      <c r="C224" s="308">
        <f>IF(C$25=0,0,C$25/CHI_fec!C$25)</f>
        <v>0</v>
      </c>
      <c r="D224" s="308">
        <f>IF(D$25=0,0,D$25/CHI_fec!D$25)</f>
        <v>0</v>
      </c>
      <c r="E224" s="308">
        <f>IF(E$25=0,0,E$25/CHI_fec!E$25)</f>
        <v>0</v>
      </c>
      <c r="F224" s="308">
        <f>IF(F$25=0,0,F$25/CHI_fec!F$25)</f>
        <v>0</v>
      </c>
      <c r="G224" s="308">
        <f>IF(G$25=0,0,G$25/CHI_fec!G$25)</f>
        <v>0</v>
      </c>
      <c r="H224" s="308">
        <f>IF(H$25=0,0,H$25/CHI_fec!H$25)</f>
        <v>0</v>
      </c>
      <c r="I224" s="308">
        <f>IF(I$25=0,0,I$25/CHI_fec!I$25)</f>
        <v>0</v>
      </c>
      <c r="J224" s="308">
        <f>IF(J$25=0,0,J$25/CHI_fec!J$25)</f>
        <v>0</v>
      </c>
      <c r="K224" s="308">
        <f>IF(K$25=0,0,K$25/CHI_fec!K$25)</f>
        <v>0</v>
      </c>
      <c r="L224" s="308">
        <f>IF(L$25=0,0,L$25/CHI_fec!L$25)</f>
        <v>0</v>
      </c>
      <c r="M224" s="308">
        <f>IF(M$25=0,0,M$25/CHI_fec!M$25)</f>
        <v>0</v>
      </c>
      <c r="N224" s="308">
        <f>IF(N$25=0,0,N$25/CHI_fec!N$25)</f>
        <v>0</v>
      </c>
      <c r="O224" s="308">
        <f>IF(O$25=0,0,O$25/CHI_fec!O$25)</f>
        <v>0</v>
      </c>
      <c r="P224" s="308">
        <f>IF(P$25=0,0,P$25/CHI_fec!P$25)</f>
        <v>0</v>
      </c>
      <c r="Q224" s="308">
        <f>IF(Q$25=0,0,Q$25/CHI_fec!Q$25)</f>
        <v>0</v>
      </c>
      <c r="R224" s="308">
        <f>IF(R$25=0,0,R$25/CHI_fec!R$25)</f>
        <v>0</v>
      </c>
      <c r="S224" s="308">
        <f>IF(S$25=0,0,S$25/CHI_fec!S$25)</f>
        <v>0</v>
      </c>
      <c r="T224" s="308">
        <f>IF(T$25=0,0,T$25/CHI_fec!T$25)</f>
        <v>0</v>
      </c>
      <c r="U224" s="308">
        <f>IF(U$25=0,0,U$25/CHI_fec!U$25)</f>
        <v>0</v>
      </c>
      <c r="V224" s="308">
        <f>IF(V$25=0,0,V$25/CHI_fec!V$25)</f>
        <v>0</v>
      </c>
      <c r="W224" s="308">
        <f>IF(W$25=0,0,W$25/CHI_fec!W$25)</f>
        <v>0</v>
      </c>
      <c r="X224" s="308">
        <f>IF(X$25=0,0,X$25/CHI_fec!X$25)</f>
        <v>0</v>
      </c>
      <c r="Y224" s="308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</v>
      </c>
      <c r="C225" s="308">
        <f>IF(C$36=0,0,C$36/CHI_fec!C$36)</f>
        <v>0</v>
      </c>
      <c r="D225" s="308">
        <f>IF(D$36=0,0,D$36/CHI_fec!D$36)</f>
        <v>0</v>
      </c>
      <c r="E225" s="308">
        <f>IF(E$36=0,0,E$36/CHI_fec!E$36)</f>
        <v>0</v>
      </c>
      <c r="F225" s="308">
        <f>IF(F$36=0,0,F$36/CHI_fec!F$36)</f>
        <v>0</v>
      </c>
      <c r="G225" s="308">
        <f>IF(G$36=0,0,G$36/CHI_fec!G$36)</f>
        <v>0</v>
      </c>
      <c r="H225" s="308">
        <f>IF(H$36=0,0,H$36/CHI_fec!H$36)</f>
        <v>0</v>
      </c>
      <c r="I225" s="308">
        <f>IF(I$36=0,0,I$36/CHI_fec!I$36)</f>
        <v>0</v>
      </c>
      <c r="J225" s="308">
        <f>IF(J$36=0,0,J$36/CHI_fec!J$36)</f>
        <v>0</v>
      </c>
      <c r="K225" s="308">
        <f>IF(K$36=0,0,K$36/CHI_fec!K$36)</f>
        <v>0</v>
      </c>
      <c r="L225" s="308">
        <f>IF(L$36=0,0,L$36/CHI_fec!L$36)</f>
        <v>0</v>
      </c>
      <c r="M225" s="308">
        <f>IF(M$36=0,0,M$36/CHI_fec!M$36)</f>
        <v>0</v>
      </c>
      <c r="N225" s="308">
        <f>IF(N$36=0,0,N$36/CHI_fec!N$36)</f>
        <v>0</v>
      </c>
      <c r="O225" s="308">
        <f>IF(O$36=0,0,O$36/CHI_fec!O$36)</f>
        <v>0</v>
      </c>
      <c r="P225" s="308">
        <f>IF(P$36=0,0,P$36/CHI_fec!P$36)</f>
        <v>0</v>
      </c>
      <c r="Q225" s="308">
        <f>IF(Q$36=0,0,Q$36/CHI_fec!Q$36)</f>
        <v>0</v>
      </c>
      <c r="R225" s="308">
        <f>IF(R$36=0,0,R$36/CHI_fec!R$36)</f>
        <v>0</v>
      </c>
      <c r="S225" s="308">
        <f>IF(S$36=0,0,S$36/CHI_fec!S$36)</f>
        <v>0</v>
      </c>
      <c r="T225" s="308">
        <f>IF(T$36=0,0,T$36/CHI_fec!T$36)</f>
        <v>0</v>
      </c>
      <c r="U225" s="308">
        <f>IF(U$36=0,0,U$36/CHI_fec!U$36)</f>
        <v>0</v>
      </c>
      <c r="V225" s="308">
        <f>IF(V$36=0,0,V$36/CHI_fec!V$36)</f>
        <v>0</v>
      </c>
      <c r="W225" s="308">
        <f>IF(W$36=0,0,W$36/CHI_fec!W$36)</f>
        <v>0</v>
      </c>
      <c r="X225" s="308">
        <f>IF(X$36=0,0,X$36/CHI_fec!X$36)</f>
        <v>0</v>
      </c>
      <c r="Y225" s="308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</v>
      </c>
      <c r="C226" s="308">
        <f>IF(C$44=0,0,C$44/CHI_fec!C$44)</f>
        <v>0</v>
      </c>
      <c r="D226" s="308">
        <f>IF(D$44=0,0,D$44/CHI_fec!D$44)</f>
        <v>0</v>
      </c>
      <c r="E226" s="308">
        <f>IF(E$44=0,0,E$44/CHI_fec!E$44)</f>
        <v>0</v>
      </c>
      <c r="F226" s="308">
        <f>IF(F$44=0,0,F$44/CHI_fec!F$44)</f>
        <v>0</v>
      </c>
      <c r="G226" s="308">
        <f>IF(G$44=0,0,G$44/CHI_fec!G$44)</f>
        <v>0</v>
      </c>
      <c r="H226" s="308">
        <f>IF(H$44=0,0,H$44/CHI_fec!H$44)</f>
        <v>0</v>
      </c>
      <c r="I226" s="308">
        <f>IF(I$44=0,0,I$44/CHI_fec!I$44)</f>
        <v>0</v>
      </c>
      <c r="J226" s="308">
        <f>IF(J$44=0,0,J$44/CHI_fec!J$44)</f>
        <v>0</v>
      </c>
      <c r="K226" s="308">
        <f>IF(K$44=0,0,K$44/CHI_fec!K$44)</f>
        <v>0</v>
      </c>
      <c r="L226" s="308">
        <f>IF(L$44=0,0,L$44/CHI_fec!L$44)</f>
        <v>0</v>
      </c>
      <c r="M226" s="308">
        <f>IF(M$44=0,0,M$44/CHI_fec!M$44)</f>
        <v>0</v>
      </c>
      <c r="N226" s="308">
        <f>IF(N$44=0,0,N$44/CHI_fec!N$44)</f>
        <v>0</v>
      </c>
      <c r="O226" s="308">
        <f>IF(O$44=0,0,O$44/CHI_fec!O$44)</f>
        <v>0</v>
      </c>
      <c r="P226" s="308">
        <f>IF(P$44=0,0,P$44/CHI_fec!P$44)</f>
        <v>0</v>
      </c>
      <c r="Q226" s="308">
        <f>IF(Q$44=0,0,Q$44/CHI_fec!Q$44)</f>
        <v>0</v>
      </c>
      <c r="R226" s="308">
        <f>IF(R$44=0,0,R$44/CHI_fec!R$44)</f>
        <v>0</v>
      </c>
      <c r="S226" s="308">
        <f>IF(S$44=0,0,S$44/CHI_fec!S$44)</f>
        <v>0</v>
      </c>
      <c r="T226" s="308">
        <f>IF(T$44=0,0,T$44/CHI_fec!T$44)</f>
        <v>0</v>
      </c>
      <c r="U226" s="308">
        <f>IF(U$44=0,0,U$44/CHI_fec!U$44)</f>
        <v>0</v>
      </c>
      <c r="V226" s="308">
        <f>IF(V$44=0,0,V$44/CHI_fec!V$44)</f>
        <v>0</v>
      </c>
      <c r="W226" s="308">
        <f>IF(W$44=0,0,W$44/CHI_fec!W$44)</f>
        <v>0</v>
      </c>
      <c r="X226" s="308">
        <f>IF(X$44=0,0,X$44/CHI_fec!X$44)</f>
        <v>0</v>
      </c>
      <c r="Y226" s="308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</v>
      </c>
      <c r="C227" s="309">
        <f>IF(C$58=0,0,C$58/CHI_fec!C$58)</f>
        <v>0</v>
      </c>
      <c r="D227" s="309">
        <f>IF(D$58=0,0,D$58/CHI_fec!D$58)</f>
        <v>0</v>
      </c>
      <c r="E227" s="309">
        <f>IF(E$58=0,0,E$58/CHI_fec!E$58)</f>
        <v>0</v>
      </c>
      <c r="F227" s="309">
        <f>IF(F$58=0,0,F$58/CHI_fec!F$58)</f>
        <v>0</v>
      </c>
      <c r="G227" s="309">
        <f>IF(G$58=0,0,G$58/CHI_fec!G$58)</f>
        <v>0</v>
      </c>
      <c r="H227" s="309">
        <f>IF(H$58=0,0,H$58/CHI_fec!H$58)</f>
        <v>0</v>
      </c>
      <c r="I227" s="309">
        <f>IF(I$58=0,0,I$58/CHI_fec!I$58)</f>
        <v>0</v>
      </c>
      <c r="J227" s="309">
        <f>IF(J$58=0,0,J$58/CHI_fec!J$58)</f>
        <v>0</v>
      </c>
      <c r="K227" s="309">
        <f>IF(K$58=0,0,K$58/CHI_fec!K$58)</f>
        <v>0</v>
      </c>
      <c r="L227" s="309">
        <f>IF(L$58=0,0,L$58/CHI_fec!L$58)</f>
        <v>0</v>
      </c>
      <c r="M227" s="309">
        <f>IF(M$58=0,0,M$58/CHI_fec!M$58)</f>
        <v>0</v>
      </c>
      <c r="N227" s="309">
        <f>IF(N$58=0,0,N$58/CHI_fec!N$58)</f>
        <v>0</v>
      </c>
      <c r="O227" s="309">
        <f>IF(O$58=0,0,O$58/CHI_fec!O$58)</f>
        <v>0</v>
      </c>
      <c r="P227" s="309">
        <f>IF(P$58=0,0,P$58/CHI_fec!P$58)</f>
        <v>0</v>
      </c>
      <c r="Q227" s="309">
        <f>IF(Q$58=0,0,Q$58/CHI_fec!Q$58)</f>
        <v>0</v>
      </c>
      <c r="R227" s="309">
        <f>IF(R$58=0,0,R$58/CHI_fec!R$58)</f>
        <v>0</v>
      </c>
      <c r="S227" s="309">
        <f>IF(S$58=0,0,S$58/CHI_fec!S$58)</f>
        <v>0</v>
      </c>
      <c r="T227" s="309">
        <f>IF(T$58=0,0,T$58/CHI_fec!T$58)</f>
        <v>0</v>
      </c>
      <c r="U227" s="309">
        <f>IF(U$58=0,0,U$58/CHI_fec!U$58)</f>
        <v>0</v>
      </c>
      <c r="V227" s="309">
        <f>IF(V$58=0,0,V$58/CHI_fec!V$58)</f>
        <v>0</v>
      </c>
      <c r="W227" s="309">
        <f>IF(W$58=0,0,W$58/CHI_fec!W$58)</f>
        <v>0</v>
      </c>
      <c r="X227" s="309">
        <f>IF(X$58=0,0,X$58/CHI_fec!X$58)</f>
        <v>0</v>
      </c>
      <c r="Y227" s="309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0.36654195243787874</v>
      </c>
      <c r="C229" s="322">
        <f>IF(C$61=0,0,C$61/CHI_fec!C$61)</f>
        <v>0.36654195243787879</v>
      </c>
      <c r="D229" s="322">
        <f>IF(D$61=0,0,D$61/CHI_fec!D$61)</f>
        <v>0.36654195243787879</v>
      </c>
      <c r="E229" s="322">
        <f>IF(E$61=0,0,E$61/CHI_fec!E$61)</f>
        <v>0.36654195243787868</v>
      </c>
      <c r="F229" s="322">
        <f>IF(F$61=0,0,F$61/CHI_fec!F$61)</f>
        <v>0.36922050152104102</v>
      </c>
      <c r="G229" s="322">
        <f>IF(G$61=0,0,G$61/CHI_fec!G$61)</f>
        <v>0.36922050152104102</v>
      </c>
      <c r="H229" s="322">
        <f>IF(H$61=0,0,H$61/CHI_fec!H$61)</f>
        <v>0.36922050152104097</v>
      </c>
      <c r="I229" s="322">
        <f>IF(I$61=0,0,I$61/CHI_fec!I$61)</f>
        <v>0.37370285996354158</v>
      </c>
      <c r="J229" s="322">
        <f>IF(J$61=0,0,J$61/CHI_fec!J$61)</f>
        <v>0.37370285996354136</v>
      </c>
      <c r="K229" s="322">
        <f>IF(K$61=0,0,K$61/CHI_fec!K$61)</f>
        <v>0.37370285996354136</v>
      </c>
      <c r="L229" s="322">
        <f>IF(L$61=0,0,L$61/CHI_fec!L$61)</f>
        <v>0.37987574916018196</v>
      </c>
      <c r="M229" s="322">
        <f>IF(M$61=0,0,M$61/CHI_fec!M$61)</f>
        <v>0.37987574916018196</v>
      </c>
      <c r="N229" s="322">
        <f>IF(N$61=0,0,N$61/CHI_fec!N$61)</f>
        <v>0.39114710029857652</v>
      </c>
      <c r="O229" s="322">
        <f>IF(O$61=0,0,O$61/CHI_fec!O$61)</f>
        <v>0.37987574916018174</v>
      </c>
      <c r="P229" s="322">
        <f>IF(P$61=0,0,P$61/CHI_fec!P$61)</f>
        <v>0.40247057786703749</v>
      </c>
      <c r="Q229" s="322">
        <f>IF(Q$61=0,0,Q$61/CHI_fec!Q$61)</f>
        <v>0.40920653681560165</v>
      </c>
      <c r="R229" s="322">
        <f>IF(R$61=0,0,R$61/CHI_fec!R$61)</f>
        <v>0.41024419298659942</v>
      </c>
      <c r="S229" s="322">
        <f>IF(S$61=0,0,S$61/CHI_fec!S$61)</f>
        <v>0.41336190475544204</v>
      </c>
      <c r="T229" s="322">
        <f>IF(T$61=0,0,T$61/CHI_fec!T$61)</f>
        <v>0.42301816415921056</v>
      </c>
      <c r="U229" s="322">
        <f>IF(U$61=0,0,U$61/CHI_fec!U$61)</f>
        <v>0.42492346191307095</v>
      </c>
      <c r="V229" s="322">
        <f>IF(V$61=0,0,V$61/CHI_fec!V$61)</f>
        <v>0.43353036587820665</v>
      </c>
      <c r="W229" s="322">
        <f>IF(W$61=0,0,W$61/CHI_fec!W$61)</f>
        <v>0.4398665661451775</v>
      </c>
      <c r="X229" s="322">
        <f>IF(X$61=0,0,X$61/CHI_fec!X$61)</f>
        <v>0.42987818544246909</v>
      </c>
      <c r="Y229" s="322">
        <f>IF(Y$61=0,0,Y$61/CHI_fec!Y$61)</f>
        <v>0.43731356359682411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0.31932611792036536</v>
      </c>
      <c r="C230" s="305">
        <f>IF(C$62=0,0,C$62/CHI_fec!C$62)</f>
        <v>0.31932611792036525</v>
      </c>
      <c r="D230" s="305">
        <f>IF(D$62=0,0,D$62/CHI_fec!D$62)</f>
        <v>0.31932611792036525</v>
      </c>
      <c r="E230" s="305">
        <f>IF(E$62=0,0,E$62/CHI_fec!E$62)</f>
        <v>0.31932611792036553</v>
      </c>
      <c r="F230" s="305">
        <f>IF(F$62=0,0,F$62/CHI_fec!F$62)</f>
        <v>0.32165963165514116</v>
      </c>
      <c r="G230" s="305">
        <f>IF(G$62=0,0,G$62/CHI_fec!G$62)</f>
        <v>0.32165963165514111</v>
      </c>
      <c r="H230" s="305">
        <f>IF(H$62=0,0,H$62/CHI_fec!H$62)</f>
        <v>0.32165963165514105</v>
      </c>
      <c r="I230" s="305">
        <f>IF(I$62=0,0,I$62/CHI_fec!I$62)</f>
        <v>0.32556459836100238</v>
      </c>
      <c r="J230" s="305">
        <f>IF(J$62=0,0,J$62/CHI_fec!J$62)</f>
        <v>0.32556459836100238</v>
      </c>
      <c r="K230" s="305">
        <f>IF(K$62=0,0,K$62/CHI_fec!K$62)</f>
        <v>0.32556459836100238</v>
      </c>
      <c r="L230" s="305">
        <f>IF(L$62=0,0,L$62/CHI_fec!L$62)</f>
        <v>0.33094233133373707</v>
      </c>
      <c r="M230" s="305">
        <f>IF(M$62=0,0,M$62/CHI_fec!M$62)</f>
        <v>0.33094233133373696</v>
      </c>
      <c r="N230" s="305">
        <f>IF(N$62=0,0,N$62/CHI_fec!N$62)</f>
        <v>0.33094233133373702</v>
      </c>
      <c r="O230" s="305">
        <f>IF(O$62=0,0,O$62/CHI_fec!O$62)</f>
        <v>0.33094233133373702</v>
      </c>
      <c r="P230" s="305">
        <f>IF(P$62=0,0,P$62/CHI_fec!P$62)</f>
        <v>0.3442988784051898</v>
      </c>
      <c r="Q230" s="305">
        <f>IF(Q$62=0,0,Q$62/CHI_fec!Q$62)</f>
        <v>0.35499089123426808</v>
      </c>
      <c r="R230" s="305">
        <f>IF(R$62=0,0,R$62/CHI_fec!R$62)</f>
        <v>0.35499089123426819</v>
      </c>
      <c r="S230" s="305">
        <f>IF(S$62=0,0,S$62/CHI_fec!S$62)</f>
        <v>0.35499089123426825</v>
      </c>
      <c r="T230" s="305">
        <f>IF(T$62=0,0,T$62/CHI_fec!T$62)</f>
        <v>0.36108621191152906</v>
      </c>
      <c r="U230" s="305">
        <f>IF(U$62=0,0,U$62/CHI_fec!U$62)</f>
        <v>0.36108621191152901</v>
      </c>
      <c r="V230" s="305">
        <f>IF(V$62=0,0,V$62/CHI_fec!V$62)</f>
        <v>0.36782441418455408</v>
      </c>
      <c r="W230" s="305">
        <f>IF(W$62=0,0,W$62/CHI_fec!W$62)</f>
        <v>0.36782441418455403</v>
      </c>
      <c r="X230" s="305">
        <f>IF(X$62=0,0,X$62/CHI_fec!X$62)</f>
        <v>0.36782441418455414</v>
      </c>
      <c r="Y230" s="305">
        <f>IF(Y$62=0,0,Y$62/CHI_fec!Y$62)</f>
        <v>0.37582602140043803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8.4940929672705293E-2</v>
      </c>
      <c r="C231" s="306">
        <f>IF(C$63=0,0,C$63/CHI_fec!C$63)</f>
        <v>8.4940929672705265E-2</v>
      </c>
      <c r="D231" s="306">
        <f>IF(D$63=0,0,D$63/CHI_fec!D$63)</f>
        <v>8.4940929672705265E-2</v>
      </c>
      <c r="E231" s="306">
        <f>IF(E$63=0,0,E$63/CHI_fec!E$63)</f>
        <v>8.4940929672705279E-2</v>
      </c>
      <c r="F231" s="306">
        <f>IF(F$63=0,0,F$63/CHI_fec!F$63)</f>
        <v>8.5561645658377761E-2</v>
      </c>
      <c r="G231" s="306">
        <f>IF(G$63=0,0,G$63/CHI_fec!G$63)</f>
        <v>8.5561645658377677E-2</v>
      </c>
      <c r="H231" s="306">
        <f>IF(H$63=0,0,H$63/CHI_fec!H$63)</f>
        <v>8.5561645658377691E-2</v>
      </c>
      <c r="I231" s="306">
        <f>IF(I$63=0,0,I$63/CHI_fec!I$63)</f>
        <v>8.6600369031514121E-2</v>
      </c>
      <c r="J231" s="306">
        <f>IF(J$63=0,0,J$63/CHI_fec!J$63)</f>
        <v>8.6600369031514149E-2</v>
      </c>
      <c r="K231" s="306">
        <f>IF(K$63=0,0,K$63/CHI_fec!K$63)</f>
        <v>8.6600369031514149E-2</v>
      </c>
      <c r="L231" s="306">
        <f>IF(L$63=0,0,L$63/CHI_fec!L$63)</f>
        <v>8.803084907245326E-2</v>
      </c>
      <c r="M231" s="306">
        <f>IF(M$63=0,0,M$63/CHI_fec!M$63)</f>
        <v>8.8030849072453246E-2</v>
      </c>
      <c r="N231" s="306">
        <f>IF(N$63=0,0,N$63/CHI_fec!N$63)</f>
        <v>8.8030849072453274E-2</v>
      </c>
      <c r="O231" s="306">
        <f>IF(O$63=0,0,O$63/CHI_fec!O$63)</f>
        <v>8.8030849072453177E-2</v>
      </c>
      <c r="P231" s="306">
        <f>IF(P$63=0,0,P$63/CHI_fec!P$63)</f>
        <v>9.1583698218821438E-2</v>
      </c>
      <c r="Q231" s="306">
        <f>IF(Q$63=0,0,Q$63/CHI_fec!Q$63)</f>
        <v>9.442777973551375E-2</v>
      </c>
      <c r="R231" s="306">
        <f>IF(R$63=0,0,R$63/CHI_fec!R$63)</f>
        <v>9.4427779735513695E-2</v>
      </c>
      <c r="S231" s="306">
        <f>IF(S$63=0,0,S$63/CHI_fec!S$63)</f>
        <v>9.4427779735513723E-2</v>
      </c>
      <c r="T231" s="306">
        <f>IF(T$63=0,0,T$63/CHI_fec!T$63)</f>
        <v>9.6049138515533414E-2</v>
      </c>
      <c r="U231" s="306">
        <f>IF(U$63=0,0,U$63/CHI_fec!U$63)</f>
        <v>9.6049138515533483E-2</v>
      </c>
      <c r="V231" s="306">
        <f>IF(V$63=0,0,V$63/CHI_fec!V$63)</f>
        <v>9.7841504167052812E-2</v>
      </c>
      <c r="W231" s="306">
        <f>IF(W$63=0,0,W$63/CHI_fec!W$63)</f>
        <v>9.7841504167052812E-2</v>
      </c>
      <c r="X231" s="306">
        <f>IF(X$63=0,0,X$63/CHI_fec!X$63)</f>
        <v>9.7841504167052812E-2</v>
      </c>
      <c r="Y231" s="306">
        <f>IF(Y$63=0,0,Y$63/CHI_fec!Y$63)</f>
        <v>9.9969936254660843E-2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0.45173425283054103</v>
      </c>
      <c r="C232" s="306">
        <f>IF(C$64=0,0,C$64/CHI_fec!C$64)</f>
        <v>0.45173425283054097</v>
      </c>
      <c r="D232" s="306">
        <f>IF(D$64=0,0,D$64/CHI_fec!D$64)</f>
        <v>0.45173425283054097</v>
      </c>
      <c r="E232" s="306">
        <f>IF(E$64=0,0,E$64/CHI_fec!E$64)</f>
        <v>0.45173425283054103</v>
      </c>
      <c r="F232" s="306">
        <f>IF(F$64=0,0,F$64/CHI_fec!F$64)</f>
        <v>0.455035354820926</v>
      </c>
      <c r="G232" s="306">
        <f>IF(G$64=0,0,G$64/CHI_fec!G$64)</f>
        <v>0.45503535482092583</v>
      </c>
      <c r="H232" s="306">
        <f>IF(H$64=0,0,H$64/CHI_fec!H$64)</f>
        <v>0.45503535482092583</v>
      </c>
      <c r="I232" s="306">
        <f>IF(I$64=0,0,I$64/CHI_fec!I$64)</f>
        <v>0.46055951059211203</v>
      </c>
      <c r="J232" s="306">
        <f>IF(J$64=0,0,J$64/CHI_fec!J$64)</f>
        <v>0.46055951059211214</v>
      </c>
      <c r="K232" s="306">
        <f>IF(K$64=0,0,K$64/CHI_fec!K$64)</f>
        <v>0.46055951059211214</v>
      </c>
      <c r="L232" s="306">
        <f>IF(L$64=0,0,L$64/CHI_fec!L$64)</f>
        <v>0.46816711313393228</v>
      </c>
      <c r="M232" s="306">
        <f>IF(M$64=0,0,M$64/CHI_fec!M$64)</f>
        <v>0.46816711313393233</v>
      </c>
      <c r="N232" s="306">
        <f>IF(N$64=0,0,N$64/CHI_fec!N$64)</f>
        <v>0.46816711313393228</v>
      </c>
      <c r="O232" s="306">
        <f>IF(O$64=0,0,O$64/CHI_fec!O$64)</f>
        <v>0.46816711313393233</v>
      </c>
      <c r="P232" s="306">
        <f>IF(P$64=0,0,P$64/CHI_fec!P$64)</f>
        <v>0.48706193404934311</v>
      </c>
      <c r="Q232" s="306">
        <f>IF(Q$64=0,0,Q$64/CHI_fec!Q$64)</f>
        <v>0.5021873752692898</v>
      </c>
      <c r="R232" s="306">
        <f>IF(R$64=0,0,R$64/CHI_fec!R$64)</f>
        <v>0.50218737526929003</v>
      </c>
      <c r="S232" s="306">
        <f>IF(S$64=0,0,S$64/CHI_fec!S$64)</f>
        <v>0.5021873752692898</v>
      </c>
      <c r="T232" s="306">
        <f>IF(T$64=0,0,T$64/CHI_fec!T$64)</f>
        <v>0.51081011226880968</v>
      </c>
      <c r="U232" s="306">
        <f>IF(U$64=0,0,U$64/CHI_fec!U$64)</f>
        <v>0.51081011226880957</v>
      </c>
      <c r="V232" s="306">
        <f>IF(V$64=0,0,V$64/CHI_fec!V$64)</f>
        <v>0.52034230083218036</v>
      </c>
      <c r="W232" s="306">
        <f>IF(W$64=0,0,W$64/CHI_fec!W$64)</f>
        <v>0.52034230083218014</v>
      </c>
      <c r="X232" s="306">
        <f>IF(X$64=0,0,X$64/CHI_fec!X$64)</f>
        <v>0.52034230083218014</v>
      </c>
      <c r="Y232" s="306">
        <f>IF(Y$64=0,0,Y$64/CHI_fec!Y$64)</f>
        <v>0.5316617634575711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0.33207551274245373</v>
      </c>
      <c r="C233" s="306">
        <f>IF(C$65=0,0,C$65/CHI_fec!C$65)</f>
        <v>0.33207551274245378</v>
      </c>
      <c r="D233" s="306">
        <f>IF(D$65=0,0,D$65/CHI_fec!D$65)</f>
        <v>0.33207551274245378</v>
      </c>
      <c r="E233" s="306">
        <f>IF(E$65=0,0,E$65/CHI_fec!E$65)</f>
        <v>0.33207551274245367</v>
      </c>
      <c r="F233" s="306">
        <f>IF(F$65=0,0,F$65/CHI_fec!F$65)</f>
        <v>0.33450219420219107</v>
      </c>
      <c r="G233" s="306">
        <f>IF(G$65=0,0,G$65/CHI_fec!G$65)</f>
        <v>0.33450219420219102</v>
      </c>
      <c r="H233" s="306">
        <f>IF(H$65=0,0,H$65/CHI_fec!H$65)</f>
        <v>0.33450219420219102</v>
      </c>
      <c r="I233" s="306">
        <f>IF(I$65=0,0,I$65/CHI_fec!I$65)</f>
        <v>0.33856307036708527</v>
      </c>
      <c r="J233" s="306">
        <f>IF(J$65=0,0,J$65/CHI_fec!J$65)</f>
        <v>0.33856307036708544</v>
      </c>
      <c r="K233" s="306">
        <f>IF(K$65=0,0,K$65/CHI_fec!K$65)</f>
        <v>0.33856307036708544</v>
      </c>
      <c r="L233" s="306">
        <f>IF(L$65=0,0,L$65/CHI_fec!L$65)</f>
        <v>0.34415551437368003</v>
      </c>
      <c r="M233" s="306">
        <f>IF(M$65=0,0,M$65/CHI_fec!M$65)</f>
        <v>0.34415551437367997</v>
      </c>
      <c r="N233" s="306">
        <f>IF(N$65=0,0,N$65/CHI_fec!N$65)</f>
        <v>0.34415551437368019</v>
      </c>
      <c r="O233" s="306">
        <f>IF(O$65=0,0,O$65/CHI_fec!O$65)</f>
        <v>0.34415551437367981</v>
      </c>
      <c r="P233" s="306">
        <f>IF(P$65=0,0,P$65/CHI_fec!P$65)</f>
        <v>0.35804533411691664</v>
      </c>
      <c r="Q233" s="306">
        <f>IF(Q$65=0,0,Q$65/CHI_fec!Q$65)</f>
        <v>0.36916423558851663</v>
      </c>
      <c r="R233" s="306">
        <f>IF(R$65=0,0,R$65/CHI_fec!R$65)</f>
        <v>0.36916423558851658</v>
      </c>
      <c r="S233" s="306">
        <f>IF(S$65=0,0,S$65/CHI_fec!S$65)</f>
        <v>0.36916423558851674</v>
      </c>
      <c r="T233" s="306">
        <f>IF(T$65=0,0,T$65/CHI_fec!T$65)</f>
        <v>0.37550291766191929</v>
      </c>
      <c r="U233" s="306">
        <f>IF(U$65=0,0,U$65/CHI_fec!U$65)</f>
        <v>0.3755029176619194</v>
      </c>
      <c r="V233" s="306">
        <f>IF(V$65=0,0,V$65/CHI_fec!V$65)</f>
        <v>0.38251014898189284</v>
      </c>
      <c r="W233" s="306">
        <f>IF(W$65=0,0,W$65/CHI_fec!W$65)</f>
        <v>0.38251014898189273</v>
      </c>
      <c r="X233" s="306">
        <f>IF(X$65=0,0,X$65/CHI_fec!X$65)</f>
        <v>0.38251014898189278</v>
      </c>
      <c r="Y233" s="306">
        <f>IF(Y$65=0,0,Y$65/CHI_fec!Y$65)</f>
        <v>0.39083122787228625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0.56314179900210803</v>
      </c>
      <c r="C234" s="307">
        <f>IF(C$66=0,0,C$66/CHI_fec!C$66)</f>
        <v>0.56314179900210815</v>
      </c>
      <c r="D234" s="307">
        <f>IF(D$66=0,0,D$66/CHI_fec!D$66)</f>
        <v>0.56314179900210815</v>
      </c>
      <c r="E234" s="307">
        <f>IF(E$66=0,0,E$66/CHI_fec!E$66)</f>
        <v>0.56314179900210781</v>
      </c>
      <c r="F234" s="307">
        <f>IF(F$66=0,0,F$66/CHI_fec!F$66)</f>
        <v>0.56725702493838903</v>
      </c>
      <c r="G234" s="307">
        <f>IF(G$66=0,0,G$66/CHI_fec!G$66)</f>
        <v>0.56725702493838925</v>
      </c>
      <c r="H234" s="307">
        <f>IF(H$66=0,0,H$66/CHI_fec!H$66)</f>
        <v>0.56725702493838914</v>
      </c>
      <c r="I234" s="307">
        <f>IF(I$66=0,0,I$66/CHI_fec!I$66)</f>
        <v>0.57414355833598119</v>
      </c>
      <c r="J234" s="307">
        <f>IF(J$66=0,0,J$66/CHI_fec!J$66)</f>
        <v>0.57414355833598119</v>
      </c>
      <c r="K234" s="307">
        <f>IF(K$66=0,0,K$66/CHI_fec!K$66)</f>
        <v>0.57414355833598119</v>
      </c>
      <c r="L234" s="307">
        <f>IF(L$66=0,0,L$66/CHI_fec!L$66)</f>
        <v>0.58362736204280474</v>
      </c>
      <c r="M234" s="307">
        <f>IF(M$66=0,0,M$66/CHI_fec!M$66)</f>
        <v>0.58362736204280474</v>
      </c>
      <c r="N234" s="307">
        <f>IF(N$66=0,0,N$66/CHI_fec!N$66)</f>
        <v>0.56238496337549093</v>
      </c>
      <c r="O234" s="307">
        <f>IF(O$66=0,0,O$66/CHI_fec!O$66)</f>
        <v>0.58362736204280474</v>
      </c>
      <c r="P234" s="307">
        <f>IF(P$66=0,0,P$66/CHI_fec!P$66)</f>
        <v>0.56820993913455164</v>
      </c>
      <c r="Q234" s="307">
        <f>IF(Q$66=0,0,Q$66/CHI_fec!Q$66)</f>
        <v>0.56760874817099527</v>
      </c>
      <c r="R234" s="307">
        <f>IF(R$66=0,0,R$66/CHI_fec!R$66)</f>
        <v>0.58031197298091708</v>
      </c>
      <c r="S234" s="307">
        <f>IF(S$66=0,0,S$66/CHI_fec!S$66)</f>
        <v>0.57483216255679137</v>
      </c>
      <c r="T234" s="307">
        <f>IF(T$66=0,0,T$66/CHI_fec!T$66)</f>
        <v>0.58715184286541311</v>
      </c>
      <c r="U234" s="307">
        <f>IF(U$66=0,0,U$66/CHI_fec!U$66)</f>
        <v>0.58560035397918209</v>
      </c>
      <c r="V234" s="307">
        <f>IF(V$66=0,0,V$66/CHI_fec!V$66)</f>
        <v>0.59799993216989467</v>
      </c>
      <c r="W234" s="307">
        <f>IF(W$66=0,0,W$66/CHI_fec!W$66)</f>
        <v>0.5950119416958074</v>
      </c>
      <c r="X234" s="307">
        <f>IF(X$66=0,0,X$66/CHI_fec!X$66)</f>
        <v>0.59323032073739157</v>
      </c>
      <c r="Y234" s="307">
        <f>IF(Y$66=0,0,Y$66/CHI_fec!Y$66)</f>
        <v>0.60122981991697455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0.41803000836189191</v>
      </c>
      <c r="C235" s="308">
        <f>IF(C$72=0,0,C$72/CHI_fec!C$72)</f>
        <v>0.41803000836189186</v>
      </c>
      <c r="D235" s="308">
        <f>IF(D$72=0,0,D$72/CHI_fec!D$72)</f>
        <v>0.41803000836189186</v>
      </c>
      <c r="E235" s="308">
        <f>IF(E$72=0,0,E$72/CHI_fec!E$72)</f>
        <v>0.41803000836189202</v>
      </c>
      <c r="F235" s="308">
        <f>IF(F$72=0,0,F$72/CHI_fec!F$72)</f>
        <v>0.42108481256147889</v>
      </c>
      <c r="G235" s="308">
        <f>IF(G$72=0,0,G$72/CHI_fec!G$72)</f>
        <v>0.42108481256147889</v>
      </c>
      <c r="H235" s="308">
        <f>IF(H$72=0,0,H$72/CHI_fec!H$72)</f>
        <v>0.42108481256147889</v>
      </c>
      <c r="I235" s="308">
        <f>IF(I$72=0,0,I$72/CHI_fec!I$72)</f>
        <v>0.42619680676770028</v>
      </c>
      <c r="J235" s="308">
        <f>IF(J$72=0,0,J$72/CHI_fec!J$72)</f>
        <v>0.42619680676770028</v>
      </c>
      <c r="K235" s="308">
        <f>IF(K$72=0,0,K$72/CHI_fec!K$72)</f>
        <v>0.42619680676770028</v>
      </c>
      <c r="L235" s="308">
        <f>IF(L$72=0,0,L$72/CHI_fec!L$72)</f>
        <v>0.43323680015815935</v>
      </c>
      <c r="M235" s="308">
        <f>IF(M$72=0,0,M$72/CHI_fec!M$72)</f>
        <v>0.43323680015815924</v>
      </c>
      <c r="N235" s="308">
        <f>IF(N$72=0,0,N$72/CHI_fec!N$72)</f>
        <v>0.46824806669426117</v>
      </c>
      <c r="O235" s="308">
        <f>IF(O$72=0,0,O$72/CHI_fec!O$72)</f>
        <v>0.4332368001581593</v>
      </c>
      <c r="P235" s="308">
        <f>IF(P$72=0,0,P$72/CHI_fec!P$72)</f>
        <v>0.45227770725683153</v>
      </c>
      <c r="Q235" s="308">
        <f>IF(Q$72=0,0,Q$72/CHI_fec!Q$72)</f>
        <v>0.46175002520009284</v>
      </c>
      <c r="R235" s="308">
        <f>IF(R$72=0,0,R$72/CHI_fec!R$72)</f>
        <v>0.46947131429987837</v>
      </c>
      <c r="S235" s="308">
        <f>IF(S$72=0,0,S$72/CHI_fec!S$72)</f>
        <v>0.47572386429910851</v>
      </c>
      <c r="T235" s="308">
        <f>IF(T$72=0,0,T$72/CHI_fec!T$72)</f>
        <v>0.48163087226083701</v>
      </c>
      <c r="U235" s="308">
        <f>IF(U$72=0,0,U$72/CHI_fec!U$72)</f>
        <v>0.48656432290381491</v>
      </c>
      <c r="V235" s="308">
        <f>IF(V$72=0,0,V$72/CHI_fec!V$72)</f>
        <v>0.49705245216912247</v>
      </c>
      <c r="W235" s="308">
        <f>IF(W$72=0,0,W$72/CHI_fec!W$72)</f>
        <v>0.50664311680010021</v>
      </c>
      <c r="X235" s="308">
        <f>IF(X$72=0,0,X$72/CHI_fec!X$72)</f>
        <v>0.48902216618511757</v>
      </c>
      <c r="Y235" s="308">
        <f>IF(Y$72=0,0,Y$72/CHI_fec!Y$72)</f>
        <v>0.49741597245163283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0.38839984957957591</v>
      </c>
      <c r="C236" s="308">
        <f>IF(C$85=0,0,C$85/CHI_fec!C$85)</f>
        <v>0.38839984957957574</v>
      </c>
      <c r="D236" s="308">
        <f>IF(D$85=0,0,D$85/CHI_fec!D$85)</f>
        <v>0.38839984957957574</v>
      </c>
      <c r="E236" s="308">
        <f>IF(E$85=0,0,E$85/CHI_fec!E$85)</f>
        <v>0.38839984957957585</v>
      </c>
      <c r="F236" s="308">
        <f>IF(F$85=0,0,F$85/CHI_fec!F$85)</f>
        <v>0.39123812785597062</v>
      </c>
      <c r="G236" s="308">
        <f>IF(G$85=0,0,G$85/CHI_fec!G$85)</f>
        <v>0.39123812785597034</v>
      </c>
      <c r="H236" s="308">
        <f>IF(H$85=0,0,H$85/CHI_fec!H$85)</f>
        <v>0.39123812785597062</v>
      </c>
      <c r="I236" s="308">
        <f>IF(I$85=0,0,I$85/CHI_fec!I$85)</f>
        <v>0.39598778156750325</v>
      </c>
      <c r="J236" s="308">
        <f>IF(J$85=0,0,J$85/CHI_fec!J$85)</f>
        <v>0.39598778156750292</v>
      </c>
      <c r="K236" s="308">
        <f>IF(K$85=0,0,K$85/CHI_fec!K$85)</f>
        <v>0.39598778156750292</v>
      </c>
      <c r="L236" s="308">
        <f>IF(L$85=0,0,L$85/CHI_fec!L$85)</f>
        <v>0.40252877699654027</v>
      </c>
      <c r="M236" s="308">
        <f>IF(M$85=0,0,M$85/CHI_fec!M$85)</f>
        <v>0.40252877699654016</v>
      </c>
      <c r="N236" s="308">
        <f>IF(N$85=0,0,N$85/CHI_fec!N$85)</f>
        <v>0.34042997381758738</v>
      </c>
      <c r="O236" s="308">
        <f>IF(O$85=0,0,O$85/CHI_fec!O$85)</f>
        <v>0.40252877699654027</v>
      </c>
      <c r="P236" s="308">
        <f>IF(P$85=0,0,P$85/CHI_fec!P$85)</f>
        <v>0.33819933137909985</v>
      </c>
      <c r="Q236" s="308">
        <f>IF(Q$85=0,0,Q$85/CHI_fec!Q$85)</f>
        <v>0.32102415511658844</v>
      </c>
      <c r="R236" s="308">
        <f>IF(R$85=0,0,R$85/CHI_fec!R$85)</f>
        <v>0.32524508596740731</v>
      </c>
      <c r="S236" s="308">
        <f>IF(S$85=0,0,S$85/CHI_fec!S$85)</f>
        <v>0.32815840357952769</v>
      </c>
      <c r="T236" s="308">
        <f>IF(T$85=0,0,T$85/CHI_fec!T$85)</f>
        <v>0.33180630606160755</v>
      </c>
      <c r="U236" s="308">
        <f>IF(U$85=0,0,U$85/CHI_fec!U$85)</f>
        <v>0.33439945398174348</v>
      </c>
      <c r="V236" s="308">
        <f>IF(V$85=0,0,V$85/CHI_fec!V$85)</f>
        <v>0.34283478766486197</v>
      </c>
      <c r="W236" s="308">
        <f>IF(W$85=0,0,W$85/CHI_fec!W$85)</f>
        <v>0.34584481846201853</v>
      </c>
      <c r="X236" s="308">
        <f>IF(X$85=0,0,X$85/CHI_fec!X$85)</f>
        <v>0.32849354345193554</v>
      </c>
      <c r="Y236" s="308">
        <f>IF(Y$85=0,0,Y$85/CHI_fec!Y$85)</f>
        <v>0.32950284660319101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0.64152804858892909</v>
      </c>
      <c r="C237" s="308">
        <f>IF(C$93=0,0,C$93/CHI_fec!C$93)</f>
        <v>0.64152804858892909</v>
      </c>
      <c r="D237" s="308">
        <f>IF(D$93=0,0,D$93/CHI_fec!D$93)</f>
        <v>0.64152804858892909</v>
      </c>
      <c r="E237" s="308">
        <f>IF(E$93=0,0,E$93/CHI_fec!E$93)</f>
        <v>0.64152804858892909</v>
      </c>
      <c r="F237" s="308">
        <f>IF(F$93=0,0,F$93/CHI_fec!F$93)</f>
        <v>0.64621609140351521</v>
      </c>
      <c r="G237" s="308">
        <f>IF(G$93=0,0,G$93/CHI_fec!G$93)</f>
        <v>0.64621609140351521</v>
      </c>
      <c r="H237" s="308">
        <f>IF(H$93=0,0,H$93/CHI_fec!H$93)</f>
        <v>0.64621609140351521</v>
      </c>
      <c r="I237" s="308">
        <f>IF(I$93=0,0,I$93/CHI_fec!I$93)</f>
        <v>0.65406119247739813</v>
      </c>
      <c r="J237" s="308">
        <f>IF(J$93=0,0,J$93/CHI_fec!J$93)</f>
        <v>0.65406119247739802</v>
      </c>
      <c r="K237" s="308">
        <f>IF(K$93=0,0,K$93/CHI_fec!K$93)</f>
        <v>0.65406119247739802</v>
      </c>
      <c r="L237" s="308">
        <f>IF(L$93=0,0,L$93/CHI_fec!L$93)</f>
        <v>0.6648650896415228</v>
      </c>
      <c r="M237" s="308">
        <f>IF(M$93=0,0,M$93/CHI_fec!M$93)</f>
        <v>0.66486508964152258</v>
      </c>
      <c r="N237" s="308">
        <f>IF(N$93=0,0,N$93/CHI_fec!N$93)</f>
        <v>0.62495296460495564</v>
      </c>
      <c r="O237" s="308">
        <f>IF(O$93=0,0,O$93/CHI_fec!O$93)</f>
        <v>0.6648650896415228</v>
      </c>
      <c r="P237" s="308">
        <f>IF(P$93=0,0,P$93/CHI_fec!P$93)</f>
        <v>0.61520250503829432</v>
      </c>
      <c r="Q237" s="308">
        <f>IF(Q$93=0,0,Q$93/CHI_fec!Q$93)</f>
        <v>0.6171456558659667</v>
      </c>
      <c r="R237" s="308">
        <f>IF(R$93=0,0,R$93/CHI_fec!R$93)</f>
        <v>0.63416026368519574</v>
      </c>
      <c r="S237" s="308">
        <f>IF(S$93=0,0,S$93/CHI_fec!S$93)</f>
        <v>0.63411903080560117</v>
      </c>
      <c r="T237" s="308">
        <f>IF(T$93=0,0,T$93/CHI_fec!T$93)</f>
        <v>0.65105135469476105</v>
      </c>
      <c r="U237" s="308">
        <f>IF(U$93=0,0,U$93/CHI_fec!U$93)</f>
        <v>0.65230825576593421</v>
      </c>
      <c r="V237" s="308">
        <f>IF(V$93=0,0,V$93/CHI_fec!V$93)</f>
        <v>0.66698149111892291</v>
      </c>
      <c r="W237" s="308">
        <f>IF(W$93=0,0,W$93/CHI_fec!W$93)</f>
        <v>0.66254001663564788</v>
      </c>
      <c r="X237" s="308">
        <f>IF(X$93=0,0,X$93/CHI_fec!X$93)</f>
        <v>0.64930163827092158</v>
      </c>
      <c r="Y237" s="308">
        <f>IF(Y$93=0,0,Y$93/CHI_fec!Y$93)</f>
        <v>0.65203503715220079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0.45926260967415206</v>
      </c>
      <c r="C238" s="309">
        <f>IF(C$107=0,0,C$107/CHI_fec!C$107)</f>
        <v>0.45926260967415217</v>
      </c>
      <c r="D238" s="309">
        <f>IF(D$107=0,0,D$107/CHI_fec!D$107)</f>
        <v>0.45926260967415217</v>
      </c>
      <c r="E238" s="309">
        <f>IF(E$107=0,0,E$107/CHI_fec!E$107)</f>
        <v>0.45926260967415222</v>
      </c>
      <c r="F238" s="309">
        <f>IF(F$107=0,0,F$107/CHI_fec!F$107)</f>
        <v>0.46261872603107013</v>
      </c>
      <c r="G238" s="309">
        <f>IF(G$107=0,0,G$107/CHI_fec!G$107)</f>
        <v>0.46261872603107013</v>
      </c>
      <c r="H238" s="309">
        <f>IF(H$107=0,0,H$107/CHI_fec!H$107)</f>
        <v>0.46261872603107029</v>
      </c>
      <c r="I238" s="309">
        <f>IF(I$107=0,0,I$107/CHI_fec!I$107)</f>
        <v>0.46823494437144314</v>
      </c>
      <c r="J238" s="309">
        <f>IF(J$107=0,0,J$107/CHI_fec!J$107)</f>
        <v>0.46823494437144314</v>
      </c>
      <c r="K238" s="309">
        <f>IF(K$107=0,0,K$107/CHI_fec!K$107)</f>
        <v>0.46823494437144314</v>
      </c>
      <c r="L238" s="309">
        <f>IF(L$107=0,0,L$107/CHI_fec!L$107)</f>
        <v>0.47596933107076356</v>
      </c>
      <c r="M238" s="309">
        <f>IF(M$107=0,0,M$107/CHI_fec!M$107)</f>
        <v>0.47596933107076334</v>
      </c>
      <c r="N238" s="309">
        <f>IF(N$107=0,0,N$107/CHI_fec!N$107)</f>
        <v>0.4759693310707635</v>
      </c>
      <c r="O238" s="309">
        <f>IF(O$107=0,0,O$107/CHI_fec!O$107)</f>
        <v>0.47596933107076334</v>
      </c>
      <c r="P238" s="309">
        <f>IF(P$107=0,0,P$107/CHI_fec!P$107)</f>
        <v>0.49517904277308272</v>
      </c>
      <c r="Q238" s="309">
        <f>IF(Q$107=0,0,Q$107/CHI_fec!Q$107)</f>
        <v>0.51055655635240316</v>
      </c>
      <c r="R238" s="309">
        <f>IF(R$107=0,0,R$107/CHI_fec!R$107)</f>
        <v>0.51055655635240305</v>
      </c>
      <c r="S238" s="309">
        <f>IF(S$107=0,0,S$107/CHI_fec!S$107)</f>
        <v>0.51055655635240316</v>
      </c>
      <c r="T238" s="309">
        <f>IF(T$107=0,0,T$107/CHI_fec!T$107)</f>
        <v>0.51932299518700442</v>
      </c>
      <c r="U238" s="309">
        <f>IF(U$107=0,0,U$107/CHI_fec!U$107)</f>
        <v>0.51932299518700442</v>
      </c>
      <c r="V238" s="309">
        <f>IF(V$107=0,0,V$107/CHI_fec!V$107)</f>
        <v>0.52901404200953084</v>
      </c>
      <c r="W238" s="309">
        <f>IF(W$107=0,0,W$107/CHI_fec!W$107)</f>
        <v>0.52901404200953073</v>
      </c>
      <c r="X238" s="309">
        <f>IF(X$107=0,0,X$107/CHI_fec!X$107)</f>
        <v>0.52901404200953073</v>
      </c>
      <c r="Y238" s="309">
        <f>IF(Y$107=0,0,Y$107/CHI_fec!Y$107)</f>
        <v>0.54052214862945602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0.2206407108078087</v>
      </c>
      <c r="C240" s="322">
        <f>IF(C$110=0,0,C$110/CHI_fec!C$110)</f>
        <v>0.2206407108078087</v>
      </c>
      <c r="D240" s="322">
        <f>IF(D$110=0,0,D$110/CHI_fec!D$110)</f>
        <v>0.2206407108078087</v>
      </c>
      <c r="E240" s="322">
        <f>IF(E$110=0,0,E$110/CHI_fec!E$110)</f>
        <v>0.22064071080780875</v>
      </c>
      <c r="F240" s="322">
        <f>IF(F$110=0,0,F$110/CHI_fec!F$110)</f>
        <v>0.22293870851538419</v>
      </c>
      <c r="G240" s="322">
        <f>IF(G$110=0,0,G$110/CHI_fec!G$110)</f>
        <v>0.22508970485413307</v>
      </c>
      <c r="H240" s="322">
        <f>IF(H$110=0,0,H$110/CHI_fec!H$110)</f>
        <v>0.22627064832251195</v>
      </c>
      <c r="I240" s="322">
        <f>IF(I$110=0,0,I$110/CHI_fec!I$110)</f>
        <v>0.22627064832251198</v>
      </c>
      <c r="J240" s="322">
        <f>IF(J$110=0,0,J$110/CHI_fec!J$110)</f>
        <v>0.22930761986238177</v>
      </c>
      <c r="K240" s="322">
        <f>IF(K$110=0,0,K$110/CHI_fec!K$110)</f>
        <v>0.22930761986238177</v>
      </c>
      <c r="L240" s="322">
        <f>IF(L$110=0,0,L$110/CHI_fec!L$110)</f>
        <v>0.23414023044320825</v>
      </c>
      <c r="M240" s="322">
        <f>IF(M$110=0,0,M$110/CHI_fec!M$110)</f>
        <v>0.23560999454790335</v>
      </c>
      <c r="N240" s="322">
        <f>IF(N$110=0,0,N$110/CHI_fec!N$110)</f>
        <v>0.24153381613014285</v>
      </c>
      <c r="O240" s="322">
        <f>IF(O$110=0,0,O$110/CHI_fec!O$110)</f>
        <v>0.24131653531378755</v>
      </c>
      <c r="P240" s="322">
        <f>IF(P$110=0,0,P$110/CHI_fec!P$110)</f>
        <v>0.25263830905254187</v>
      </c>
      <c r="Q240" s="322">
        <f>IF(Q$110=0,0,Q$110/CHI_fec!Q$110)</f>
        <v>0.25687316376834796</v>
      </c>
      <c r="R240" s="322">
        <f>IF(R$110=0,0,R$110/CHI_fec!R$110)</f>
        <v>0.2577125860960201</v>
      </c>
      <c r="S240" s="322">
        <f>IF(S$110=0,0,S$110/CHI_fec!S$110)</f>
        <v>0.26206327305601618</v>
      </c>
      <c r="T240" s="322">
        <f>IF(T$110=0,0,T$110/CHI_fec!T$110)</f>
        <v>0.27128049089122563</v>
      </c>
      <c r="U240" s="322">
        <f>IF(U$110=0,0,U$110/CHI_fec!U$110)</f>
        <v>0.27433890773016062</v>
      </c>
      <c r="V240" s="322">
        <f>IF(V$110=0,0,V$110/CHI_fec!V$110)</f>
        <v>0.28020590409122748</v>
      </c>
      <c r="W240" s="322">
        <f>IF(W$110=0,0,W$110/CHI_fec!W$110)</f>
        <v>0.27848784772853102</v>
      </c>
      <c r="X240" s="322">
        <f>IF(X$110=0,0,X$110/CHI_fec!X$110)</f>
        <v>0.27596745302344777</v>
      </c>
      <c r="Y240" s="322">
        <f>IF(Y$110=0,0,Y$110/CHI_fec!Y$110)</f>
        <v>0.27637400963805897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0.17919108077212961</v>
      </c>
      <c r="C241" s="305">
        <f>IF(C$111=0,0,C$111/CHI_fec!C$111)</f>
        <v>0.17919108077212959</v>
      </c>
      <c r="D241" s="305">
        <f>IF(D$111=0,0,D$111/CHI_fec!D$111)</f>
        <v>0.17919108077212959</v>
      </c>
      <c r="E241" s="305">
        <f>IF(E$111=0,0,E$111/CHI_fec!E$111)</f>
        <v>0.17919108077212953</v>
      </c>
      <c r="F241" s="305">
        <f>IF(F$111=0,0,F$111/CHI_fec!F$111)</f>
        <v>0.18105737594188628</v>
      </c>
      <c r="G241" s="305">
        <f>IF(G$111=0,0,G$111/CHI_fec!G$111)</f>
        <v>0.18280428546400548</v>
      </c>
      <c r="H241" s="305">
        <f>IF(H$111=0,0,H$111/CHI_fec!H$111)</f>
        <v>0.18376337653860761</v>
      </c>
      <c r="I241" s="305">
        <f>IF(I$111=0,0,I$111/CHI_fec!I$111)</f>
        <v>0.18376337653860755</v>
      </c>
      <c r="J241" s="305">
        <f>IF(J$111=0,0,J$111/CHI_fec!J$111)</f>
        <v>0.18622982169512942</v>
      </c>
      <c r="K241" s="305">
        <f>IF(K$111=0,0,K$111/CHI_fec!K$111)</f>
        <v>0.18622982169512942</v>
      </c>
      <c r="L241" s="305">
        <f>IF(L$111=0,0,L$111/CHI_fec!L$111)</f>
        <v>0.19015457660440563</v>
      </c>
      <c r="M241" s="305">
        <f>IF(M$111=0,0,M$111/CHI_fec!M$111)</f>
        <v>0.1913482303840556</v>
      </c>
      <c r="N241" s="305">
        <f>IF(N$111=0,0,N$111/CHI_fec!N$111)</f>
        <v>0.19487531156613458</v>
      </c>
      <c r="O241" s="305">
        <f>IF(O$111=0,0,O$111/CHI_fec!O$111)</f>
        <v>0.19598273869199745</v>
      </c>
      <c r="P241" s="305">
        <f>IF(P$111=0,0,P$111/CHI_fec!P$111)</f>
        <v>0.20767873057790531</v>
      </c>
      <c r="Q241" s="305">
        <f>IF(Q$111=0,0,Q$111/CHI_fec!Q$111)</f>
        <v>0.21072258657685641</v>
      </c>
      <c r="R241" s="305">
        <f>IF(R$111=0,0,R$111/CHI_fec!R$111)</f>
        <v>0.21072258657685639</v>
      </c>
      <c r="S241" s="305">
        <f>IF(S$111=0,0,S$111/CHI_fec!S$111)</f>
        <v>0.21323989630002285</v>
      </c>
      <c r="T241" s="305">
        <f>IF(T$111=0,0,T$111/CHI_fec!T$111)</f>
        <v>0.21527582992450817</v>
      </c>
      <c r="U241" s="305">
        <f>IF(U$111=0,0,U$111/CHI_fec!U$111)</f>
        <v>0.21727022179418137</v>
      </c>
      <c r="V241" s="305">
        <f>IF(V$111=0,0,V$111/CHI_fec!V$111)</f>
        <v>0.22244299229629336</v>
      </c>
      <c r="W241" s="305">
        <f>IF(W$111=0,0,W$111/CHI_fec!W$111)</f>
        <v>0.22244299229629333</v>
      </c>
      <c r="X241" s="305">
        <f>IF(X$111=0,0,X$111/CHI_fec!X$111)</f>
        <v>0.22244299229629327</v>
      </c>
      <c r="Y241" s="305">
        <f>IF(Y$111=0,0,Y$111/CHI_fec!Y$111)</f>
        <v>0.22244299229629322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4.8290798549059419E-2</v>
      </c>
      <c r="C242" s="306">
        <f>IF(C$112=0,0,C$112/CHI_fec!C$112)</f>
        <v>4.8290798549059419E-2</v>
      </c>
      <c r="D242" s="306">
        <f>IF(D$112=0,0,D$112/CHI_fec!D$112)</f>
        <v>4.8290798549059419E-2</v>
      </c>
      <c r="E242" s="306">
        <f>IF(E$112=0,0,E$112/CHI_fec!E$112)</f>
        <v>4.8290798549059398E-2</v>
      </c>
      <c r="F242" s="306">
        <f>IF(F$112=0,0,F$112/CHI_fec!F$112)</f>
        <v>4.8793752622931078E-2</v>
      </c>
      <c r="G242" s="306">
        <f>IF(G$112=0,0,G$112/CHI_fec!G$112)</f>
        <v>4.9264533062741936E-2</v>
      </c>
      <c r="H242" s="306">
        <f>IF(H$112=0,0,H$112/CHI_fec!H$112)</f>
        <v>4.9523001696751175E-2</v>
      </c>
      <c r="I242" s="306">
        <f>IF(I$112=0,0,I$112/CHI_fec!I$112)</f>
        <v>4.9523001696751175E-2</v>
      </c>
      <c r="J242" s="306">
        <f>IF(J$112=0,0,J$112/CHI_fec!J$112)</f>
        <v>5.0187692180633924E-2</v>
      </c>
      <c r="K242" s="306">
        <f>IF(K$112=0,0,K$112/CHI_fec!K$112)</f>
        <v>5.0187692180633924E-2</v>
      </c>
      <c r="L242" s="306">
        <f>IF(L$112=0,0,L$112/CHI_fec!L$112)</f>
        <v>5.124538739549403E-2</v>
      </c>
      <c r="M242" s="306">
        <f>IF(M$112=0,0,M$112/CHI_fec!M$112)</f>
        <v>5.1567069110688896E-2</v>
      </c>
      <c r="N242" s="306">
        <f>IF(N$112=0,0,N$112/CHI_fec!N$112)</f>
        <v>5.2517593914133451E-2</v>
      </c>
      <c r="O242" s="306">
        <f>IF(O$112=0,0,O$112/CHI_fec!O$112)</f>
        <v>5.2816038122474505E-2</v>
      </c>
      <c r="P242" s="306">
        <f>IF(P$112=0,0,P$112/CHI_fec!P$112)</f>
        <v>5.5968029759335326E-2</v>
      </c>
      <c r="Q242" s="306">
        <f>IF(Q$112=0,0,Q$112/CHI_fec!Q$112)</f>
        <v>5.6788328605819866E-2</v>
      </c>
      <c r="R242" s="306">
        <f>IF(R$112=0,0,R$112/CHI_fec!R$112)</f>
        <v>5.6788328605819852E-2</v>
      </c>
      <c r="S242" s="306">
        <f>IF(S$112=0,0,S$112/CHI_fec!S$112)</f>
        <v>5.7466726750432927E-2</v>
      </c>
      <c r="T242" s="306">
        <f>IF(T$112=0,0,T$112/CHI_fec!T$112)</f>
        <v>5.8015397253984927E-2</v>
      </c>
      <c r="U242" s="306">
        <f>IF(U$112=0,0,U$112/CHI_fec!U$112)</f>
        <v>5.8552872532281558E-2</v>
      </c>
      <c r="V242" s="306">
        <f>IF(V$112=0,0,V$112/CHI_fec!V$112)</f>
        <v>5.9946899607633927E-2</v>
      </c>
      <c r="W242" s="306">
        <f>IF(W$112=0,0,W$112/CHI_fec!W$112)</f>
        <v>5.994689960763392E-2</v>
      </c>
      <c r="X242" s="306">
        <f>IF(X$112=0,0,X$112/CHI_fec!X$112)</f>
        <v>5.9946899607633906E-2</v>
      </c>
      <c r="Y242" s="306">
        <f>IF(Y$112=0,0,Y$112/CHI_fec!Y$112)</f>
        <v>5.9946899607633906E-2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0.25334476622411578</v>
      </c>
      <c r="C243" s="306">
        <f>IF(C$113=0,0,C$113/CHI_fec!C$113)</f>
        <v>0.25334476622411578</v>
      </c>
      <c r="D243" s="306">
        <f>IF(D$113=0,0,D$113/CHI_fec!D$113)</f>
        <v>0.25334476622411578</v>
      </c>
      <c r="E243" s="306">
        <f>IF(E$113=0,0,E$113/CHI_fec!E$113)</f>
        <v>0.25334476622411595</v>
      </c>
      <c r="F243" s="306">
        <f>IF(F$113=0,0,F$113/CHI_fec!F$113)</f>
        <v>0.25598338033063212</v>
      </c>
      <c r="G243" s="306">
        <f>IF(G$113=0,0,G$113/CHI_fec!G$113)</f>
        <v>0.25845320406621625</v>
      </c>
      <c r="H243" s="306">
        <f>IF(H$113=0,0,H$113/CHI_fec!H$113)</f>
        <v>0.25980919066463221</v>
      </c>
      <c r="I243" s="306">
        <f>IF(I$113=0,0,I$113/CHI_fec!I$113)</f>
        <v>0.25980919066463198</v>
      </c>
      <c r="J243" s="306">
        <f>IF(J$113=0,0,J$113/CHI_fec!J$113)</f>
        <v>0.26329631161334871</v>
      </c>
      <c r="K243" s="306">
        <f>IF(K$113=0,0,K$113/CHI_fec!K$113)</f>
        <v>0.26329631161334871</v>
      </c>
      <c r="L243" s="306">
        <f>IF(L$113=0,0,L$113/CHI_fec!L$113)</f>
        <v>0.2688452268310762</v>
      </c>
      <c r="M243" s="306">
        <f>IF(M$113=0,0,M$113/CHI_fec!M$113)</f>
        <v>0.270532843962771</v>
      </c>
      <c r="N243" s="306">
        <f>IF(N$113=0,0,N$113/CHI_fec!N$113)</f>
        <v>0.27551951826417553</v>
      </c>
      <c r="O243" s="306">
        <f>IF(O$113=0,0,O$113/CHI_fec!O$113)</f>
        <v>0.27708522602765934</v>
      </c>
      <c r="P243" s="306">
        <f>IF(P$113=0,0,P$113/CHI_fec!P$113)</f>
        <v>0.29362130760787253</v>
      </c>
      <c r="Q243" s="306">
        <f>IF(Q$113=0,0,Q$113/CHI_fec!Q$113)</f>
        <v>0.29792478623611268</v>
      </c>
      <c r="R243" s="306">
        <f>IF(R$113=0,0,R$113/CHI_fec!R$113)</f>
        <v>0.29792478623611268</v>
      </c>
      <c r="S243" s="306">
        <f>IF(S$113=0,0,S$113/CHI_fec!S$113)</f>
        <v>0.30148382076272673</v>
      </c>
      <c r="T243" s="306">
        <f>IF(T$113=0,0,T$113/CHI_fec!T$113)</f>
        <v>0.30436227389733855</v>
      </c>
      <c r="U243" s="306">
        <f>IF(U$113=0,0,U$113/CHI_fec!U$113)</f>
        <v>0.307181994275186</v>
      </c>
      <c r="V243" s="306">
        <f>IF(V$113=0,0,V$113/CHI_fec!V$113)</f>
        <v>0.31449538469585669</v>
      </c>
      <c r="W243" s="306">
        <f>IF(W$113=0,0,W$113/CHI_fec!W$113)</f>
        <v>0.31449538469585664</v>
      </c>
      <c r="X243" s="306">
        <f>IF(X$113=0,0,X$113/CHI_fec!X$113)</f>
        <v>0.31449538469585669</v>
      </c>
      <c r="Y243" s="306">
        <f>IF(Y$113=0,0,Y$113/CHI_fec!Y$113)</f>
        <v>0.31449538469585647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0.19080651093158651</v>
      </c>
      <c r="C244" s="306">
        <f>IF(C$114=0,0,C$114/CHI_fec!C$114)</f>
        <v>0.19080651093158651</v>
      </c>
      <c r="D244" s="306">
        <f>IF(D$114=0,0,D$114/CHI_fec!D$114)</f>
        <v>0.19080651093158651</v>
      </c>
      <c r="E244" s="306">
        <f>IF(E$114=0,0,E$114/CHI_fec!E$114)</f>
        <v>0.19080651093158646</v>
      </c>
      <c r="F244" s="306">
        <f>IF(F$114=0,0,F$114/CHI_fec!F$114)</f>
        <v>0.19279378210700071</v>
      </c>
      <c r="G244" s="306">
        <f>IF(G$114=0,0,G$114/CHI_fec!G$114)</f>
        <v>0.19465392888100555</v>
      </c>
      <c r="H244" s="306">
        <f>IF(H$114=0,0,H$114/CHI_fec!H$114)</f>
        <v>0.19567518965370637</v>
      </c>
      <c r="I244" s="306">
        <f>IF(I$114=0,0,I$114/CHI_fec!I$114)</f>
        <v>0.19567518965370645</v>
      </c>
      <c r="J244" s="306">
        <f>IF(J$114=0,0,J$114/CHI_fec!J$114)</f>
        <v>0.19830151342323879</v>
      </c>
      <c r="K244" s="306">
        <f>IF(K$114=0,0,K$114/CHI_fec!K$114)</f>
        <v>0.19830151342323879</v>
      </c>
      <c r="L244" s="306">
        <f>IF(L$114=0,0,L$114/CHI_fec!L$114)</f>
        <v>0.20248067673468118</v>
      </c>
      <c r="M244" s="306">
        <f>IF(M$114=0,0,M$114/CHI_fec!M$114)</f>
        <v>0.2037517049129472</v>
      </c>
      <c r="N244" s="306">
        <f>IF(N$114=0,0,N$114/CHI_fec!N$114)</f>
        <v>0.20750741669963346</v>
      </c>
      <c r="O244" s="306">
        <f>IF(O$114=0,0,O$114/CHI_fec!O$114)</f>
        <v>0.20868662888523112</v>
      </c>
      <c r="P244" s="306">
        <f>IF(P$114=0,0,P$114/CHI_fec!P$114)</f>
        <v>0.2211407722165733</v>
      </c>
      <c r="Q244" s="306">
        <f>IF(Q$114=0,0,Q$114/CHI_fec!Q$114)</f>
        <v>0.22438193545101251</v>
      </c>
      <c r="R244" s="306">
        <f>IF(R$114=0,0,R$114/CHI_fec!R$114)</f>
        <v>0.22438193545101245</v>
      </c>
      <c r="S244" s="306">
        <f>IF(S$114=0,0,S$114/CHI_fec!S$114)</f>
        <v>0.22706242090342377</v>
      </c>
      <c r="T244" s="306">
        <f>IF(T$114=0,0,T$114/CHI_fec!T$114)</f>
        <v>0.22923032674841556</v>
      </c>
      <c r="U244" s="306">
        <f>IF(U$114=0,0,U$114/CHI_fec!U$114)</f>
        <v>0.23135399804077536</v>
      </c>
      <c r="V244" s="306">
        <f>IF(V$114=0,0,V$114/CHI_fec!V$114)</f>
        <v>0.23686207515658303</v>
      </c>
      <c r="W244" s="306">
        <f>IF(W$114=0,0,W$114/CHI_fec!W$114)</f>
        <v>0.23686207515658303</v>
      </c>
      <c r="X244" s="306">
        <f>IF(X$114=0,0,X$114/CHI_fec!X$114)</f>
        <v>0.236862075156583</v>
      </c>
      <c r="Y244" s="306">
        <f>IF(Y$114=0,0,Y$114/CHI_fec!Y$114)</f>
        <v>0.23686207515658297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0.31583514961813913</v>
      </c>
      <c r="C245" s="307">
        <f>IF(C$115=0,0,C$115/CHI_fec!C$115)</f>
        <v>0.31583514961813924</v>
      </c>
      <c r="D245" s="307">
        <f>IF(D$115=0,0,D$115/CHI_fec!D$115)</f>
        <v>0.31583514961813924</v>
      </c>
      <c r="E245" s="307">
        <f>IF(E$115=0,0,E$115/CHI_fec!E$115)</f>
        <v>0.31583514961813919</v>
      </c>
      <c r="F245" s="307">
        <f>IF(F$115=0,0,F$115/CHI_fec!F$115)</f>
        <v>0.31912460806457449</v>
      </c>
      <c r="G245" s="307">
        <f>IF(G$115=0,0,G$115/CHI_fec!G$115)</f>
        <v>0.3222036420650975</v>
      </c>
      <c r="H245" s="307">
        <f>IF(H$115=0,0,H$115/CHI_fec!H$115)</f>
        <v>0.32389409826268895</v>
      </c>
      <c r="I245" s="307">
        <f>IF(I$115=0,0,I$115/CHI_fec!I$115)</f>
        <v>0.32389409826268878</v>
      </c>
      <c r="J245" s="307">
        <f>IF(J$115=0,0,J$115/CHI_fec!J$115)</f>
        <v>0.3282413574659841</v>
      </c>
      <c r="K245" s="307">
        <f>IF(K$115=0,0,K$115/CHI_fec!K$115)</f>
        <v>0.3282413574659841</v>
      </c>
      <c r="L245" s="307">
        <f>IF(L$115=0,0,L$115/CHI_fec!L$115)</f>
        <v>0.335158976069792</v>
      </c>
      <c r="M245" s="307">
        <f>IF(M$115=0,0,M$115/CHI_fec!M$115)</f>
        <v>0.33726286326363869</v>
      </c>
      <c r="N245" s="307">
        <f>IF(N$115=0,0,N$115/CHI_fec!N$115)</f>
        <v>0.33097786549560787</v>
      </c>
      <c r="O245" s="307">
        <f>IF(O$115=0,0,O$115/CHI_fec!O$115)</f>
        <v>0.34543146528634044</v>
      </c>
      <c r="P245" s="307">
        <f>IF(P$115=0,0,P$115/CHI_fec!P$115)</f>
        <v>0.34255159076098946</v>
      </c>
      <c r="Q245" s="307">
        <f>IF(Q$115=0,0,Q$115/CHI_fec!Q$115)</f>
        <v>0.33674697970845946</v>
      </c>
      <c r="R245" s="307">
        <f>IF(R$115=0,0,R$115/CHI_fec!R$115)</f>
        <v>0.34428346078117522</v>
      </c>
      <c r="S245" s="307">
        <f>IF(S$115=0,0,S$115/CHI_fec!S$115)</f>
        <v>0.34510643901777482</v>
      </c>
      <c r="T245" s="307">
        <f>IF(T$115=0,0,T$115/CHI_fec!T$115)</f>
        <v>0.34986100974792467</v>
      </c>
      <c r="U245" s="307">
        <f>IF(U$115=0,0,U$115/CHI_fec!U$115)</f>
        <v>0.35216920991138417</v>
      </c>
      <c r="V245" s="307">
        <f>IF(V$115=0,0,V$115/CHI_fec!V$115)</f>
        <v>0.3614432022306886</v>
      </c>
      <c r="W245" s="307">
        <f>IF(W$115=0,0,W$115/CHI_fec!W$115)</f>
        <v>0.35963720061247745</v>
      </c>
      <c r="X245" s="307">
        <f>IF(X$115=0,0,X$115/CHI_fec!X$115)</f>
        <v>0.35856035302482903</v>
      </c>
      <c r="Y245" s="307">
        <f>IF(Y$115=0,0,Y$115/CHI_fec!Y$115)</f>
        <v>0.35565846087337494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0.23856295820545154</v>
      </c>
      <c r="C246" s="308">
        <f>IF(C$121=0,0,C$121/CHI_fec!C$121)</f>
        <v>0.23856295820545156</v>
      </c>
      <c r="D246" s="308">
        <f>IF(D$121=0,0,D$121/CHI_fec!D$121)</f>
        <v>0.23856295820545156</v>
      </c>
      <c r="E246" s="308">
        <f>IF(E$121=0,0,E$121/CHI_fec!E$121)</f>
        <v>0.23856295820545154</v>
      </c>
      <c r="F246" s="308">
        <f>IF(F$121=0,0,F$121/CHI_fec!F$121)</f>
        <v>0.24104761812637637</v>
      </c>
      <c r="G246" s="308">
        <f>IF(G$121=0,0,G$121/CHI_fec!G$121)</f>
        <v>0.24337333602214589</v>
      </c>
      <c r="H246" s="308">
        <f>IF(H$121=0,0,H$121/CHI_fec!H$121)</f>
        <v>0.2446502054006863</v>
      </c>
      <c r="I246" s="308">
        <f>IF(I$121=0,0,I$121/CHI_fec!I$121)</f>
        <v>0.24465020540068644</v>
      </c>
      <c r="J246" s="308">
        <f>IF(J$121=0,0,J$121/CHI_fec!J$121)</f>
        <v>0.24793386466685055</v>
      </c>
      <c r="K246" s="308">
        <f>IF(K$121=0,0,K$121/CHI_fec!K$121)</f>
        <v>0.24793386466685055</v>
      </c>
      <c r="L246" s="308">
        <f>IF(L$121=0,0,L$121/CHI_fec!L$121)</f>
        <v>0.25315901949796032</v>
      </c>
      <c r="M246" s="308">
        <f>IF(M$121=0,0,M$121/CHI_fec!M$121)</f>
        <v>0.25474816989271981</v>
      </c>
      <c r="N246" s="308">
        <f>IF(N$121=0,0,N$121/CHI_fec!N$121)</f>
        <v>0.28339057302814147</v>
      </c>
      <c r="O246" s="308">
        <f>IF(O$121=0,0,O$121/CHI_fec!O$121)</f>
        <v>0.2609182426832084</v>
      </c>
      <c r="P246" s="308">
        <f>IF(P$121=0,0,P$121/CHI_fec!P$121)</f>
        <v>0.28041294814861772</v>
      </c>
      <c r="Q246" s="308">
        <f>IF(Q$121=0,0,Q$121/CHI_fec!Q$121)</f>
        <v>0.28173470353136432</v>
      </c>
      <c r="R246" s="308">
        <f>IF(R$121=0,0,R$121/CHI_fec!R$121)</f>
        <v>0.28644304439591622</v>
      </c>
      <c r="S246" s="308">
        <f>IF(S$121=0,0,S$121/CHI_fec!S$121)</f>
        <v>0.29372396093303288</v>
      </c>
      <c r="T246" s="308">
        <f>IF(T$121=0,0,T$121/CHI_fec!T$121)</f>
        <v>0.29514236993010184</v>
      </c>
      <c r="U246" s="308">
        <f>IF(U$121=0,0,U$121/CHI_fec!U$121)</f>
        <v>0.30092645347883368</v>
      </c>
      <c r="V246" s="308">
        <f>IF(V$121=0,0,V$121/CHI_fec!V$121)</f>
        <v>0.30896558127206458</v>
      </c>
      <c r="W246" s="308">
        <f>IF(W$121=0,0,W$121/CHI_fec!W$121)</f>
        <v>0.31492562258746798</v>
      </c>
      <c r="X246" s="308">
        <f>IF(X$121=0,0,X$121/CHI_fec!X$121)</f>
        <v>0.30397807236419416</v>
      </c>
      <c r="Y246" s="308">
        <f>IF(Y$121=0,0,Y$121/CHI_fec!Y$121)</f>
        <v>0.30261395695666121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0.21160571546946561</v>
      </c>
      <c r="C247" s="308">
        <f>IF(C$134=0,0,C$134/CHI_fec!C$134)</f>
        <v>0.21160571546946569</v>
      </c>
      <c r="D247" s="308">
        <f>IF(D$134=0,0,D$134/CHI_fec!D$134)</f>
        <v>0.21160571546946569</v>
      </c>
      <c r="E247" s="308">
        <f>IF(E$134=0,0,E$134/CHI_fec!E$134)</f>
        <v>0.21160571546946569</v>
      </c>
      <c r="F247" s="308">
        <f>IF(F$134=0,0,F$134/CHI_fec!F$134)</f>
        <v>0.21380961268896945</v>
      </c>
      <c r="G247" s="308">
        <f>IF(G$134=0,0,G$134/CHI_fec!G$134)</f>
        <v>0.21587252808462204</v>
      </c>
      <c r="H247" s="308">
        <f>IF(H$134=0,0,H$134/CHI_fec!H$134)</f>
        <v>0.21700511321200147</v>
      </c>
      <c r="I247" s="308">
        <f>IF(I$134=0,0,I$134/CHI_fec!I$134)</f>
        <v>0.21700511321200139</v>
      </c>
      <c r="J247" s="308">
        <f>IF(J$134=0,0,J$134/CHI_fec!J$134)</f>
        <v>0.21991772409510518</v>
      </c>
      <c r="K247" s="308">
        <f>IF(K$134=0,0,K$134/CHI_fec!K$134)</f>
        <v>0.21991772409510518</v>
      </c>
      <c r="L247" s="308">
        <f>IF(L$134=0,0,L$134/CHI_fec!L$134)</f>
        <v>0.2245524445680275</v>
      </c>
      <c r="M247" s="308">
        <f>IF(M$134=0,0,M$134/CHI_fec!M$134)</f>
        <v>0.22596202344314389</v>
      </c>
      <c r="N247" s="308">
        <f>IF(N$134=0,0,N$134/CHI_fec!N$134)</f>
        <v>0.19462502668527951</v>
      </c>
      <c r="O247" s="308">
        <f>IF(O$134=0,0,O$134/CHI_fec!O$134)</f>
        <v>0.23143488761766337</v>
      </c>
      <c r="P247" s="308">
        <f>IF(P$134=0,0,P$134/CHI_fec!P$134)</f>
        <v>0.19805944165705303</v>
      </c>
      <c r="Q247" s="308">
        <f>IF(Q$134=0,0,Q$134/CHI_fec!Q$134)</f>
        <v>0.18501118455260152</v>
      </c>
      <c r="R247" s="308">
        <f>IF(R$134=0,0,R$134/CHI_fec!R$134)</f>
        <v>0.18744377226968781</v>
      </c>
      <c r="S247" s="308">
        <f>IF(S$134=0,0,S$134/CHI_fec!S$134)</f>
        <v>0.19138203866497794</v>
      </c>
      <c r="T247" s="308">
        <f>IF(T$134=0,0,T$134/CHI_fec!T$134)</f>
        <v>0.19205932393975944</v>
      </c>
      <c r="U247" s="308">
        <f>IF(U$134=0,0,U$134/CHI_fec!U$134)</f>
        <v>0.19535352642367784</v>
      </c>
      <c r="V247" s="308">
        <f>IF(V$134=0,0,V$134/CHI_fec!V$134)</f>
        <v>0.20129336194034125</v>
      </c>
      <c r="W247" s="308">
        <f>IF(W$134=0,0,W$134/CHI_fec!W$134)</f>
        <v>0.20306068322891449</v>
      </c>
      <c r="X247" s="308">
        <f>IF(X$134=0,0,X$134/CHI_fec!X$134)</f>
        <v>0.19287298756208701</v>
      </c>
      <c r="Y247" s="308">
        <f>IF(Y$134=0,0,Y$134/CHI_fec!Y$134)</f>
        <v>0.189346571664468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0.36851711983104074</v>
      </c>
      <c r="C248" s="308">
        <f>IF(C$142=0,0,C$142/CHI_fec!C$142)</f>
        <v>0.36851711983104085</v>
      </c>
      <c r="D248" s="308">
        <f>IF(D$142=0,0,D$142/CHI_fec!D$142)</f>
        <v>0.36851711983104085</v>
      </c>
      <c r="E248" s="308">
        <f>IF(E$142=0,0,E$142/CHI_fec!E$142)</f>
        <v>0.3685171198310408</v>
      </c>
      <c r="F248" s="308">
        <f>IF(F$142=0,0,F$142/CHI_fec!F$142)</f>
        <v>0.37235526689589354</v>
      </c>
      <c r="G248" s="308">
        <f>IF(G$142=0,0,G$142/CHI_fec!G$142)</f>
        <v>0.37594789027269798</v>
      </c>
      <c r="H248" s="308">
        <f>IF(H$142=0,0,H$142/CHI_fec!H$142)</f>
        <v>0.37792031813542981</v>
      </c>
      <c r="I248" s="308">
        <f>IF(I$142=0,0,I$142/CHI_fec!I$142)</f>
        <v>0.37792031813542998</v>
      </c>
      <c r="J248" s="308">
        <f>IF(J$142=0,0,J$142/CHI_fec!J$142)</f>
        <v>0.38299270935817437</v>
      </c>
      <c r="K248" s="308">
        <f>IF(K$142=0,0,K$142/CHI_fec!K$142)</f>
        <v>0.38299270935817437</v>
      </c>
      <c r="L248" s="308">
        <f>IF(L$142=0,0,L$142/CHI_fec!L$142)</f>
        <v>0.3910642013597681</v>
      </c>
      <c r="M248" s="308">
        <f>IF(M$142=0,0,M$142/CHI_fec!M$142)</f>
        <v>0.39351902138237554</v>
      </c>
      <c r="N248" s="308">
        <f>IF(N$142=0,0,N$142/CHI_fec!N$142)</f>
        <v>0.37127668973301425</v>
      </c>
      <c r="O248" s="308">
        <f>IF(O$142=0,0,O$142/CHI_fec!O$142)</f>
        <v>0.40305016348005396</v>
      </c>
      <c r="P248" s="308">
        <f>IF(P$142=0,0,P$142/CHI_fec!P$142)</f>
        <v>0.37056189670884926</v>
      </c>
      <c r="Q248" s="308">
        <f>IF(Q$142=0,0,Q$142/CHI_fec!Q$142)</f>
        <v>0.36432260484786178</v>
      </c>
      <c r="R248" s="308">
        <f>IF(R$142=0,0,R$142/CHI_fec!R$142)</f>
        <v>0.37591492403070309</v>
      </c>
      <c r="S248" s="308">
        <f>IF(S$142=0,0,S$142/CHI_fec!S$142)</f>
        <v>0.38042357943052973</v>
      </c>
      <c r="T248" s="308">
        <f>IF(T$142=0,0,T$142/CHI_fec!T$142)</f>
        <v>0.38821119411301463</v>
      </c>
      <c r="U248" s="308">
        <f>IF(U$142=0,0,U$142/CHI_fec!U$142)</f>
        <v>0.39271911689703487</v>
      </c>
      <c r="V248" s="308">
        <f>IF(V$142=0,0,V$142/CHI_fec!V$142)</f>
        <v>0.40384040260527765</v>
      </c>
      <c r="W248" s="308">
        <f>IF(W$142=0,0,W$142/CHI_fec!W$142)</f>
        <v>0.40078063812099535</v>
      </c>
      <c r="X248" s="308">
        <f>IF(X$142=0,0,X$142/CHI_fec!X$142)</f>
        <v>0.39144282197658264</v>
      </c>
      <c r="Y248" s="308">
        <f>IF(Y$142=0,0,Y$142/CHI_fec!Y$142)</f>
        <v>0.38378778523070622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0.26359699488871402</v>
      </c>
      <c r="C249" s="309">
        <f>IF(C$156=0,0,C$156/CHI_fec!C$156)</f>
        <v>0.26359699488871402</v>
      </c>
      <c r="D249" s="309">
        <f>IF(D$156=0,0,D$156/CHI_fec!D$156)</f>
        <v>0.26359699488871402</v>
      </c>
      <c r="E249" s="309">
        <f>IF(E$156=0,0,E$156/CHI_fec!E$156)</f>
        <v>0.26359699488871402</v>
      </c>
      <c r="F249" s="309">
        <f>IF(F$156=0,0,F$156/CHI_fec!F$156)</f>
        <v>0.26634238710468483</v>
      </c>
      <c r="G249" s="309">
        <f>IF(G$156=0,0,G$156/CHI_fec!G$156)</f>
        <v>0.26891215842582933</v>
      </c>
      <c r="H249" s="309">
        <f>IF(H$156=0,0,H$156/CHI_fec!H$156)</f>
        <v>0.27032301840837036</v>
      </c>
      <c r="I249" s="309">
        <f>IF(I$156=0,0,I$156/CHI_fec!I$156)</f>
        <v>0.27032301840837031</v>
      </c>
      <c r="J249" s="309">
        <f>IF(J$156=0,0,J$156/CHI_fec!J$156)</f>
        <v>0.27395125441495916</v>
      </c>
      <c r="K249" s="309">
        <f>IF(K$156=0,0,K$156/CHI_fec!K$156)</f>
        <v>0.27395125441495916</v>
      </c>
      <c r="L249" s="309">
        <f>IF(L$156=0,0,L$156/CHI_fec!L$156)</f>
        <v>0.27972472034474793</v>
      </c>
      <c r="M249" s="309">
        <f>IF(M$156=0,0,M$156/CHI_fec!M$156)</f>
        <v>0.2814806311183059</v>
      </c>
      <c r="N249" s="309">
        <f>IF(N$156=0,0,N$156/CHI_fec!N$156)</f>
        <v>0.28666910364896092</v>
      </c>
      <c r="O249" s="309">
        <f>IF(O$156=0,0,O$156/CHI_fec!O$156)</f>
        <v>0.28829817168726873</v>
      </c>
      <c r="P249" s="309">
        <f>IF(P$156=0,0,P$156/CHI_fec!P$156)</f>
        <v>0.30550342710558182</v>
      </c>
      <c r="Q249" s="309">
        <f>IF(Q$156=0,0,Q$156/CHI_fec!Q$156)</f>
        <v>0.30998105674395554</v>
      </c>
      <c r="R249" s="309">
        <f>IF(R$156=0,0,R$156/CHI_fec!R$156)</f>
        <v>0.30998105674395554</v>
      </c>
      <c r="S249" s="309">
        <f>IF(S$156=0,0,S$156/CHI_fec!S$156)</f>
        <v>0.31368411649096728</v>
      </c>
      <c r="T249" s="309">
        <f>IF(T$156=0,0,T$156/CHI_fec!T$156)</f>
        <v>0.31667905342027614</v>
      </c>
      <c r="U249" s="309">
        <f>IF(U$156=0,0,U$156/CHI_fec!U$156)</f>
        <v>0.31961288082513944</v>
      </c>
      <c r="V249" s="309">
        <f>IF(V$156=0,0,V$156/CHI_fec!V$156)</f>
        <v>0.32722222585353195</v>
      </c>
      <c r="W249" s="309">
        <f>IF(W$156=0,0,W$156/CHI_fec!W$156)</f>
        <v>0.32722222585353206</v>
      </c>
      <c r="X249" s="309">
        <f>IF(X$156=0,0,X$156/CHI_fec!X$156)</f>
        <v>0.32722222585353183</v>
      </c>
      <c r="Y249" s="309">
        <f>IF(Y$156=0,0,Y$156/CHI_fec!Y$156)</f>
        <v>0.32722222585353172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CY: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1273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1282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1289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1293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1297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1302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0</v>
      </c>
      <c r="C59" s="279">
        <v>0</v>
      </c>
      <c r="D59" s="279">
        <v>0</v>
      </c>
      <c r="E59" s="279">
        <v>0</v>
      </c>
      <c r="F59" s="279">
        <v>0</v>
      </c>
      <c r="G59" s="279">
        <v>0</v>
      </c>
      <c r="H59" s="279">
        <v>0</v>
      </c>
      <c r="I59" s="279">
        <v>0</v>
      </c>
      <c r="J59" s="279">
        <v>0</v>
      </c>
      <c r="K59" s="279">
        <v>0</v>
      </c>
      <c r="L59" s="279">
        <v>0</v>
      </c>
      <c r="M59" s="279">
        <v>0</v>
      </c>
      <c r="N59" s="279">
        <v>0</v>
      </c>
      <c r="O59" s="279">
        <v>0</v>
      </c>
      <c r="P59" s="279">
        <v>0</v>
      </c>
      <c r="Q59" s="279">
        <v>0</v>
      </c>
      <c r="R59" s="279">
        <v>0</v>
      </c>
      <c r="S59" s="279">
        <v>0</v>
      </c>
      <c r="T59" s="279">
        <v>0</v>
      </c>
      <c r="U59" s="279">
        <v>0</v>
      </c>
      <c r="V59" s="279">
        <v>0</v>
      </c>
      <c r="W59" s="279">
        <v>0</v>
      </c>
      <c r="X59" s="279">
        <v>0</v>
      </c>
      <c r="Y59" s="279">
        <v>0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0</v>
      </c>
      <c r="C61" s="223">
        <f t="shared" si="2"/>
        <v>0</v>
      </c>
      <c r="D61" s="223">
        <f t="shared" si="2"/>
        <v>0</v>
      </c>
      <c r="E61" s="223">
        <f t="shared" si="2"/>
        <v>0</v>
      </c>
      <c r="F61" s="223">
        <f t="shared" si="2"/>
        <v>0</v>
      </c>
      <c r="G61" s="223">
        <f t="shared" si="2"/>
        <v>0</v>
      </c>
      <c r="H61" s="223">
        <f t="shared" si="2"/>
        <v>0</v>
      </c>
      <c r="I61" s="223">
        <f t="shared" si="2"/>
        <v>0</v>
      </c>
      <c r="J61" s="223">
        <f t="shared" si="2"/>
        <v>0</v>
      </c>
      <c r="K61" s="223">
        <f t="shared" si="2"/>
        <v>0</v>
      </c>
      <c r="L61" s="223">
        <f t="shared" si="2"/>
        <v>0</v>
      </c>
      <c r="M61" s="223">
        <f t="shared" si="2"/>
        <v>0</v>
      </c>
      <c r="N61" s="223">
        <f t="shared" si="2"/>
        <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        <v>3.0716827137314726</v>
      </c>
      <c r="R61" s="223">
        <f t="shared" si="2"/>
        <v>2.5973940626524938</v>
      </c>
      <c r="S61" s="223">
        <f t="shared" si="2"/>
        <v>2.7468386196058598</v>
      </c>
      <c r="T61" s="223">
        <f t="shared" si="2"/>
        <v>2.4628739120331158</v>
      </c>
      <c r="U61" s="223">
        <f t="shared" si="2"/>
        <v>2.5908092504196483</v>
      </c>
      <c r="V61" s="223">
        <f t="shared" si="2"/>
        <v>2.4860968297107506</v>
      </c>
      <c r="W61" s="223">
        <f t="shared" si="2"/>
        <v>1.5867379237716275</v>
      </c>
      <c r="X61" s="223">
        <f t="shared" si="2"/>
        <v>2.9730462585684849</v>
      </c>
      <c r="Y61" s="223">
        <f t="shared" si="2"/>
        <v>3.700091040750451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0</v>
      </c>
      <c r="C66" s="260">
        <v>0</v>
      </c>
      <c r="D66" s="260">
        <v>0</v>
      </c>
      <c r="E66" s="260">
        <v>0</v>
      </c>
      <c r="F66" s="260">
        <v>0</v>
      </c>
      <c r="G66" s="260">
        <v>0</v>
      </c>
      <c r="H66" s="260">
        <v>0</v>
      </c>
      <c r="I66" s="260">
        <v>0</v>
      </c>
      <c r="J66" s="260">
        <v>0</v>
      </c>
      <c r="K66" s="260">
        <v>0</v>
      </c>
      <c r="L66" s="260">
        <v>0</v>
      </c>
      <c r="M66" s="260">
        <v>0</v>
      </c>
      <c r="N66" s="260">
        <v>2.2342774284611878E-2</v>
      </c>
      <c r="O66" s="260">
        <v>0</v>
      </c>
      <c r="P66" s="260">
        <v>4.5435887753931758E-2</v>
      </c>
      <c r="Q66" s="260">
        <v>6.7263186009974441E-2</v>
      </c>
      <c r="R66" s="260">
        <v>4.0731933338575922E-2</v>
      </c>
      <c r="S66" s="260">
        <v>4.8102313962625619E-2</v>
      </c>
      <c r="T66" s="260">
        <v>1.5769475462481749E-2</v>
      </c>
      <c r="U66" s="260">
        <v>2.0399743480598691E-2</v>
      </c>
      <c r="V66" s="260">
        <v>1.6700552671984691E-2</v>
      </c>
      <c r="W66" s="260">
        <v>1.185144981052912E-2</v>
      </c>
      <c r="X66" s="260">
        <v>2.2208893621270039E-2</v>
      </c>
      <c r="Y66" s="260">
        <v>3.282942460800211E-2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2.2342774284611878E-2</v>
      </c>
      <c r="O67" s="226">
        <v>0</v>
      </c>
      <c r="P67" s="226">
        <v>4.5435887753931758E-2</v>
      </c>
      <c r="Q67" s="226">
        <v>6.7263186009974441E-2</v>
      </c>
      <c r="R67" s="226">
        <v>4.0731933338575922E-2</v>
      </c>
      <c r="S67" s="226">
        <v>4.8102313962625619E-2</v>
      </c>
      <c r="T67" s="226">
        <v>1.5769475462481749E-2</v>
      </c>
      <c r="U67" s="226">
        <v>2.0399743480598691E-2</v>
      </c>
      <c r="V67" s="226">
        <v>1.6700552671984691E-2</v>
      </c>
      <c r="W67" s="226">
        <v>1.185144981052912E-2</v>
      </c>
      <c r="X67" s="226">
        <v>2.2208893621270039E-2</v>
      </c>
      <c r="Y67" s="226">
        <v>3.282942460800211E-2</v>
      </c>
      <c r="DA67" s="69" t="s">
        <v>1317</v>
      </c>
    </row>
    <row r="68" spans="1:105" ht="12" customHeight="1" x14ac:dyDescent="0.25">
      <c r="A68" s="37" t="s">
        <v>35</v>
      </c>
      <c r="B68" s="226">
        <v>0</v>
      </c>
      <c r="C68" s="226">
        <v>0</v>
      </c>
      <c r="D68" s="226">
        <v>0</v>
      </c>
      <c r="E68" s="226">
        <v>0</v>
      </c>
      <c r="F68" s="226">
        <v>0</v>
      </c>
      <c r="G68" s="226">
        <v>0</v>
      </c>
      <c r="H68" s="226">
        <v>0</v>
      </c>
      <c r="I68" s="226">
        <v>0</v>
      </c>
      <c r="J68" s="226">
        <v>0</v>
      </c>
      <c r="K68" s="226">
        <v>0</v>
      </c>
      <c r="L68" s="226">
        <v>0</v>
      </c>
      <c r="M68" s="226">
        <v>0</v>
      </c>
      <c r="N68" s="226">
        <v>0</v>
      </c>
      <c r="O68" s="226">
        <v>0</v>
      </c>
      <c r="P68" s="226">
        <v>0</v>
      </c>
      <c r="Q68" s="226">
        <v>0</v>
      </c>
      <c r="R68" s="226">
        <v>0</v>
      </c>
      <c r="S68" s="226">
        <v>0</v>
      </c>
      <c r="T68" s="226">
        <v>0</v>
      </c>
      <c r="U68" s="226">
        <v>0</v>
      </c>
      <c r="V68" s="226">
        <v>0</v>
      </c>
      <c r="W68" s="226">
        <v>0</v>
      </c>
      <c r="X68" s="226">
        <v>0</v>
      </c>
      <c r="Y68" s="226">
        <v>0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0</v>
      </c>
      <c r="C72" s="261">
        <f t="shared" si="3"/>
        <v>0</v>
      </c>
      <c r="D72" s="261">
        <f t="shared" si="3"/>
        <v>0</v>
      </c>
      <c r="E72" s="261">
        <f t="shared" si="3"/>
        <v>0</v>
      </c>
      <c r="F72" s="261">
        <f t="shared" si="3"/>
        <v>0</v>
      </c>
      <c r="G72" s="261">
        <f t="shared" si="3"/>
        <v>0</v>
      </c>
      <c r="H72" s="261">
        <f t="shared" si="3"/>
        <v>0</v>
      </c>
      <c r="I72" s="261">
        <f t="shared" si="3"/>
        <v>0</v>
      </c>
      <c r="J72" s="261">
        <f t="shared" si="3"/>
        <v>0</v>
      </c>
      <c r="K72" s="261">
        <f t="shared" si="3"/>
        <v>0</v>
      </c>
      <c r="L72" s="261">
        <f t="shared" si="3"/>
        <v>0</v>
      </c>
      <c r="M72" s="261">
        <f t="shared" si="3"/>
        <v>0</v>
      </c>
      <c r="N72" s="261">
        <f t="shared" si="3"/>
        <v>1.397452103083985</v>
      </c>
      <c r="O72" s="261">
        <f t="shared" si="3"/>
        <v>0</v>
      </c>
      <c r="P72" s="261">
        <f t="shared" si="3"/>
        <v>0.93560001339007726</v>
      </c>
      <c r="Q72" s="261">
        <f t="shared" si="3"/>
        <v>1.5664901941197571</v>
      </c>
      <c r="R72" s="261">
        <f t="shared" si="3"/>
        <v>1.5623852247817791</v>
      </c>
      <c r="S72" s="261">
        <f t="shared" si="3"/>
        <v>1.650078219210525</v>
      </c>
      <c r="T72" s="261">
        <f t="shared" si="3"/>
        <v>1.533782405448042</v>
      </c>
      <c r="U72" s="261">
        <f t="shared" si="3"/>
        <v>1.6170747874145279</v>
      </c>
      <c r="V72" s="261">
        <f t="shared" si="3"/>
        <v>1.579430592457514</v>
      </c>
      <c r="W72" s="261">
        <f t="shared" si="3"/>
        <v>1.016400299883867</v>
      </c>
      <c r="X72" s="261">
        <f t="shared" si="3"/>
        <v>1.8911980210949451</v>
      </c>
      <c r="Y72" s="261">
        <f t="shared" si="3"/>
        <v>2.365573127720662</v>
      </c>
      <c r="DA72" s="70"/>
    </row>
    <row r="73" spans="1:105" ht="12" customHeight="1" x14ac:dyDescent="0.25">
      <c r="A73" s="60" t="s">
        <v>1052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1.397452103083985</v>
      </c>
      <c r="O73" s="262">
        <v>0</v>
      </c>
      <c r="P73" s="262">
        <v>0.93560001339007726</v>
      </c>
      <c r="Q73" s="262">
        <v>1.5664901941197571</v>
      </c>
      <c r="R73" s="262">
        <v>1.5623852247817791</v>
      </c>
      <c r="S73" s="262">
        <v>1.650078219210525</v>
      </c>
      <c r="T73" s="262">
        <v>1.533782405448042</v>
      </c>
      <c r="U73" s="262">
        <v>1.6170747874145279</v>
      </c>
      <c r="V73" s="262">
        <v>1.579430592457514</v>
      </c>
      <c r="W73" s="262">
        <v>1.016400299883867</v>
      </c>
      <c r="X73" s="262">
        <v>1.8911980210949451</v>
      </c>
      <c r="Y73" s="262">
        <v>2.365573127720662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0.15865942045291509</v>
      </c>
      <c r="T76" s="229">
        <v>0.12970964474473731</v>
      </c>
      <c r="U76" s="229">
        <v>0.1456018323966275</v>
      </c>
      <c r="V76" s="229">
        <v>0.1758224827458468</v>
      </c>
      <c r="W76" s="229">
        <v>0.12205264869051879</v>
      </c>
      <c r="X76" s="229">
        <v>1.8676142805928889E-2</v>
      </c>
      <c r="Y76" s="229">
        <v>1.7607963643522909E-2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1.397452103083985</v>
      </c>
      <c r="O77" s="229">
        <v>0</v>
      </c>
      <c r="P77" s="229">
        <v>0.93560001339007726</v>
      </c>
      <c r="Q77" s="229">
        <v>0.76014340828792637</v>
      </c>
      <c r="R77" s="229">
        <v>0.76665855855770337</v>
      </c>
      <c r="S77" s="229">
        <v>0.87448972499776922</v>
      </c>
      <c r="T77" s="229">
        <v>0.63730493121317644</v>
      </c>
      <c r="U77" s="229">
        <v>0.85692093855393825</v>
      </c>
      <c r="V77" s="229">
        <v>0.78971738974117978</v>
      </c>
      <c r="W77" s="229">
        <v>0.71680914723514211</v>
      </c>
      <c r="X77" s="229">
        <v>0.77169442402338939</v>
      </c>
      <c r="Y77" s="229">
        <v>0.78148898309633175</v>
      </c>
      <c r="DA77" s="73" t="s">
        <v>1326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0.80634678583183061</v>
      </c>
      <c r="R78" s="229">
        <v>0.79572666622407562</v>
      </c>
      <c r="S78" s="229">
        <v>0.61692907375984041</v>
      </c>
      <c r="T78" s="229">
        <v>0.76676782949012867</v>
      </c>
      <c r="U78" s="229">
        <v>0.61455201646396251</v>
      </c>
      <c r="V78" s="229">
        <v>0.61389071997048694</v>
      </c>
      <c r="W78" s="229">
        <v>0.17753850395820639</v>
      </c>
      <c r="X78" s="229">
        <v>1.100827454265626</v>
      </c>
      <c r="Y78" s="229">
        <v>1.566476180980807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0</v>
      </c>
      <c r="C85" s="261">
        <v>0</v>
      </c>
      <c r="D85" s="261">
        <v>0</v>
      </c>
      <c r="E85" s="261">
        <v>0</v>
      </c>
      <c r="F85" s="261">
        <v>0</v>
      </c>
      <c r="G85" s="261">
        <v>0</v>
      </c>
      <c r="H85" s="261">
        <v>0</v>
      </c>
      <c r="I85" s="261">
        <v>0</v>
      </c>
      <c r="J85" s="261">
        <v>0</v>
      </c>
      <c r="K85" s="261">
        <v>0</v>
      </c>
      <c r="L85" s="261">
        <v>0</v>
      </c>
      <c r="M85" s="261">
        <v>0</v>
      </c>
      <c r="N85" s="261">
        <v>0.5167855425216914</v>
      </c>
      <c r="O85" s="261">
        <v>0</v>
      </c>
      <c r="P85" s="261">
        <v>0.92438877917365914</v>
      </c>
      <c r="Q85" s="261">
        <v>1.4035699702627999</v>
      </c>
      <c r="R85" s="261">
        <v>0.96000757950528437</v>
      </c>
      <c r="S85" s="261">
        <v>1.0124653050898389</v>
      </c>
      <c r="T85" s="261">
        <v>0.87968007974014029</v>
      </c>
      <c r="U85" s="261">
        <v>0.91786583476827999</v>
      </c>
      <c r="V85" s="261">
        <v>0.85532248681429723</v>
      </c>
      <c r="W85" s="261">
        <v>0.53619247103803513</v>
      </c>
      <c r="X85" s="261">
        <v>1.0181578457895251</v>
      </c>
      <c r="Y85" s="261">
        <v>1.2498020566360699</v>
      </c>
      <c r="DA85" s="70" t="s">
        <v>1334</v>
      </c>
    </row>
    <row r="86" spans="1:105" ht="12" customHeight="1" x14ac:dyDescent="0.25">
      <c r="A86" s="60" t="s">
        <v>1012</v>
      </c>
      <c r="B86" s="262">
        <v>0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>
        <v>0</v>
      </c>
      <c r="K86" s="262">
        <v>0</v>
      </c>
      <c r="L86" s="262">
        <v>0</v>
      </c>
      <c r="M86" s="262">
        <v>0</v>
      </c>
      <c r="N86" s="262">
        <v>0.5167855425216914</v>
      </c>
      <c r="O86" s="262">
        <v>0</v>
      </c>
      <c r="P86" s="262">
        <v>0.92438877917365914</v>
      </c>
      <c r="Q86" s="262">
        <v>1.4035699702627999</v>
      </c>
      <c r="R86" s="262">
        <v>0.96000757950528437</v>
      </c>
      <c r="S86" s="262">
        <v>1.0124653050898389</v>
      </c>
      <c r="T86" s="262">
        <v>0.87968007974014029</v>
      </c>
      <c r="U86" s="262">
        <v>0.91786583476827999</v>
      </c>
      <c r="V86" s="262">
        <v>0.85532248681429723</v>
      </c>
      <c r="W86" s="262">
        <v>0.53619247103803513</v>
      </c>
      <c r="X86" s="262">
        <v>1.0181578457895251</v>
      </c>
      <c r="Y86" s="262">
        <v>1.2498020566360699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9.7351238664973153E-2</v>
      </c>
      <c r="T88" s="295">
        <v>7.4393206120254393E-2</v>
      </c>
      <c r="U88" s="295">
        <v>8.2644877328275967E-2</v>
      </c>
      <c r="V88" s="295">
        <v>9.5214645010801166E-2</v>
      </c>
      <c r="W88" s="295">
        <v>6.4387733165352276E-2</v>
      </c>
      <c r="X88" s="295">
        <v>1.0054611476344949E-2</v>
      </c>
      <c r="Y88" s="295">
        <v>9.302806544836062E-3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0.5167855425216914</v>
      </c>
      <c r="O89" s="295">
        <v>0</v>
      </c>
      <c r="P89" s="295">
        <v>0.92438877917365914</v>
      </c>
      <c r="Q89" s="295">
        <v>0.6810859493223127</v>
      </c>
      <c r="R89" s="295">
        <v>0.47107334057821071</v>
      </c>
      <c r="S89" s="295">
        <v>0.53657487015458472</v>
      </c>
      <c r="T89" s="295">
        <v>0.36551759279349938</v>
      </c>
      <c r="U89" s="295">
        <v>0.48639584187308438</v>
      </c>
      <c r="V89" s="295">
        <v>0.42766237712474298</v>
      </c>
      <c r="W89" s="295">
        <v>0.37814596076230272</v>
      </c>
      <c r="X89" s="295">
        <v>0.41545450217663771</v>
      </c>
      <c r="Y89" s="295">
        <v>0.4128836800126014</v>
      </c>
      <c r="DA89" s="122" t="s">
        <v>1338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0.7224840209404878</v>
      </c>
      <c r="R90" s="295">
        <v>0.48893423892707372</v>
      </c>
      <c r="S90" s="295">
        <v>0.37853919627028099</v>
      </c>
      <c r="T90" s="295">
        <v>0.4397692808263865</v>
      </c>
      <c r="U90" s="295">
        <v>0.34882511556691947</v>
      </c>
      <c r="V90" s="295">
        <v>0.33244546467875308</v>
      </c>
      <c r="W90" s="295">
        <v>9.3658777110380204E-2</v>
      </c>
      <c r="X90" s="295">
        <v>0.59264873213654246</v>
      </c>
      <c r="Y90" s="295">
        <v>0.82761557007863229</v>
      </c>
      <c r="DA90" s="122" t="s">
        <v>1339</v>
      </c>
    </row>
    <row r="91" spans="1:105" ht="12" customHeight="1" x14ac:dyDescent="0.25">
      <c r="A91" s="59" t="s">
        <v>35</v>
      </c>
      <c r="B91" s="295">
        <v>0</v>
      </c>
      <c r="C91" s="295">
        <v>0</v>
      </c>
      <c r="D91" s="295">
        <v>0</v>
      </c>
      <c r="E91" s="295">
        <v>0</v>
      </c>
      <c r="F91" s="295">
        <v>0</v>
      </c>
      <c r="G91" s="295">
        <v>0</v>
      </c>
      <c r="H91" s="295">
        <v>0</v>
      </c>
      <c r="I91" s="295">
        <v>0</v>
      </c>
      <c r="J91" s="295">
        <v>0</v>
      </c>
      <c r="K91" s="295">
        <v>0</v>
      </c>
      <c r="L91" s="295">
        <v>0</v>
      </c>
      <c r="M91" s="295">
        <v>0</v>
      </c>
      <c r="N91" s="295">
        <v>0</v>
      </c>
      <c r="O91" s="295">
        <v>0</v>
      </c>
      <c r="P91" s="295">
        <v>0</v>
      </c>
      <c r="Q91" s="295">
        <v>0</v>
      </c>
      <c r="R91" s="295">
        <v>0</v>
      </c>
      <c r="S91" s="295">
        <v>0</v>
      </c>
      <c r="T91" s="295">
        <v>0</v>
      </c>
      <c r="U91" s="295">
        <v>0</v>
      </c>
      <c r="V91" s="295">
        <v>0</v>
      </c>
      <c r="W91" s="295">
        <v>0</v>
      </c>
      <c r="X91" s="295">
        <v>0</v>
      </c>
      <c r="Y91" s="295">
        <v>0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0</v>
      </c>
      <c r="C93" s="261">
        <f t="shared" si="4"/>
        <v>0</v>
      </c>
      <c r="D93" s="261">
        <f t="shared" si="4"/>
        <v>0</v>
      </c>
      <c r="E93" s="261">
        <f t="shared" si="4"/>
        <v>0</v>
      </c>
      <c r="F93" s="261">
        <f t="shared" si="4"/>
        <v>0</v>
      </c>
      <c r="G93" s="261">
        <f t="shared" si="4"/>
        <v>0</v>
      </c>
      <c r="H93" s="261">
        <f t="shared" si="4"/>
        <v>0</v>
      </c>
      <c r="I93" s="261">
        <f t="shared" si="4"/>
        <v>0</v>
      </c>
      <c r="J93" s="261">
        <f t="shared" si="4"/>
        <v>0</v>
      </c>
      <c r="K93" s="261">
        <f t="shared" si="4"/>
        <v>0</v>
      </c>
      <c r="L93" s="261">
        <f t="shared" si="4"/>
        <v>0</v>
      </c>
      <c r="M93" s="261">
        <f t="shared" si="4"/>
        <v>0</v>
      </c>
      <c r="N93" s="261">
        <f t="shared" si="4"/>
        <v>3.0651685365710651E-2</v>
      </c>
      <c r="O93" s="261">
        <f t="shared" si="4"/>
        <v>0</v>
      </c>
      <c r="P93" s="261">
        <f t="shared" si="4"/>
        <v>2.0521431235674931E-2</v>
      </c>
      <c r="Q93" s="261">
        <f t="shared" si="4"/>
        <v>3.4359363338940949E-2</v>
      </c>
      <c r="R93" s="261">
        <f t="shared" si="4"/>
        <v>3.42693250268543E-2</v>
      </c>
      <c r="S93" s="261">
        <f t="shared" si="4"/>
        <v>3.6192781342870448E-2</v>
      </c>
      <c r="T93" s="261">
        <f t="shared" si="4"/>
        <v>3.364195138245165E-2</v>
      </c>
      <c r="U93" s="261">
        <f t="shared" si="4"/>
        <v>3.546888475624177E-2</v>
      </c>
      <c r="V93" s="261">
        <f t="shared" si="4"/>
        <v>3.4643197766955E-2</v>
      </c>
      <c r="W93" s="261">
        <f t="shared" si="4"/>
        <v>2.2293703039195981E-2</v>
      </c>
      <c r="X93" s="261">
        <f t="shared" si="4"/>
        <v>4.1481498062744718E-2</v>
      </c>
      <c r="Y93" s="261">
        <f t="shared" si="4"/>
        <v>5.1886431785716891E-2</v>
      </c>
      <c r="DA93" s="70"/>
    </row>
    <row r="94" spans="1:105" ht="12" customHeight="1" x14ac:dyDescent="0.25">
      <c r="A94" s="60" t="s">
        <v>1022</v>
      </c>
      <c r="B94" s="262">
        <v>0</v>
      </c>
      <c r="C94" s="262">
        <v>0</v>
      </c>
      <c r="D94" s="262">
        <v>0</v>
      </c>
      <c r="E94" s="262">
        <v>0</v>
      </c>
      <c r="F94" s="262">
        <v>0</v>
      </c>
      <c r="G94" s="262">
        <v>0</v>
      </c>
      <c r="H94" s="262">
        <v>0</v>
      </c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2">
        <v>0</v>
      </c>
      <c r="P94" s="262">
        <v>0</v>
      </c>
      <c r="Q94" s="262">
        <v>0</v>
      </c>
      <c r="R94" s="262">
        <v>0</v>
      </c>
      <c r="S94" s="262">
        <v>0</v>
      </c>
      <c r="T94" s="262">
        <v>0</v>
      </c>
      <c r="U94" s="262">
        <v>0</v>
      </c>
      <c r="V94" s="262">
        <v>0</v>
      </c>
      <c r="W94" s="262">
        <v>0</v>
      </c>
      <c r="X94" s="262">
        <v>0</v>
      </c>
      <c r="Y94" s="262">
        <v>0</v>
      </c>
      <c r="DA94" s="72" t="s">
        <v>1342</v>
      </c>
    </row>
    <row r="95" spans="1:105" ht="12" customHeight="1" x14ac:dyDescent="0.25">
      <c r="A95" s="60" t="s">
        <v>1024</v>
      </c>
      <c r="B95" s="262">
        <v>0</v>
      </c>
      <c r="C95" s="262">
        <v>0</v>
      </c>
      <c r="D95" s="262">
        <v>0</v>
      </c>
      <c r="E95" s="262">
        <v>0</v>
      </c>
      <c r="F95" s="262">
        <v>0</v>
      </c>
      <c r="G95" s="262">
        <v>0</v>
      </c>
      <c r="H95" s="262">
        <v>0</v>
      </c>
      <c r="I95" s="262">
        <v>0</v>
      </c>
      <c r="J95" s="262">
        <v>0</v>
      </c>
      <c r="K95" s="262">
        <v>0</v>
      </c>
      <c r="L95" s="262">
        <v>0</v>
      </c>
      <c r="M95" s="262">
        <v>0</v>
      </c>
      <c r="N95" s="262">
        <v>3.0651685365710651E-2</v>
      </c>
      <c r="O95" s="262">
        <v>0</v>
      </c>
      <c r="P95" s="262">
        <v>2.0521431235674931E-2</v>
      </c>
      <c r="Q95" s="262">
        <v>3.4359363338940949E-2</v>
      </c>
      <c r="R95" s="262">
        <v>3.42693250268543E-2</v>
      </c>
      <c r="S95" s="262">
        <v>3.6192781342870448E-2</v>
      </c>
      <c r="T95" s="262">
        <v>3.364195138245165E-2</v>
      </c>
      <c r="U95" s="262">
        <v>3.546888475624177E-2</v>
      </c>
      <c r="V95" s="262">
        <v>3.4643197766955E-2</v>
      </c>
      <c r="W95" s="262">
        <v>2.2293703039195981E-2</v>
      </c>
      <c r="X95" s="262">
        <v>4.1481498062744718E-2</v>
      </c>
      <c r="Y95" s="262">
        <v>5.1886431785716891E-2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3.480032428514997E-3</v>
      </c>
      <c r="T98" s="229">
        <v>2.845048650211126E-3</v>
      </c>
      <c r="U98" s="229">
        <v>3.1936275636519208E-3</v>
      </c>
      <c r="V98" s="229">
        <v>3.856486679901544E-3</v>
      </c>
      <c r="W98" s="229">
        <v>2.6771002580033049E-3</v>
      </c>
      <c r="X98" s="229">
        <v>4.0964212789052488E-4</v>
      </c>
      <c r="Y98" s="229">
        <v>3.8621270835763338E-4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3.0651685365710651E-2</v>
      </c>
      <c r="O99" s="229">
        <v>0</v>
      </c>
      <c r="P99" s="229">
        <v>2.0521431235674931E-2</v>
      </c>
      <c r="Q99" s="229">
        <v>1.6672969708400931E-2</v>
      </c>
      <c r="R99" s="229">
        <v>1.68158728789202E-2</v>
      </c>
      <c r="S99" s="229">
        <v>1.9181039441011551E-2</v>
      </c>
      <c r="T99" s="229">
        <v>1.3978633106961061E-2</v>
      </c>
      <c r="U99" s="229">
        <v>1.8795686044537178E-2</v>
      </c>
      <c r="V99" s="229">
        <v>1.7321644802535442E-2</v>
      </c>
      <c r="W99" s="229">
        <v>1.5722476927707969E-2</v>
      </c>
      <c r="X99" s="229">
        <v>1.6926329447311789E-2</v>
      </c>
      <c r="Y99" s="229">
        <v>1.7141163102316601E-2</v>
      </c>
      <c r="DA99" s="73" t="s">
        <v>1347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1.7686393630540021E-2</v>
      </c>
      <c r="R100" s="229">
        <v>1.74534521479341E-2</v>
      </c>
      <c r="S100" s="229">
        <v>1.353170947334391E-2</v>
      </c>
      <c r="T100" s="229">
        <v>1.6818269625279471E-2</v>
      </c>
      <c r="U100" s="229">
        <v>1.347957114805267E-2</v>
      </c>
      <c r="V100" s="229">
        <v>1.3465066284518009E-2</v>
      </c>
      <c r="W100" s="229">
        <v>3.894125853484707E-3</v>
      </c>
      <c r="X100" s="229">
        <v>2.414552648754241E-2</v>
      </c>
      <c r="Y100" s="229">
        <v>3.4359055975042657E-2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0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>
        <v>0</v>
      </c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>
        <v>0</v>
      </c>
      <c r="X102" s="229">
        <v>0</v>
      </c>
      <c r="Y102" s="229">
        <v>0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</v>
      </c>
      <c r="C110" s="223">
        <v>0</v>
      </c>
      <c r="D110" s="223">
        <v>0</v>
      </c>
      <c r="E110" s="223">
        <v>0</v>
      </c>
      <c r="F110" s="223">
        <v>0</v>
      </c>
      <c r="G110" s="223">
        <v>0</v>
      </c>
      <c r="H110" s="223">
        <v>0</v>
      </c>
      <c r="I110" s="223">
        <v>0</v>
      </c>
      <c r="J110" s="223">
        <v>0</v>
      </c>
      <c r="K110" s="223">
        <v>0</v>
      </c>
      <c r="L110" s="223">
        <v>0</v>
      </c>
      <c r="M110" s="223">
        <v>0</v>
      </c>
      <c r="N110" s="223">
        <v>1.2085456965282819</v>
      </c>
      <c r="O110" s="223">
        <v>0</v>
      </c>
      <c r="P110" s="223">
        <v>1.2458302874834</v>
      </c>
      <c r="Q110" s="223">
        <v>3.273897245154044</v>
      </c>
      <c r="R110" s="223">
        <v>3.7287523755409722</v>
      </c>
      <c r="S110" s="223">
        <v>3.9482851383469462</v>
      </c>
      <c r="T110" s="223">
        <v>5.3452938863565516</v>
      </c>
      <c r="U110" s="223">
        <v>5.5675931878101146</v>
      </c>
      <c r="V110" s="223">
        <v>5.2926874090049951</v>
      </c>
      <c r="W110" s="223">
        <v>5.1333485935711778</v>
      </c>
      <c r="X110" s="223">
        <v>7.1327131785222182</v>
      </c>
      <c r="Y110" s="223">
        <v>8.095252076947169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0</v>
      </c>
      <c r="C115" s="260">
        <v>0</v>
      </c>
      <c r="D115" s="260">
        <v>0</v>
      </c>
      <c r="E115" s="260">
        <v>0</v>
      </c>
      <c r="F115" s="260">
        <v>0</v>
      </c>
      <c r="G115" s="260">
        <v>0</v>
      </c>
      <c r="H115" s="260">
        <v>0</v>
      </c>
      <c r="I115" s="260">
        <v>0</v>
      </c>
      <c r="J115" s="260">
        <v>0</v>
      </c>
      <c r="K115" s="260">
        <v>0</v>
      </c>
      <c r="L115" s="260">
        <v>0</v>
      </c>
      <c r="M115" s="260">
        <v>0</v>
      </c>
      <c r="N115" s="260">
        <v>2.5814959569653829E-2</v>
      </c>
      <c r="O115" s="260">
        <v>0</v>
      </c>
      <c r="P115" s="260">
        <v>5.4315268456101892E-2</v>
      </c>
      <c r="Q115" s="260">
        <v>0.13277859882787471</v>
      </c>
      <c r="R115" s="260">
        <v>0.1091889879445298</v>
      </c>
      <c r="S115" s="260">
        <v>0.1289032925807749</v>
      </c>
      <c r="T115" s="260">
        <v>6.4467897649402361E-2</v>
      </c>
      <c r="U115" s="260">
        <v>8.2474097730494134E-2</v>
      </c>
      <c r="V115" s="260">
        <v>6.6979047828794158E-2</v>
      </c>
      <c r="W115" s="260">
        <v>7.219468063256923E-2</v>
      </c>
      <c r="X115" s="260">
        <v>0.1003129276617719</v>
      </c>
      <c r="Y115" s="260">
        <v>0.13507439691081899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2.5814959569653829E-2</v>
      </c>
      <c r="O116" s="226">
        <v>0</v>
      </c>
      <c r="P116" s="226">
        <v>5.4315268456101892E-2</v>
      </c>
      <c r="Q116" s="226">
        <v>0.13277859882787471</v>
      </c>
      <c r="R116" s="226">
        <v>0.1091889879445298</v>
      </c>
      <c r="S116" s="226">
        <v>0.1289032925807749</v>
      </c>
      <c r="T116" s="226">
        <v>6.4467897649402361E-2</v>
      </c>
      <c r="U116" s="226">
        <v>8.2474097730494134E-2</v>
      </c>
      <c r="V116" s="226">
        <v>6.6979047828794158E-2</v>
      </c>
      <c r="W116" s="226">
        <v>7.219468063256923E-2</v>
      </c>
      <c r="X116" s="226">
        <v>0.1003129276617719</v>
      </c>
      <c r="Y116" s="226">
        <v>0.13507439691081899</v>
      </c>
      <c r="DA116" s="69" t="s">
        <v>1363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0</v>
      </c>
      <c r="C121" s="261">
        <f t="shared" si="5"/>
        <v>0</v>
      </c>
      <c r="D121" s="261">
        <f t="shared" si="5"/>
        <v>0</v>
      </c>
      <c r="E121" s="261">
        <f t="shared" si="5"/>
        <v>0</v>
      </c>
      <c r="F121" s="261">
        <f t="shared" si="5"/>
        <v>0</v>
      </c>
      <c r="G121" s="261">
        <f t="shared" si="5"/>
        <v>0</v>
      </c>
      <c r="H121" s="261">
        <f t="shared" si="5"/>
        <v>0</v>
      </c>
      <c r="I121" s="261">
        <f t="shared" si="5"/>
        <v>0</v>
      </c>
      <c r="J121" s="261">
        <f t="shared" si="5"/>
        <v>0</v>
      </c>
      <c r="K121" s="261">
        <f t="shared" si="5"/>
        <v>0</v>
      </c>
      <c r="L121" s="261">
        <f t="shared" si="5"/>
        <v>0</v>
      </c>
      <c r="M121" s="261">
        <f t="shared" si="5"/>
        <v>0</v>
      </c>
      <c r="N121" s="261">
        <f t="shared" si="5"/>
        <v>0.77420366812335817</v>
      </c>
      <c r="O121" s="261">
        <f t="shared" si="5"/>
        <v>0</v>
      </c>
      <c r="P121" s="261">
        <f t="shared" si="5"/>
        <v>0.53628675830218997</v>
      </c>
      <c r="Q121" s="261">
        <f t="shared" si="5"/>
        <v>1.482730665247298</v>
      </c>
      <c r="R121" s="261">
        <f t="shared" si="5"/>
        <v>2.0082412411154809</v>
      </c>
      <c r="S121" s="261">
        <f t="shared" si="5"/>
        <v>2.1202472849010299</v>
      </c>
      <c r="T121" s="261">
        <f t="shared" si="5"/>
        <v>3.0065882337572698</v>
      </c>
      <c r="U121" s="261">
        <f t="shared" si="5"/>
        <v>3.1347788972660191</v>
      </c>
      <c r="V121" s="261">
        <f t="shared" si="5"/>
        <v>3.0373344325680329</v>
      </c>
      <c r="W121" s="261">
        <f t="shared" si="5"/>
        <v>2.968810274494122</v>
      </c>
      <c r="X121" s="261">
        <f t="shared" si="5"/>
        <v>4.0959149344067027</v>
      </c>
      <c r="Y121" s="261">
        <f t="shared" si="5"/>
        <v>4.6669170968825906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0.77420366812335817</v>
      </c>
      <c r="O122" s="262">
        <v>0</v>
      </c>
      <c r="P122" s="262">
        <v>0.53628675830218997</v>
      </c>
      <c r="Q122" s="262">
        <v>1.482730665247298</v>
      </c>
      <c r="R122" s="262">
        <v>2.0082412411154809</v>
      </c>
      <c r="S122" s="262">
        <v>2.1202472849010299</v>
      </c>
      <c r="T122" s="262">
        <v>3.0065882337572698</v>
      </c>
      <c r="U122" s="262">
        <v>3.1347788972660191</v>
      </c>
      <c r="V122" s="262">
        <v>3.0373344325680329</v>
      </c>
      <c r="W122" s="262">
        <v>2.968810274494122</v>
      </c>
      <c r="X122" s="262">
        <v>4.0959149344067027</v>
      </c>
      <c r="Y122" s="262">
        <v>4.6669170968825906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0.20386742975142871</v>
      </c>
      <c r="T125" s="229">
        <v>0.2542625931221596</v>
      </c>
      <c r="U125" s="229">
        <v>0.28225630326595907</v>
      </c>
      <c r="V125" s="229">
        <v>0.33811658670776618</v>
      </c>
      <c r="W125" s="229">
        <v>0.3565043787403796</v>
      </c>
      <c r="X125" s="229">
        <v>4.0448377897322307E-2</v>
      </c>
      <c r="Y125" s="229">
        <v>3.473784243077848E-2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0.77420366812335817</v>
      </c>
      <c r="O126" s="229">
        <v>0</v>
      </c>
      <c r="P126" s="229">
        <v>0.53628675830218997</v>
      </c>
      <c r="Q126" s="229">
        <v>0.71949888080048874</v>
      </c>
      <c r="R126" s="229">
        <v>0.98543900104071436</v>
      </c>
      <c r="S126" s="229">
        <v>1.1236645896625881</v>
      </c>
      <c r="T126" s="229">
        <v>1.249273365436276</v>
      </c>
      <c r="U126" s="229">
        <v>1.661183326653197</v>
      </c>
      <c r="V126" s="229">
        <v>1.5186712422269091</v>
      </c>
      <c r="W126" s="229">
        <v>2.0937325199591248</v>
      </c>
      <c r="X126" s="229">
        <v>1.671318751870192</v>
      </c>
      <c r="Y126" s="229">
        <v>1.5417592690325539</v>
      </c>
      <c r="DA126" s="73" t="s">
        <v>1372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0.76323178444680928</v>
      </c>
      <c r="R127" s="229">
        <v>1.0228022400747669</v>
      </c>
      <c r="S127" s="229">
        <v>0.7927152654870131</v>
      </c>
      <c r="T127" s="229">
        <v>1.5030522751988351</v>
      </c>
      <c r="U127" s="229">
        <v>1.191339267346863</v>
      </c>
      <c r="V127" s="229">
        <v>1.1805466036333581</v>
      </c>
      <c r="W127" s="229">
        <v>0.51857337579461749</v>
      </c>
      <c r="X127" s="229">
        <v>2.3841478046391891</v>
      </c>
      <c r="Y127" s="229">
        <v>3.090419985419258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0</v>
      </c>
      <c r="C134" s="261">
        <v>0</v>
      </c>
      <c r="D134" s="261">
        <v>0</v>
      </c>
      <c r="E134" s="261">
        <v>0</v>
      </c>
      <c r="F134" s="261">
        <v>0</v>
      </c>
      <c r="G134" s="261">
        <v>0</v>
      </c>
      <c r="H134" s="261">
        <v>0</v>
      </c>
      <c r="I134" s="261">
        <v>0</v>
      </c>
      <c r="J134" s="261">
        <v>0</v>
      </c>
      <c r="K134" s="261">
        <v>0</v>
      </c>
      <c r="L134" s="261">
        <v>0</v>
      </c>
      <c r="M134" s="261">
        <v>0</v>
      </c>
      <c r="N134" s="261">
        <v>0.3214562558141727</v>
      </c>
      <c r="O134" s="261">
        <v>0</v>
      </c>
      <c r="P134" s="261">
        <v>0.59491477219436062</v>
      </c>
      <c r="Q134" s="261">
        <v>1.4916326816273271</v>
      </c>
      <c r="R134" s="261">
        <v>1.385465301821112</v>
      </c>
      <c r="S134" s="261">
        <v>1.4606809568547141</v>
      </c>
      <c r="T134" s="261">
        <v>1.936101819004922</v>
      </c>
      <c r="U134" s="261">
        <v>1.9977872943134589</v>
      </c>
      <c r="V134" s="261">
        <v>1.8467801215138131</v>
      </c>
      <c r="W134" s="261">
        <v>1.7584564005653669</v>
      </c>
      <c r="X134" s="261">
        <v>2.4758382566580739</v>
      </c>
      <c r="Y134" s="261">
        <v>2.7683957670096939</v>
      </c>
      <c r="DA134" s="70" t="s">
        <v>1380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0.3214562558141727</v>
      </c>
      <c r="O135" s="262">
        <v>0</v>
      </c>
      <c r="P135" s="262">
        <v>0.59491477219436062</v>
      </c>
      <c r="Q135" s="262">
        <v>1.4916326816273271</v>
      </c>
      <c r="R135" s="262">
        <v>1.385465301821112</v>
      </c>
      <c r="S135" s="262">
        <v>1.4606809568547141</v>
      </c>
      <c r="T135" s="262">
        <v>1.936101819004922</v>
      </c>
      <c r="U135" s="262">
        <v>1.9977872943134589</v>
      </c>
      <c r="V135" s="262">
        <v>1.8467801215138131</v>
      </c>
      <c r="W135" s="262">
        <v>1.7584564005653669</v>
      </c>
      <c r="X135" s="262">
        <v>2.4758382566580739</v>
      </c>
      <c r="Y135" s="262">
        <v>2.7683957670096939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0.14044836867918831</v>
      </c>
      <c r="T137" s="295">
        <v>0.1637331855162393</v>
      </c>
      <c r="U137" s="295">
        <v>0.17988128505535489</v>
      </c>
      <c r="V137" s="295">
        <v>0.20558387788665661</v>
      </c>
      <c r="W137" s="295">
        <v>0.21116115502949151</v>
      </c>
      <c r="X137" s="295">
        <v>2.4449638974853201E-2</v>
      </c>
      <c r="Y137" s="295">
        <v>2.0606343319159299E-2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0.3214562558141727</v>
      </c>
      <c r="O138" s="295">
        <v>0</v>
      </c>
      <c r="P138" s="295">
        <v>0.59491477219436062</v>
      </c>
      <c r="Q138" s="295">
        <v>0.72381860721636471</v>
      </c>
      <c r="R138" s="295">
        <v>0.67984439072908098</v>
      </c>
      <c r="S138" s="295">
        <v>0.7741151136947324</v>
      </c>
      <c r="T138" s="295">
        <v>0.804473458686077</v>
      </c>
      <c r="U138" s="295">
        <v>1.058668267292312</v>
      </c>
      <c r="V138" s="295">
        <v>0.92339250863726619</v>
      </c>
      <c r="W138" s="295">
        <v>1.240138981741209</v>
      </c>
      <c r="X138" s="295">
        <v>1.010254112015543</v>
      </c>
      <c r="Y138" s="295">
        <v>0.91456517129664827</v>
      </c>
      <c r="DA138" s="122" t="s">
        <v>1384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0.76781407441096183</v>
      </c>
      <c r="R139" s="295">
        <v>0.70562091109203062</v>
      </c>
      <c r="S139" s="295">
        <v>0.54611747448079295</v>
      </c>
      <c r="T139" s="295">
        <v>0.96789517480260578</v>
      </c>
      <c r="U139" s="295">
        <v>0.7592377419657923</v>
      </c>
      <c r="V139" s="295">
        <v>0.71780373498989025</v>
      </c>
      <c r="W139" s="295">
        <v>0.30715626379466721</v>
      </c>
      <c r="X139" s="295">
        <v>1.4411345056676781</v>
      </c>
      <c r="Y139" s="295">
        <v>1.833224252393886</v>
      </c>
      <c r="DA139" s="122" t="s">
        <v>1385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0</v>
      </c>
      <c r="C142" s="261">
        <f t="shared" si="6"/>
        <v>0</v>
      </c>
      <c r="D142" s="261">
        <f t="shared" si="6"/>
        <v>0</v>
      </c>
      <c r="E142" s="261">
        <f t="shared" si="6"/>
        <v>0</v>
      </c>
      <c r="F142" s="261">
        <f t="shared" si="6"/>
        <v>0</v>
      </c>
      <c r="G142" s="261">
        <f t="shared" si="6"/>
        <v>0</v>
      </c>
      <c r="H142" s="261">
        <f t="shared" si="6"/>
        <v>0</v>
      </c>
      <c r="I142" s="261">
        <f t="shared" si="6"/>
        <v>0</v>
      </c>
      <c r="J142" s="261">
        <f t="shared" si="6"/>
        <v>0</v>
      </c>
      <c r="K142" s="261">
        <f t="shared" si="6"/>
        <v>0</v>
      </c>
      <c r="L142" s="261">
        <f t="shared" si="6"/>
        <v>0</v>
      </c>
      <c r="M142" s="261">
        <f t="shared" si="6"/>
        <v>0</v>
      </c>
      <c r="N142" s="261">
        <f t="shared" si="6"/>
        <v>8.7070813021097551E-2</v>
      </c>
      <c r="O142" s="261">
        <f t="shared" si="6"/>
        <v>0</v>
      </c>
      <c r="P142" s="261">
        <f t="shared" si="6"/>
        <v>6.0313488530747111E-2</v>
      </c>
      <c r="Q142" s="261">
        <f t="shared" si="6"/>
        <v>0.16675529945154491</v>
      </c>
      <c r="R142" s="261">
        <f t="shared" si="6"/>
        <v>0.22585684465984929</v>
      </c>
      <c r="S142" s="261">
        <f t="shared" si="6"/>
        <v>0.2384536040104269</v>
      </c>
      <c r="T142" s="261">
        <f t="shared" si="6"/>
        <v>0.3381359359449575</v>
      </c>
      <c r="U142" s="261">
        <f t="shared" si="6"/>
        <v>0.35255289850014188</v>
      </c>
      <c r="V142" s="261">
        <f t="shared" si="6"/>
        <v>0.34159380709435511</v>
      </c>
      <c r="W142" s="261">
        <f t="shared" si="6"/>
        <v>0.33388723787912</v>
      </c>
      <c r="X142" s="261">
        <f t="shared" si="6"/>
        <v>0.46064705979566928</v>
      </c>
      <c r="Y142" s="261">
        <f t="shared" si="6"/>
        <v>0.52486481614406533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1388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8.7070813021097551E-2</v>
      </c>
      <c r="O144" s="262">
        <v>0</v>
      </c>
      <c r="P144" s="262">
        <v>6.0313488530747111E-2</v>
      </c>
      <c r="Q144" s="262">
        <v>0.16675529945154491</v>
      </c>
      <c r="R144" s="262">
        <v>0.22585684465984929</v>
      </c>
      <c r="S144" s="262">
        <v>0.2384536040104269</v>
      </c>
      <c r="T144" s="262">
        <v>0.3381359359449575</v>
      </c>
      <c r="U144" s="262">
        <v>0.35255289850014188</v>
      </c>
      <c r="V144" s="262">
        <v>0.34159380709435511</v>
      </c>
      <c r="W144" s="262">
        <v>0.33388723787912</v>
      </c>
      <c r="X144" s="262">
        <v>0.46064705979566928</v>
      </c>
      <c r="Y144" s="262">
        <v>0.52486481614406533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2.2927949824890291E-2</v>
      </c>
      <c r="T147" s="229">
        <v>2.8595641709710219E-2</v>
      </c>
      <c r="U147" s="229">
        <v>3.1743954230116937E-2</v>
      </c>
      <c r="V147" s="229">
        <v>3.8026280825981272E-2</v>
      </c>
      <c r="W147" s="229">
        <v>4.0094263797210761E-2</v>
      </c>
      <c r="X147" s="229">
        <v>4.5490266888573898E-3</v>
      </c>
      <c r="Y147" s="229">
        <v>3.9067913361587516E-3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8.7070813021097551E-2</v>
      </c>
      <c r="O148" s="229">
        <v>0</v>
      </c>
      <c r="P148" s="229">
        <v>6.0313488530747111E-2</v>
      </c>
      <c r="Q148" s="229">
        <v>8.0918439292496813E-2</v>
      </c>
      <c r="R148" s="229">
        <v>0.110827394051615</v>
      </c>
      <c r="S148" s="229">
        <v>0.12637293442705611</v>
      </c>
      <c r="T148" s="229">
        <v>0.14049952498650189</v>
      </c>
      <c r="U148" s="229">
        <v>0.18682497743699511</v>
      </c>
      <c r="V148" s="229">
        <v>0.17079735632483181</v>
      </c>
      <c r="W148" s="229">
        <v>0.23547162105734809</v>
      </c>
      <c r="X148" s="229">
        <v>0.18796485800110749</v>
      </c>
      <c r="Y148" s="229">
        <v>0.1733939511845454</v>
      </c>
      <c r="DA148" s="73" t="s">
        <v>1393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8.5836860159048067E-2</v>
      </c>
      <c r="R149" s="229">
        <v>0.1150294506082344</v>
      </c>
      <c r="S149" s="229">
        <v>8.9152719758480492E-2</v>
      </c>
      <c r="T149" s="229">
        <v>0.16904076924874539</v>
      </c>
      <c r="U149" s="229">
        <v>0.13398396683302979</v>
      </c>
      <c r="V149" s="229">
        <v>0.13277016994354199</v>
      </c>
      <c r="W149" s="229">
        <v>5.8321353024561082E-2</v>
      </c>
      <c r="X149" s="229">
        <v>0.26813317510570439</v>
      </c>
      <c r="Y149" s="229">
        <v>0.34756407362336122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</v>
      </c>
      <c r="C160" s="232">
        <f t="shared" si="7"/>
        <v>0</v>
      </c>
      <c r="D160" s="232">
        <f t="shared" si="7"/>
        <v>0</v>
      </c>
      <c r="E160" s="232">
        <f t="shared" si="7"/>
        <v>0</v>
      </c>
      <c r="F160" s="232">
        <f t="shared" si="7"/>
        <v>0</v>
      </c>
      <c r="G160" s="232">
        <f t="shared" si="7"/>
        <v>0</v>
      </c>
      <c r="H160" s="232">
        <f t="shared" si="7"/>
        <v>0</v>
      </c>
      <c r="I160" s="232">
        <f t="shared" si="7"/>
        <v>0</v>
      </c>
      <c r="J160" s="232">
        <f t="shared" si="7"/>
        <v>0</v>
      </c>
      <c r="K160" s="232">
        <f t="shared" si="7"/>
        <v>0</v>
      </c>
      <c r="L160" s="232">
        <f t="shared" si="7"/>
        <v>0</v>
      </c>
      <c r="M160" s="232">
        <f t="shared" si="7"/>
        <v>0</v>
      </c>
      <c r="N160" s="232">
        <f t="shared" si="7"/>
        <v>0</v>
      </c>
      <c r="O160" s="232">
        <f t="shared" si="7"/>
        <v>0</v>
      </c>
      <c r="P160" s="232">
        <f t="shared" si="7"/>
        <v>0</v>
      </c>
      <c r="Q160" s="232">
        <f t="shared" si="7"/>
        <v>0</v>
      </c>
      <c r="R160" s="232">
        <f t="shared" si="7"/>
        <v>0</v>
      </c>
      <c r="S160" s="232">
        <f t="shared" si="7"/>
        <v>0</v>
      </c>
      <c r="T160" s="232">
        <f t="shared" si="7"/>
        <v>0</v>
      </c>
      <c r="U160" s="232">
        <f t="shared" si="7"/>
        <v>0</v>
      </c>
      <c r="V160" s="232">
        <f t="shared" si="7"/>
        <v>0</v>
      </c>
      <c r="W160" s="232">
        <f t="shared" si="7"/>
        <v>0</v>
      </c>
      <c r="X160" s="232">
        <f t="shared" si="7"/>
        <v>0</v>
      </c>
      <c r="Y160" s="232">
        <f t="shared" si="7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0</v>
      </c>
      <c r="C165" s="268">
        <f t="shared" si="12"/>
        <v>0</v>
      </c>
      <c r="D165" s="268">
        <f t="shared" si="12"/>
        <v>0</v>
      </c>
      <c r="E165" s="268">
        <f t="shared" si="12"/>
        <v>0</v>
      </c>
      <c r="F165" s="268">
        <f t="shared" si="12"/>
        <v>0</v>
      </c>
      <c r="G165" s="268">
        <f t="shared" si="12"/>
        <v>0</v>
      </c>
      <c r="H165" s="268">
        <f t="shared" si="12"/>
        <v>0</v>
      </c>
      <c r="I165" s="268">
        <f t="shared" si="12"/>
        <v>0</v>
      </c>
      <c r="J165" s="268">
        <f t="shared" si="12"/>
        <v>0</v>
      </c>
      <c r="K165" s="268">
        <f t="shared" si="12"/>
        <v>0</v>
      </c>
      <c r="L165" s="268">
        <f t="shared" si="12"/>
        <v>0</v>
      </c>
      <c r="M165" s="268">
        <f t="shared" si="12"/>
        <v>0</v>
      </c>
      <c r="N165" s="268">
        <f t="shared" si="12"/>
        <v>0</v>
      </c>
      <c r="O165" s="268">
        <f t="shared" si="12"/>
        <v>0</v>
      </c>
      <c r="P165" s="268">
        <f t="shared" si="12"/>
        <v>0</v>
      </c>
      <c r="Q165" s="268">
        <f t="shared" si="12"/>
        <v>0</v>
      </c>
      <c r="R165" s="268">
        <f t="shared" si="12"/>
        <v>0</v>
      </c>
      <c r="S165" s="268">
        <f t="shared" si="12"/>
        <v>0</v>
      </c>
      <c r="T165" s="268">
        <f t="shared" si="12"/>
        <v>0</v>
      </c>
      <c r="U165" s="268">
        <f t="shared" si="12"/>
        <v>0</v>
      </c>
      <c r="V165" s="268">
        <f t="shared" si="12"/>
        <v>0</v>
      </c>
      <c r="W165" s="268">
        <f t="shared" si="12"/>
        <v>0</v>
      </c>
      <c r="X165" s="268">
        <f t="shared" si="12"/>
        <v>0</v>
      </c>
      <c r="Y165" s="268">
        <f t="shared" si="12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</v>
      </c>
      <c r="C167" s="269">
        <f t="shared" si="14"/>
        <v>0</v>
      </c>
      <c r="D167" s="269">
        <f t="shared" si="14"/>
        <v>0</v>
      </c>
      <c r="E167" s="269">
        <f t="shared" si="14"/>
        <v>0</v>
      </c>
      <c r="F167" s="269">
        <f t="shared" si="14"/>
        <v>0</v>
      </c>
      <c r="G167" s="269">
        <f t="shared" si="14"/>
        <v>0</v>
      </c>
      <c r="H167" s="269">
        <f t="shared" si="14"/>
        <v>0</v>
      </c>
      <c r="I167" s="269">
        <f t="shared" si="14"/>
        <v>0</v>
      </c>
      <c r="J167" s="269">
        <f t="shared" si="14"/>
        <v>0</v>
      </c>
      <c r="K167" s="269">
        <f t="shared" si="14"/>
        <v>0</v>
      </c>
      <c r="L167" s="269">
        <f t="shared" si="14"/>
        <v>0</v>
      </c>
      <c r="M167" s="269">
        <f t="shared" si="14"/>
        <v>0</v>
      </c>
      <c r="N167" s="269">
        <f t="shared" si="14"/>
        <v>0</v>
      </c>
      <c r="O167" s="269">
        <f t="shared" si="14"/>
        <v>0</v>
      </c>
      <c r="P167" s="269">
        <f t="shared" si="14"/>
        <v>0</v>
      </c>
      <c r="Q167" s="269">
        <f t="shared" si="14"/>
        <v>0</v>
      </c>
      <c r="R167" s="269">
        <f t="shared" si="14"/>
        <v>0</v>
      </c>
      <c r="S167" s="269">
        <f t="shared" si="14"/>
        <v>0</v>
      </c>
      <c r="T167" s="269">
        <f t="shared" si="14"/>
        <v>0</v>
      </c>
      <c r="U167" s="269">
        <f t="shared" si="14"/>
        <v>0</v>
      </c>
      <c r="V167" s="269">
        <f t="shared" si="14"/>
        <v>0</v>
      </c>
      <c r="W167" s="269">
        <f t="shared" si="14"/>
        <v>0</v>
      </c>
      <c r="X167" s="269">
        <f t="shared" si="14"/>
        <v>0</v>
      </c>
      <c r="Y167" s="269">
        <f t="shared" si="14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</v>
      </c>
      <c r="C168" s="269">
        <f t="shared" si="15"/>
        <v>0</v>
      </c>
      <c r="D168" s="269">
        <f t="shared" si="15"/>
        <v>0</v>
      </c>
      <c r="E168" s="269">
        <f t="shared" si="15"/>
        <v>0</v>
      </c>
      <c r="F168" s="269">
        <f t="shared" si="15"/>
        <v>0</v>
      </c>
      <c r="G168" s="269">
        <f t="shared" si="15"/>
        <v>0</v>
      </c>
      <c r="H168" s="269">
        <f t="shared" si="15"/>
        <v>0</v>
      </c>
      <c r="I168" s="269">
        <f t="shared" si="15"/>
        <v>0</v>
      </c>
      <c r="J168" s="269">
        <f t="shared" si="15"/>
        <v>0</v>
      </c>
      <c r="K168" s="269">
        <f t="shared" si="15"/>
        <v>0</v>
      </c>
      <c r="L168" s="269">
        <f t="shared" si="15"/>
        <v>0</v>
      </c>
      <c r="M168" s="269">
        <f t="shared" si="15"/>
        <v>0</v>
      </c>
      <c r="N168" s="269">
        <f t="shared" si="15"/>
        <v>0</v>
      </c>
      <c r="O168" s="269">
        <f t="shared" si="15"/>
        <v>0</v>
      </c>
      <c r="P168" s="269">
        <f t="shared" si="15"/>
        <v>0</v>
      </c>
      <c r="Q168" s="269">
        <f t="shared" si="15"/>
        <v>0</v>
      </c>
      <c r="R168" s="269">
        <f t="shared" si="15"/>
        <v>0</v>
      </c>
      <c r="S168" s="269">
        <f t="shared" si="15"/>
        <v>0</v>
      </c>
      <c r="T168" s="269">
        <f t="shared" si="15"/>
        <v>0</v>
      </c>
      <c r="U168" s="269">
        <f t="shared" si="15"/>
        <v>0</v>
      </c>
      <c r="V168" s="269">
        <f t="shared" si="15"/>
        <v>0</v>
      </c>
      <c r="W168" s="269">
        <f t="shared" si="15"/>
        <v>0</v>
      </c>
      <c r="X168" s="269">
        <f t="shared" si="15"/>
        <v>0</v>
      </c>
      <c r="Y168" s="269">
        <f t="shared" si="15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</v>
      </c>
      <c r="C169" s="318">
        <f t="shared" si="16"/>
        <v>0</v>
      </c>
      <c r="D169" s="318">
        <f t="shared" si="16"/>
        <v>0</v>
      </c>
      <c r="E169" s="318">
        <f t="shared" si="16"/>
        <v>0</v>
      </c>
      <c r="F169" s="318">
        <f t="shared" si="16"/>
        <v>0</v>
      </c>
      <c r="G169" s="318">
        <f t="shared" si="16"/>
        <v>0</v>
      </c>
      <c r="H169" s="318">
        <f t="shared" si="16"/>
        <v>0</v>
      </c>
      <c r="I169" s="318">
        <f t="shared" si="16"/>
        <v>0</v>
      </c>
      <c r="J169" s="318">
        <f t="shared" si="16"/>
        <v>0</v>
      </c>
      <c r="K169" s="318">
        <f t="shared" si="16"/>
        <v>0</v>
      </c>
      <c r="L169" s="318">
        <f t="shared" si="16"/>
        <v>0</v>
      </c>
      <c r="M169" s="318">
        <f t="shared" si="16"/>
        <v>0</v>
      </c>
      <c r="N169" s="318">
        <f t="shared" si="16"/>
        <v>0</v>
      </c>
      <c r="O169" s="318">
        <f t="shared" si="16"/>
        <v>0</v>
      </c>
      <c r="P169" s="318">
        <f t="shared" si="16"/>
        <v>0</v>
      </c>
      <c r="Q169" s="318">
        <f t="shared" si="16"/>
        <v>0</v>
      </c>
      <c r="R169" s="318">
        <f t="shared" si="16"/>
        <v>0</v>
      </c>
      <c r="S169" s="318">
        <f t="shared" si="16"/>
        <v>0</v>
      </c>
      <c r="T169" s="318">
        <f t="shared" si="16"/>
        <v>0</v>
      </c>
      <c r="U169" s="318">
        <f t="shared" si="16"/>
        <v>0</v>
      </c>
      <c r="V169" s="318">
        <f t="shared" si="16"/>
        <v>0</v>
      </c>
      <c r="W169" s="318">
        <f t="shared" si="16"/>
        <v>0</v>
      </c>
      <c r="X169" s="318">
        <f t="shared" si="16"/>
        <v>0</v>
      </c>
      <c r="Y169" s="318">
        <f t="shared" si="16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0</v>
      </c>
      <c r="C171" s="269">
        <f t="shared" si="18"/>
        <v>0</v>
      </c>
      <c r="D171" s="269">
        <f t="shared" si="18"/>
        <v>0</v>
      </c>
      <c r="E171" s="269">
        <f t="shared" si="18"/>
        <v>0</v>
      </c>
      <c r="F171" s="269">
        <f t="shared" si="18"/>
        <v>0</v>
      </c>
      <c r="G171" s="269">
        <f t="shared" si="18"/>
        <v>0</v>
      </c>
      <c r="H171" s="269">
        <f t="shared" si="18"/>
        <v>0</v>
      </c>
      <c r="I171" s="269">
        <f t="shared" si="18"/>
        <v>0</v>
      </c>
      <c r="J171" s="269">
        <f t="shared" si="18"/>
        <v>0</v>
      </c>
      <c r="K171" s="269">
        <f t="shared" si="18"/>
        <v>0</v>
      </c>
      <c r="L171" s="269">
        <f t="shared" si="18"/>
        <v>0</v>
      </c>
      <c r="M171" s="269">
        <f t="shared" si="18"/>
        <v>0</v>
      </c>
      <c r="N171" s="269">
        <f t="shared" si="18"/>
        <v>0</v>
      </c>
      <c r="O171" s="269">
        <f t="shared" si="18"/>
        <v>0</v>
      </c>
      <c r="P171" s="269">
        <f t="shared" si="18"/>
        <v>0</v>
      </c>
      <c r="Q171" s="269">
        <f t="shared" si="18"/>
        <v>0</v>
      </c>
      <c r="R171" s="269">
        <f t="shared" si="18"/>
        <v>0</v>
      </c>
      <c r="S171" s="269">
        <f t="shared" si="18"/>
        <v>0</v>
      </c>
      <c r="T171" s="269">
        <f t="shared" si="18"/>
        <v>0</v>
      </c>
      <c r="U171" s="269">
        <f t="shared" si="18"/>
        <v>0</v>
      </c>
      <c r="V171" s="269">
        <f t="shared" si="18"/>
        <v>0</v>
      </c>
      <c r="W171" s="269">
        <f t="shared" si="18"/>
        <v>0</v>
      </c>
      <c r="X171" s="269">
        <f t="shared" si="18"/>
        <v>0</v>
      </c>
      <c r="Y171" s="269">
        <f t="shared" si="18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0</v>
      </c>
      <c r="C172" s="318">
        <f t="shared" si="19"/>
        <v>0</v>
      </c>
      <c r="D172" s="318">
        <f t="shared" si="19"/>
        <v>0</v>
      </c>
      <c r="E172" s="318">
        <f t="shared" si="19"/>
        <v>0</v>
      </c>
      <c r="F172" s="318">
        <f t="shared" si="19"/>
        <v>0</v>
      </c>
      <c r="G172" s="318">
        <f t="shared" si="19"/>
        <v>0</v>
      </c>
      <c r="H172" s="318">
        <f t="shared" si="19"/>
        <v>0</v>
      </c>
      <c r="I172" s="318">
        <f t="shared" si="19"/>
        <v>0</v>
      </c>
      <c r="J172" s="318">
        <f t="shared" si="19"/>
        <v>0</v>
      </c>
      <c r="K172" s="318">
        <f t="shared" si="19"/>
        <v>0</v>
      </c>
      <c r="L172" s="318">
        <f t="shared" si="19"/>
        <v>0</v>
      </c>
      <c r="M172" s="318">
        <f t="shared" si="19"/>
        <v>0</v>
      </c>
      <c r="N172" s="318">
        <f t="shared" si="19"/>
        <v>0</v>
      </c>
      <c r="O172" s="318">
        <f t="shared" si="19"/>
        <v>0</v>
      </c>
      <c r="P172" s="318">
        <f t="shared" si="19"/>
        <v>0</v>
      </c>
      <c r="Q172" s="318">
        <f t="shared" si="19"/>
        <v>0</v>
      </c>
      <c r="R172" s="318">
        <f t="shared" si="19"/>
        <v>0</v>
      </c>
      <c r="S172" s="318">
        <f t="shared" si="19"/>
        <v>0</v>
      </c>
      <c r="T172" s="318">
        <f t="shared" si="19"/>
        <v>0</v>
      </c>
      <c r="U172" s="318">
        <f t="shared" si="19"/>
        <v>0</v>
      </c>
      <c r="V172" s="318">
        <f t="shared" si="19"/>
        <v>0</v>
      </c>
      <c r="W172" s="318">
        <f t="shared" si="19"/>
        <v>0</v>
      </c>
      <c r="X172" s="318">
        <f t="shared" si="19"/>
        <v>0</v>
      </c>
      <c r="Y172" s="318">
        <f t="shared" si="19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0</v>
      </c>
      <c r="C173" s="318">
        <f t="shared" si="20"/>
        <v>0</v>
      </c>
      <c r="D173" s="318">
        <f t="shared" si="20"/>
        <v>0</v>
      </c>
      <c r="E173" s="318">
        <f t="shared" si="20"/>
        <v>0</v>
      </c>
      <c r="F173" s="318">
        <f t="shared" si="20"/>
        <v>0</v>
      </c>
      <c r="G173" s="318">
        <f t="shared" si="20"/>
        <v>0</v>
      </c>
      <c r="H173" s="318">
        <f t="shared" si="20"/>
        <v>0</v>
      </c>
      <c r="I173" s="318">
        <f t="shared" si="20"/>
        <v>0</v>
      </c>
      <c r="J173" s="318">
        <f t="shared" si="20"/>
        <v>0</v>
      </c>
      <c r="K173" s="318">
        <f t="shared" si="20"/>
        <v>0</v>
      </c>
      <c r="L173" s="318">
        <f t="shared" si="20"/>
        <v>0</v>
      </c>
      <c r="M173" s="318">
        <f t="shared" si="20"/>
        <v>0</v>
      </c>
      <c r="N173" s="318">
        <f t="shared" si="20"/>
        <v>0</v>
      </c>
      <c r="O173" s="318">
        <f t="shared" si="20"/>
        <v>0</v>
      </c>
      <c r="P173" s="318">
        <f t="shared" si="20"/>
        <v>0</v>
      </c>
      <c r="Q173" s="318">
        <f t="shared" si="20"/>
        <v>0</v>
      </c>
      <c r="R173" s="318">
        <f t="shared" si="20"/>
        <v>0</v>
      </c>
      <c r="S173" s="318">
        <f t="shared" si="20"/>
        <v>0</v>
      </c>
      <c r="T173" s="318">
        <f t="shared" si="20"/>
        <v>0</v>
      </c>
      <c r="U173" s="318">
        <f t="shared" si="20"/>
        <v>0</v>
      </c>
      <c r="V173" s="318">
        <f t="shared" si="20"/>
        <v>0</v>
      </c>
      <c r="W173" s="318">
        <f t="shared" si="20"/>
        <v>0</v>
      </c>
      <c r="X173" s="318">
        <f t="shared" si="20"/>
        <v>0</v>
      </c>
      <c r="Y173" s="318">
        <f t="shared" si="20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</v>
      </c>
      <c r="C176" s="310">
        <f t="shared" si="23"/>
        <v>0</v>
      </c>
      <c r="D176" s="310">
        <f t="shared" si="23"/>
        <v>0</v>
      </c>
      <c r="E176" s="310">
        <f t="shared" si="23"/>
        <v>0</v>
      </c>
      <c r="F176" s="310">
        <f t="shared" si="23"/>
        <v>0</v>
      </c>
      <c r="G176" s="310">
        <f t="shared" si="23"/>
        <v>0</v>
      </c>
      <c r="H176" s="310">
        <f t="shared" si="23"/>
        <v>0</v>
      </c>
      <c r="I176" s="310">
        <f t="shared" si="23"/>
        <v>0</v>
      </c>
      <c r="J176" s="310">
        <f t="shared" si="23"/>
        <v>0</v>
      </c>
      <c r="K176" s="310">
        <f t="shared" si="23"/>
        <v>0</v>
      </c>
      <c r="L176" s="310">
        <f t="shared" si="23"/>
        <v>0</v>
      </c>
      <c r="M176" s="310">
        <f t="shared" si="23"/>
        <v>0</v>
      </c>
      <c r="N176" s="310">
        <f t="shared" si="23"/>
        <v>0</v>
      </c>
      <c r="O176" s="310">
        <f t="shared" si="23"/>
        <v>0</v>
      </c>
      <c r="P176" s="310">
        <f t="shared" si="23"/>
        <v>0</v>
      </c>
      <c r="Q176" s="310">
        <f t="shared" si="23"/>
        <v>0</v>
      </c>
      <c r="R176" s="310">
        <f t="shared" si="23"/>
        <v>0</v>
      </c>
      <c r="S176" s="310">
        <f t="shared" si="23"/>
        <v>0</v>
      </c>
      <c r="T176" s="310">
        <f t="shared" si="23"/>
        <v>0</v>
      </c>
      <c r="U176" s="310">
        <f t="shared" si="23"/>
        <v>0</v>
      </c>
      <c r="V176" s="310">
        <f t="shared" si="23"/>
        <v>0</v>
      </c>
      <c r="W176" s="310">
        <f t="shared" si="23"/>
        <v>0</v>
      </c>
      <c r="X176" s="310">
        <f t="shared" si="23"/>
        <v>0</v>
      </c>
      <c r="Y176" s="310">
        <f t="shared" si="23"/>
        <v>0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</v>
      </c>
      <c r="C178" s="232">
        <f t="shared" si="24"/>
        <v>0</v>
      </c>
      <c r="D178" s="232">
        <f t="shared" si="24"/>
        <v>0</v>
      </c>
      <c r="E178" s="232">
        <f t="shared" si="24"/>
        <v>0</v>
      </c>
      <c r="F178" s="232">
        <f t="shared" si="24"/>
        <v>0</v>
      </c>
      <c r="G178" s="232">
        <f t="shared" si="24"/>
        <v>0</v>
      </c>
      <c r="H178" s="232">
        <f t="shared" si="24"/>
        <v>0</v>
      </c>
      <c r="I178" s="232">
        <f t="shared" si="24"/>
        <v>0</v>
      </c>
      <c r="J178" s="232">
        <f t="shared" si="24"/>
        <v>0</v>
      </c>
      <c r="K178" s="232">
        <f t="shared" si="24"/>
        <v>0</v>
      </c>
      <c r="L178" s="232">
        <f t="shared" si="24"/>
        <v>0</v>
      </c>
      <c r="M178" s="232">
        <f t="shared" si="24"/>
        <v>0</v>
      </c>
      <c r="N178" s="232">
        <f t="shared" si="24"/>
        <v>1</v>
      </c>
      <c r="O178" s="232">
        <f t="shared" si="24"/>
        <v>0</v>
      </c>
      <c r="P178" s="232">
        <f t="shared" si="24"/>
        <v>1</v>
      </c>
      <c r="Q178" s="232">
        <f t="shared" si="24"/>
        <v>0.99999999999999989</v>
      </c>
      <c r="R178" s="232">
        <f t="shared" si="24"/>
        <v>0.99999999999999989</v>
      </c>
      <c r="S178" s="232">
        <f t="shared" si="24"/>
        <v>1</v>
      </c>
      <c r="T178" s="232">
        <f t="shared" si="24"/>
        <v>1</v>
      </c>
      <c r="U178" s="232">
        <f t="shared" si="24"/>
        <v>1</v>
      </c>
      <c r="V178" s="232">
        <f t="shared" si="24"/>
        <v>1.0000000000000002</v>
      </c>
      <c r="W178" s="232">
        <f t="shared" si="24"/>
        <v>0.99999999999999978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0</v>
      </c>
      <c r="C183" s="268">
        <f t="shared" si="29"/>
        <v>0</v>
      </c>
      <c r="D183" s="268">
        <f t="shared" si="29"/>
        <v>0</v>
      </c>
      <c r="E183" s="268">
        <f t="shared" si="29"/>
        <v>0</v>
      </c>
      <c r="F183" s="268">
        <f t="shared" si="29"/>
        <v>0</v>
      </c>
      <c r="G183" s="268">
        <f t="shared" si="29"/>
        <v>0</v>
      </c>
      <c r="H183" s="268">
        <f t="shared" si="29"/>
        <v>0</v>
      </c>
      <c r="I183" s="268">
        <f t="shared" si="29"/>
        <v>0</v>
      </c>
      <c r="J183" s="268">
        <f t="shared" si="29"/>
        <v>0</v>
      </c>
      <c r="K183" s="268">
        <f t="shared" si="29"/>
        <v>0</v>
      </c>
      <c r="L183" s="268">
        <f t="shared" si="29"/>
        <v>0</v>
      </c>
      <c r="M183" s="268">
        <f t="shared" si="29"/>
        <v>0</v>
      </c>
      <c r="N183" s="268">
        <f t="shared" si="29"/>
        <v>1.1357467288642273E-2</v>
      </c>
      <c r="O183" s="268">
        <f t="shared" si="29"/>
        <v>0</v>
      </c>
      <c r="P183" s="268">
        <f t="shared" si="29"/>
        <v>2.3591463687053071E-2</v>
      </c>
      <c r="Q183" s="268">
        <f t="shared" si="29"/>
        <v>2.1897830042564289E-2</v>
      </c>
      <c r="R183" s="268">
        <f t="shared" si="29"/>
        <v>1.568184586399644E-2</v>
      </c>
      <c r="S183" s="268">
        <f t="shared" si="29"/>
        <v>1.7511882066638396E-2</v>
      </c>
      <c r="T183" s="268">
        <f t="shared" si="29"/>
        <v>6.4028756752163418E-3</v>
      </c>
      <c r="U183" s="268">
        <f t="shared" si="29"/>
        <v>7.8738886227515317E-3</v>
      </c>
      <c r="V183" s="268">
        <f t="shared" si="29"/>
        <v>6.7175793285283048E-3</v>
      </c>
      <c r="W183" s="268">
        <f t="shared" si="29"/>
        <v>7.4690657057963211E-3</v>
      </c>
      <c r="X183" s="268">
        <f t="shared" si="29"/>
        <v>7.4700800760374216E-3</v>
      </c>
      <c r="Y183" s="268">
        <f t="shared" si="29"/>
        <v>8.8725991459236257E-3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</v>
      </c>
      <c r="C184" s="269">
        <f t="shared" si="30"/>
        <v>0</v>
      </c>
      <c r="D184" s="269">
        <f t="shared" si="30"/>
        <v>0</v>
      </c>
      <c r="E184" s="269">
        <f t="shared" si="30"/>
        <v>0</v>
      </c>
      <c r="F184" s="269">
        <f t="shared" si="30"/>
        <v>0</v>
      </c>
      <c r="G184" s="269">
        <f t="shared" si="30"/>
        <v>0</v>
      </c>
      <c r="H184" s="269">
        <f t="shared" si="30"/>
        <v>0</v>
      </c>
      <c r="I184" s="269">
        <f t="shared" si="30"/>
        <v>0</v>
      </c>
      <c r="J184" s="269">
        <f t="shared" si="30"/>
        <v>0</v>
      </c>
      <c r="K184" s="269">
        <f t="shared" si="30"/>
        <v>0</v>
      </c>
      <c r="L184" s="269">
        <f t="shared" si="30"/>
        <v>0</v>
      </c>
      <c r="M184" s="269">
        <f t="shared" si="30"/>
        <v>0</v>
      </c>
      <c r="N184" s="269">
        <f t="shared" si="30"/>
        <v>0.7103646282257744</v>
      </c>
      <c r="O184" s="269">
        <f t="shared" si="30"/>
        <v>0</v>
      </c>
      <c r="P184" s="269">
        <f t="shared" si="30"/>
        <v>0.48578722310952044</v>
      </c>
      <c r="Q184" s="269">
        <f t="shared" si="30"/>
        <v>0.50997786559041725</v>
      </c>
      <c r="R184" s="269">
        <f t="shared" si="30"/>
        <v>0.60152028806374114</v>
      </c>
      <c r="S184" s="269">
        <f t="shared" si="30"/>
        <v>0.6007190256584104</v>
      </c>
      <c r="T184" s="269">
        <f t="shared" si="30"/>
        <v>0.62276123757464152</v>
      </c>
      <c r="U184" s="269">
        <f t="shared" si="30"/>
        <v>0.62415818036491921</v>
      </c>
      <c r="V184" s="269">
        <f t="shared" si="30"/>
        <v>0.63530534031583785</v>
      </c>
      <c r="W184" s="269">
        <f t="shared" si="30"/>
        <v>0.64055965680073657</v>
      </c>
      <c r="X184" s="269">
        <f t="shared" si="30"/>
        <v>0.63611456284758672</v>
      </c>
      <c r="Y184" s="269">
        <f t="shared" si="30"/>
        <v>0.63932835751005668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</v>
      </c>
      <c r="C185" s="318">
        <f t="shared" si="31"/>
        <v>0</v>
      </c>
      <c r="D185" s="318">
        <f t="shared" si="31"/>
        <v>0</v>
      </c>
      <c r="E185" s="318">
        <f t="shared" si="31"/>
        <v>0</v>
      </c>
      <c r="F185" s="318">
        <f t="shared" si="31"/>
        <v>0</v>
      </c>
      <c r="G185" s="318">
        <f t="shared" si="31"/>
        <v>0</v>
      </c>
      <c r="H185" s="318">
        <f t="shared" si="31"/>
        <v>0</v>
      </c>
      <c r="I185" s="318">
        <f t="shared" si="31"/>
        <v>0</v>
      </c>
      <c r="J185" s="318">
        <f t="shared" si="31"/>
        <v>0</v>
      </c>
      <c r="K185" s="318">
        <f t="shared" si="31"/>
        <v>0</v>
      </c>
      <c r="L185" s="318">
        <f t="shared" si="31"/>
        <v>0</v>
      </c>
      <c r="M185" s="318">
        <f t="shared" si="31"/>
        <v>0</v>
      </c>
      <c r="N185" s="318">
        <f t="shared" si="31"/>
        <v>0.7103646282257744</v>
      </c>
      <c r="O185" s="318">
        <f t="shared" si="31"/>
        <v>0</v>
      </c>
      <c r="P185" s="318">
        <f t="shared" si="31"/>
        <v>0.48578722310952044</v>
      </c>
      <c r="Q185" s="318">
        <f t="shared" si="31"/>
        <v>0.50997786559041725</v>
      </c>
      <c r="R185" s="318">
        <f t="shared" si="31"/>
        <v>0.60152028806374114</v>
      </c>
      <c r="S185" s="318">
        <f t="shared" si="31"/>
        <v>0.6007190256584104</v>
      </c>
      <c r="T185" s="318">
        <f t="shared" si="31"/>
        <v>0.62276123757464152</v>
      </c>
      <c r="U185" s="318">
        <f t="shared" si="31"/>
        <v>0.62415818036491921</v>
      </c>
      <c r="V185" s="318">
        <f t="shared" si="31"/>
        <v>0.63530534031583785</v>
      </c>
      <c r="W185" s="318">
        <f t="shared" si="31"/>
        <v>0.64055965680073657</v>
      </c>
      <c r="X185" s="318">
        <f t="shared" si="31"/>
        <v>0.63611456284758672</v>
      </c>
      <c r="Y185" s="318">
        <f t="shared" si="31"/>
        <v>0.63932835751005668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</v>
      </c>
      <c r="C187" s="269">
        <f t="shared" si="33"/>
        <v>0</v>
      </c>
      <c r="D187" s="269">
        <f t="shared" si="33"/>
        <v>0</v>
      </c>
      <c r="E187" s="269">
        <f t="shared" si="33"/>
        <v>0</v>
      </c>
      <c r="F187" s="269">
        <f t="shared" si="33"/>
        <v>0</v>
      </c>
      <c r="G187" s="269">
        <f t="shared" si="33"/>
        <v>0</v>
      </c>
      <c r="H187" s="269">
        <f t="shared" si="33"/>
        <v>0</v>
      </c>
      <c r="I187" s="269">
        <f t="shared" si="33"/>
        <v>0</v>
      </c>
      <c r="J187" s="269">
        <f t="shared" si="33"/>
        <v>0</v>
      </c>
      <c r="K187" s="269">
        <f t="shared" si="33"/>
        <v>0</v>
      </c>
      <c r="L187" s="269">
        <f t="shared" si="33"/>
        <v>0</v>
      </c>
      <c r="M187" s="269">
        <f t="shared" si="33"/>
        <v>0</v>
      </c>
      <c r="N187" s="269">
        <f t="shared" si="33"/>
        <v>0.26269678150379783</v>
      </c>
      <c r="O187" s="269">
        <f t="shared" si="33"/>
        <v>0</v>
      </c>
      <c r="P187" s="269">
        <f t="shared" si="33"/>
        <v>0.47996606635484057</v>
      </c>
      <c r="Q187" s="269">
        <f t="shared" si="33"/>
        <v>0.45693846046935838</v>
      </c>
      <c r="R187" s="269">
        <f t="shared" si="33"/>
        <v>0.36960413258391439</v>
      </c>
      <c r="S187" s="269">
        <f t="shared" si="33"/>
        <v>0.36859293365953771</v>
      </c>
      <c r="T187" s="269">
        <f t="shared" si="33"/>
        <v>0.357176254716978</v>
      </c>
      <c r="U187" s="269">
        <f t="shared" si="33"/>
        <v>0.35427765846505604</v>
      </c>
      <c r="V187" s="269">
        <f t="shared" si="33"/>
        <v>0.34404230623382892</v>
      </c>
      <c r="W187" s="269">
        <f t="shared" si="33"/>
        <v>0.33792125530315809</v>
      </c>
      <c r="X187" s="269">
        <f t="shared" si="33"/>
        <v>0.34246283348438911</v>
      </c>
      <c r="Y187" s="269">
        <f t="shared" si="33"/>
        <v>0.33777602844674481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</v>
      </c>
      <c r="C188" s="318">
        <f t="shared" si="34"/>
        <v>0</v>
      </c>
      <c r="D188" s="318">
        <f t="shared" si="34"/>
        <v>0</v>
      </c>
      <c r="E188" s="318">
        <f t="shared" si="34"/>
        <v>0</v>
      </c>
      <c r="F188" s="318">
        <f t="shared" si="34"/>
        <v>0</v>
      </c>
      <c r="G188" s="318">
        <f t="shared" si="34"/>
        <v>0</v>
      </c>
      <c r="H188" s="318">
        <f t="shared" si="34"/>
        <v>0</v>
      </c>
      <c r="I188" s="318">
        <f t="shared" si="34"/>
        <v>0</v>
      </c>
      <c r="J188" s="318">
        <f t="shared" si="34"/>
        <v>0</v>
      </c>
      <c r="K188" s="318">
        <f t="shared" si="34"/>
        <v>0</v>
      </c>
      <c r="L188" s="318">
        <f t="shared" si="34"/>
        <v>0</v>
      </c>
      <c r="M188" s="318">
        <f t="shared" si="34"/>
        <v>0</v>
      </c>
      <c r="N188" s="318">
        <f t="shared" si="34"/>
        <v>0.26269678150379783</v>
      </c>
      <c r="O188" s="318">
        <f t="shared" si="34"/>
        <v>0</v>
      </c>
      <c r="P188" s="318">
        <f t="shared" si="34"/>
        <v>0.47996606635484057</v>
      </c>
      <c r="Q188" s="318">
        <f t="shared" si="34"/>
        <v>0.45693846046935838</v>
      </c>
      <c r="R188" s="318">
        <f t="shared" si="34"/>
        <v>0.36960413258391439</v>
      </c>
      <c r="S188" s="318">
        <f t="shared" si="34"/>
        <v>0.36859293365953771</v>
      </c>
      <c r="T188" s="318">
        <f t="shared" si="34"/>
        <v>0.357176254716978</v>
      </c>
      <c r="U188" s="318">
        <f t="shared" si="34"/>
        <v>0.35427765846505604</v>
      </c>
      <c r="V188" s="318">
        <f t="shared" si="34"/>
        <v>0.34404230623382892</v>
      </c>
      <c r="W188" s="318">
        <f t="shared" si="34"/>
        <v>0.33792125530315809</v>
      </c>
      <c r="X188" s="318">
        <f t="shared" si="34"/>
        <v>0.34246283348438911</v>
      </c>
      <c r="Y188" s="318">
        <f t="shared" si="34"/>
        <v>0.33777602844674481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0</v>
      </c>
      <c r="C190" s="269">
        <f t="shared" si="36"/>
        <v>0</v>
      </c>
      <c r="D190" s="269">
        <f t="shared" si="36"/>
        <v>0</v>
      </c>
      <c r="E190" s="269">
        <f t="shared" si="36"/>
        <v>0</v>
      </c>
      <c r="F190" s="269">
        <f t="shared" si="36"/>
        <v>0</v>
      </c>
      <c r="G190" s="269">
        <f t="shared" si="36"/>
        <v>0</v>
      </c>
      <c r="H190" s="269">
        <f t="shared" si="36"/>
        <v>0</v>
      </c>
      <c r="I190" s="269">
        <f t="shared" si="36"/>
        <v>0</v>
      </c>
      <c r="J190" s="269">
        <f t="shared" si="36"/>
        <v>0</v>
      </c>
      <c r="K190" s="269">
        <f t="shared" si="36"/>
        <v>0</v>
      </c>
      <c r="L190" s="269">
        <f t="shared" si="36"/>
        <v>0</v>
      </c>
      <c r="M190" s="269">
        <f t="shared" si="36"/>
        <v>0</v>
      </c>
      <c r="N190" s="269">
        <f t="shared" si="36"/>
        <v>1.5581122981785569E-2</v>
      </c>
      <c r="O190" s="269">
        <f t="shared" si="36"/>
        <v>0</v>
      </c>
      <c r="P190" s="269">
        <f t="shared" si="36"/>
        <v>1.0655246848585849E-2</v>
      </c>
      <c r="Q190" s="269">
        <f t="shared" si="36"/>
        <v>1.1185843897660015E-2</v>
      </c>
      <c r="R190" s="269">
        <f t="shared" si="36"/>
        <v>1.3193733488347934E-2</v>
      </c>
      <c r="S190" s="269">
        <f t="shared" si="36"/>
        <v>1.3176158615413562E-2</v>
      </c>
      <c r="T190" s="269">
        <f t="shared" si="36"/>
        <v>1.3659632033164067E-2</v>
      </c>
      <c r="U190" s="269">
        <f t="shared" si="36"/>
        <v>1.3690272547273279E-2</v>
      </c>
      <c r="V190" s="269">
        <f t="shared" si="36"/>
        <v>1.3934774121805072E-2</v>
      </c>
      <c r="W190" s="269">
        <f t="shared" si="36"/>
        <v>1.4050022190308865E-2</v>
      </c>
      <c r="X190" s="269">
        <f t="shared" si="36"/>
        <v>1.3952523591986747E-2</v>
      </c>
      <c r="Y190" s="269">
        <f t="shared" si="36"/>
        <v>1.402301489727488E-2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0</v>
      </c>
      <c r="C191" s="318">
        <f t="shared" si="37"/>
        <v>0</v>
      </c>
      <c r="D191" s="318">
        <f t="shared" si="37"/>
        <v>0</v>
      </c>
      <c r="E191" s="318">
        <f t="shared" si="37"/>
        <v>0</v>
      </c>
      <c r="F191" s="318">
        <f t="shared" si="37"/>
        <v>0</v>
      </c>
      <c r="G191" s="318">
        <f t="shared" si="37"/>
        <v>0</v>
      </c>
      <c r="H191" s="318">
        <f t="shared" si="37"/>
        <v>0</v>
      </c>
      <c r="I191" s="318">
        <f t="shared" si="37"/>
        <v>0</v>
      </c>
      <c r="J191" s="318">
        <f t="shared" si="37"/>
        <v>0</v>
      </c>
      <c r="K191" s="318">
        <f t="shared" si="37"/>
        <v>0</v>
      </c>
      <c r="L191" s="318">
        <f t="shared" si="37"/>
        <v>0</v>
      </c>
      <c r="M191" s="318">
        <f t="shared" si="37"/>
        <v>0</v>
      </c>
      <c r="N191" s="318">
        <f t="shared" si="37"/>
        <v>0</v>
      </c>
      <c r="O191" s="318">
        <f t="shared" si="37"/>
        <v>0</v>
      </c>
      <c r="P191" s="318">
        <f t="shared" si="37"/>
        <v>0</v>
      </c>
      <c r="Q191" s="318">
        <f t="shared" si="37"/>
        <v>0</v>
      </c>
      <c r="R191" s="318">
        <f t="shared" si="37"/>
        <v>0</v>
      </c>
      <c r="S191" s="318">
        <f t="shared" si="37"/>
        <v>0</v>
      </c>
      <c r="T191" s="318">
        <f t="shared" si="37"/>
        <v>0</v>
      </c>
      <c r="U191" s="318">
        <f t="shared" si="37"/>
        <v>0</v>
      </c>
      <c r="V191" s="318">
        <f t="shared" si="37"/>
        <v>0</v>
      </c>
      <c r="W191" s="318">
        <f t="shared" si="37"/>
        <v>0</v>
      </c>
      <c r="X191" s="318">
        <f t="shared" si="37"/>
        <v>0</v>
      </c>
      <c r="Y191" s="318">
        <f t="shared" si="37"/>
        <v>0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0</v>
      </c>
      <c r="C192" s="318">
        <f t="shared" si="38"/>
        <v>0</v>
      </c>
      <c r="D192" s="318">
        <f t="shared" si="38"/>
        <v>0</v>
      </c>
      <c r="E192" s="318">
        <f t="shared" si="38"/>
        <v>0</v>
      </c>
      <c r="F192" s="318">
        <f t="shared" si="38"/>
        <v>0</v>
      </c>
      <c r="G192" s="318">
        <f t="shared" si="38"/>
        <v>0</v>
      </c>
      <c r="H192" s="318">
        <f t="shared" si="38"/>
        <v>0</v>
      </c>
      <c r="I192" s="318">
        <f t="shared" si="38"/>
        <v>0</v>
      </c>
      <c r="J192" s="318">
        <f t="shared" si="38"/>
        <v>0</v>
      </c>
      <c r="K192" s="318">
        <f t="shared" si="38"/>
        <v>0</v>
      </c>
      <c r="L192" s="318">
        <f t="shared" si="38"/>
        <v>0</v>
      </c>
      <c r="M192" s="318">
        <f t="shared" si="38"/>
        <v>0</v>
      </c>
      <c r="N192" s="318">
        <f t="shared" si="38"/>
        <v>1.5581122981785569E-2</v>
      </c>
      <c r="O192" s="318">
        <f t="shared" si="38"/>
        <v>0</v>
      </c>
      <c r="P192" s="318">
        <f t="shared" si="38"/>
        <v>1.0655246848585849E-2</v>
      </c>
      <c r="Q192" s="318">
        <f t="shared" si="38"/>
        <v>1.1185843897660015E-2</v>
      </c>
      <c r="R192" s="318">
        <f t="shared" si="38"/>
        <v>1.3193733488347934E-2</v>
      </c>
      <c r="S192" s="318">
        <f t="shared" si="38"/>
        <v>1.3176158615413562E-2</v>
      </c>
      <c r="T192" s="318">
        <f t="shared" si="38"/>
        <v>1.3659632033164067E-2</v>
      </c>
      <c r="U192" s="318">
        <f t="shared" si="38"/>
        <v>1.3690272547273279E-2</v>
      </c>
      <c r="V192" s="318">
        <f t="shared" si="38"/>
        <v>1.3934774121805072E-2</v>
      </c>
      <c r="W192" s="318">
        <f t="shared" si="38"/>
        <v>1.4050022190308865E-2</v>
      </c>
      <c r="X192" s="318">
        <f t="shared" si="38"/>
        <v>1.3952523591986747E-2</v>
      </c>
      <c r="Y192" s="318">
        <f t="shared" si="38"/>
        <v>1.402301489727488E-2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</v>
      </c>
      <c r="C197" s="232">
        <f t="shared" si="42"/>
        <v>0</v>
      </c>
      <c r="D197" s="232">
        <f t="shared" si="42"/>
        <v>0</v>
      </c>
      <c r="E197" s="232">
        <f t="shared" si="42"/>
        <v>0</v>
      </c>
      <c r="F197" s="232">
        <f t="shared" si="42"/>
        <v>0</v>
      </c>
      <c r="G197" s="232">
        <f t="shared" si="42"/>
        <v>0</v>
      </c>
      <c r="H197" s="232">
        <f t="shared" si="42"/>
        <v>0</v>
      </c>
      <c r="I197" s="232">
        <f t="shared" si="42"/>
        <v>0</v>
      </c>
      <c r="J197" s="232">
        <f t="shared" si="42"/>
        <v>0</v>
      </c>
      <c r="K197" s="232">
        <f t="shared" si="42"/>
        <v>0</v>
      </c>
      <c r="L197" s="232">
        <f t="shared" si="42"/>
        <v>0</v>
      </c>
      <c r="M197" s="232">
        <f t="shared" si="42"/>
        <v>0</v>
      </c>
      <c r="N197" s="232">
        <f t="shared" si="42"/>
        <v>1.0000000000000002</v>
      </c>
      <c r="O197" s="232">
        <f t="shared" si="42"/>
        <v>0</v>
      </c>
      <c r="P197" s="232">
        <f t="shared" si="42"/>
        <v>0.99999999999999967</v>
      </c>
      <c r="Q197" s="232">
        <f t="shared" si="42"/>
        <v>1.0000000000000002</v>
      </c>
      <c r="R197" s="232">
        <f t="shared" si="42"/>
        <v>1</v>
      </c>
      <c r="S197" s="232">
        <f t="shared" si="42"/>
        <v>0.99999999999999989</v>
      </c>
      <c r="T197" s="232">
        <f t="shared" si="42"/>
        <v>1</v>
      </c>
      <c r="U197" s="232">
        <f t="shared" si="42"/>
        <v>0.99999999999999989</v>
      </c>
      <c r="V197" s="232">
        <f t="shared" si="42"/>
        <v>1</v>
      </c>
      <c r="W197" s="232">
        <f t="shared" si="42"/>
        <v>1</v>
      </c>
      <c r="X197" s="232">
        <f t="shared" si="42"/>
        <v>0.99999999999999989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0</v>
      </c>
      <c r="C202" s="268">
        <f t="shared" si="47"/>
        <v>0</v>
      </c>
      <c r="D202" s="268">
        <f t="shared" si="47"/>
        <v>0</v>
      </c>
      <c r="E202" s="268">
        <f t="shared" si="47"/>
        <v>0</v>
      </c>
      <c r="F202" s="268">
        <f t="shared" si="47"/>
        <v>0</v>
      </c>
      <c r="G202" s="268">
        <f t="shared" si="47"/>
        <v>0</v>
      </c>
      <c r="H202" s="268">
        <f t="shared" si="47"/>
        <v>0</v>
      </c>
      <c r="I202" s="268">
        <f t="shared" si="47"/>
        <v>0</v>
      </c>
      <c r="J202" s="268">
        <f t="shared" si="47"/>
        <v>0</v>
      </c>
      <c r="K202" s="268">
        <f t="shared" si="47"/>
        <v>0</v>
      </c>
      <c r="L202" s="268">
        <f t="shared" si="47"/>
        <v>0</v>
      </c>
      <c r="M202" s="268">
        <f t="shared" si="47"/>
        <v>0</v>
      </c>
      <c r="N202" s="268">
        <f t="shared" si="47"/>
        <v>2.1360350414395535E-2</v>
      </c>
      <c r="O202" s="268">
        <f t="shared" si="47"/>
        <v>0</v>
      </c>
      <c r="P202" s="268">
        <f t="shared" si="47"/>
        <v>4.3597646486681366E-2</v>
      </c>
      <c r="Q202" s="268">
        <f t="shared" si="47"/>
        <v>4.0556739837944174E-2</v>
      </c>
      <c r="R202" s="268">
        <f t="shared" si="47"/>
        <v>2.9282981798620652E-2</v>
      </c>
      <c r="S202" s="268">
        <f t="shared" si="47"/>
        <v>3.2647918796144412E-2</v>
      </c>
      <c r="T202" s="268">
        <f t="shared" si="47"/>
        <v>1.2060683475973449E-2</v>
      </c>
      <c r="U202" s="268">
        <f t="shared" si="47"/>
        <v>1.4813240649669922E-2</v>
      </c>
      <c r="V202" s="268">
        <f t="shared" si="47"/>
        <v>1.2655016752894908E-2</v>
      </c>
      <c r="W202" s="268">
        <f t="shared" si="47"/>
        <v>1.4063857015863537E-2</v>
      </c>
      <c r="X202" s="268">
        <f t="shared" si="47"/>
        <v>1.4063782623957284E-2</v>
      </c>
      <c r="Y202" s="268">
        <f t="shared" si="47"/>
        <v>1.6685631976238274E-2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</v>
      </c>
      <c r="C203" s="269">
        <f t="shared" si="48"/>
        <v>0</v>
      </c>
      <c r="D203" s="269">
        <f t="shared" si="48"/>
        <v>0</v>
      </c>
      <c r="E203" s="269">
        <f t="shared" si="48"/>
        <v>0</v>
      </c>
      <c r="F203" s="269">
        <f t="shared" si="48"/>
        <v>0</v>
      </c>
      <c r="G203" s="269">
        <f t="shared" si="48"/>
        <v>0</v>
      </c>
      <c r="H203" s="269">
        <f t="shared" si="48"/>
        <v>0</v>
      </c>
      <c r="I203" s="269">
        <f t="shared" si="48"/>
        <v>0</v>
      </c>
      <c r="J203" s="269">
        <f t="shared" si="48"/>
        <v>0</v>
      </c>
      <c r="K203" s="269">
        <f t="shared" si="48"/>
        <v>0</v>
      </c>
      <c r="L203" s="269">
        <f t="shared" si="48"/>
        <v>0</v>
      </c>
      <c r="M203" s="269">
        <f t="shared" si="48"/>
        <v>0</v>
      </c>
      <c r="N203" s="269">
        <f t="shared" si="48"/>
        <v>0.64060769100197656</v>
      </c>
      <c r="O203" s="269">
        <f t="shared" si="48"/>
        <v>0</v>
      </c>
      <c r="P203" s="269">
        <f t="shared" si="48"/>
        <v>0.43046534001472953</v>
      </c>
      <c r="Q203" s="269">
        <f t="shared" si="48"/>
        <v>0.45289468612431427</v>
      </c>
      <c r="R203" s="269">
        <f t="shared" si="48"/>
        <v>0.538582624657161</v>
      </c>
      <c r="S203" s="269">
        <f t="shared" si="48"/>
        <v>0.53700460088572211</v>
      </c>
      <c r="T203" s="269">
        <f t="shared" si="48"/>
        <v>0.5624738878121095</v>
      </c>
      <c r="U203" s="269">
        <f t="shared" si="48"/>
        <v>0.5630402207060341</v>
      </c>
      <c r="V203" s="269">
        <f t="shared" si="48"/>
        <v>0.57387376163578119</v>
      </c>
      <c r="W203" s="269">
        <f t="shared" si="48"/>
        <v>0.57833794459471422</v>
      </c>
      <c r="X203" s="269">
        <f t="shared" si="48"/>
        <v>0.57424360574881683</v>
      </c>
      <c r="Y203" s="269">
        <f t="shared" si="48"/>
        <v>0.57650052802834395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</v>
      </c>
      <c r="C204" s="318">
        <f t="shared" si="49"/>
        <v>0</v>
      </c>
      <c r="D204" s="318">
        <f t="shared" si="49"/>
        <v>0</v>
      </c>
      <c r="E204" s="318">
        <f t="shared" si="49"/>
        <v>0</v>
      </c>
      <c r="F204" s="318">
        <f t="shared" si="49"/>
        <v>0</v>
      </c>
      <c r="G204" s="318">
        <f t="shared" si="49"/>
        <v>0</v>
      </c>
      <c r="H204" s="318">
        <f t="shared" si="49"/>
        <v>0</v>
      </c>
      <c r="I204" s="318">
        <f t="shared" si="49"/>
        <v>0</v>
      </c>
      <c r="J204" s="318">
        <f t="shared" si="49"/>
        <v>0</v>
      </c>
      <c r="K204" s="318">
        <f t="shared" si="49"/>
        <v>0</v>
      </c>
      <c r="L204" s="318">
        <f t="shared" si="49"/>
        <v>0</v>
      </c>
      <c r="M204" s="318">
        <f t="shared" si="49"/>
        <v>0</v>
      </c>
      <c r="N204" s="318">
        <f t="shared" si="49"/>
        <v>0.64060769100197656</v>
      </c>
      <c r="O204" s="318">
        <f t="shared" si="49"/>
        <v>0</v>
      </c>
      <c r="P204" s="318">
        <f t="shared" si="49"/>
        <v>0.43046534001472953</v>
      </c>
      <c r="Q204" s="318">
        <f t="shared" si="49"/>
        <v>0.45289468612431427</v>
      </c>
      <c r="R204" s="318">
        <f t="shared" si="49"/>
        <v>0.538582624657161</v>
      </c>
      <c r="S204" s="318">
        <f t="shared" si="49"/>
        <v>0.53700460088572211</v>
      </c>
      <c r="T204" s="318">
        <f t="shared" si="49"/>
        <v>0.5624738878121095</v>
      </c>
      <c r="U204" s="318">
        <f t="shared" si="49"/>
        <v>0.5630402207060341</v>
      </c>
      <c r="V204" s="318">
        <f t="shared" si="49"/>
        <v>0.57387376163578119</v>
      </c>
      <c r="W204" s="318">
        <f t="shared" si="49"/>
        <v>0.57833794459471422</v>
      </c>
      <c r="X204" s="318">
        <f t="shared" si="49"/>
        <v>0.57424360574881683</v>
      </c>
      <c r="Y204" s="318">
        <f t="shared" si="49"/>
        <v>0.57650052802834395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</v>
      </c>
      <c r="C206" s="269">
        <f t="shared" si="51"/>
        <v>0</v>
      </c>
      <c r="D206" s="269">
        <f t="shared" si="51"/>
        <v>0</v>
      </c>
      <c r="E206" s="269">
        <f t="shared" si="51"/>
        <v>0</v>
      </c>
      <c r="F206" s="269">
        <f t="shared" si="51"/>
        <v>0</v>
      </c>
      <c r="G206" s="269">
        <f t="shared" si="51"/>
        <v>0</v>
      </c>
      <c r="H206" s="269">
        <f t="shared" si="51"/>
        <v>0</v>
      </c>
      <c r="I206" s="269">
        <f t="shared" si="51"/>
        <v>0</v>
      </c>
      <c r="J206" s="269">
        <f t="shared" si="51"/>
        <v>0</v>
      </c>
      <c r="K206" s="269">
        <f t="shared" si="51"/>
        <v>0</v>
      </c>
      <c r="L206" s="269">
        <f t="shared" si="51"/>
        <v>0</v>
      </c>
      <c r="M206" s="269">
        <f t="shared" si="51"/>
        <v>0</v>
      </c>
      <c r="N206" s="269">
        <f t="shared" si="51"/>
        <v>0.26598601669560462</v>
      </c>
      <c r="O206" s="269">
        <f t="shared" si="51"/>
        <v>0</v>
      </c>
      <c r="P206" s="269">
        <f t="shared" si="51"/>
        <v>0.47752473043186272</v>
      </c>
      <c r="Q206" s="269">
        <f t="shared" si="51"/>
        <v>0.45561377463364539</v>
      </c>
      <c r="R206" s="269">
        <f t="shared" si="51"/>
        <v>0.37156270041131573</v>
      </c>
      <c r="S206" s="269">
        <f t="shared" si="51"/>
        <v>0.36995325962356074</v>
      </c>
      <c r="T206" s="269">
        <f t="shared" si="51"/>
        <v>0.36220680474588529</v>
      </c>
      <c r="U206" s="269">
        <f t="shared" si="51"/>
        <v>0.35882422205118814</v>
      </c>
      <c r="V206" s="269">
        <f t="shared" si="51"/>
        <v>0.34893051087273652</v>
      </c>
      <c r="W206" s="269">
        <f t="shared" si="51"/>
        <v>0.34255542332885686</v>
      </c>
      <c r="X206" s="269">
        <f t="shared" si="51"/>
        <v>0.34711030637166701</v>
      </c>
      <c r="Y206" s="269">
        <f t="shared" si="51"/>
        <v>0.34197770998302179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</v>
      </c>
      <c r="C207" s="318">
        <f t="shared" si="52"/>
        <v>0</v>
      </c>
      <c r="D207" s="318">
        <f t="shared" si="52"/>
        <v>0</v>
      </c>
      <c r="E207" s="318">
        <f t="shared" si="52"/>
        <v>0</v>
      </c>
      <c r="F207" s="318">
        <f t="shared" si="52"/>
        <v>0</v>
      </c>
      <c r="G207" s="318">
        <f t="shared" si="52"/>
        <v>0</v>
      </c>
      <c r="H207" s="318">
        <f t="shared" si="52"/>
        <v>0</v>
      </c>
      <c r="I207" s="318">
        <f t="shared" si="52"/>
        <v>0</v>
      </c>
      <c r="J207" s="318">
        <f t="shared" si="52"/>
        <v>0</v>
      </c>
      <c r="K207" s="318">
        <f t="shared" si="52"/>
        <v>0</v>
      </c>
      <c r="L207" s="318">
        <f t="shared" si="52"/>
        <v>0</v>
      </c>
      <c r="M207" s="318">
        <f t="shared" si="52"/>
        <v>0</v>
      </c>
      <c r="N207" s="318">
        <f t="shared" si="52"/>
        <v>0.26598601669560462</v>
      </c>
      <c r="O207" s="318">
        <f t="shared" si="52"/>
        <v>0</v>
      </c>
      <c r="P207" s="318">
        <f t="shared" si="52"/>
        <v>0.47752473043186272</v>
      </c>
      <c r="Q207" s="318">
        <f t="shared" si="52"/>
        <v>0.45561377463364539</v>
      </c>
      <c r="R207" s="318">
        <f t="shared" si="52"/>
        <v>0.37156270041131573</v>
      </c>
      <c r="S207" s="318">
        <f t="shared" si="52"/>
        <v>0.36995325962356074</v>
      </c>
      <c r="T207" s="318">
        <f t="shared" si="52"/>
        <v>0.36220680474588529</v>
      </c>
      <c r="U207" s="318">
        <f t="shared" si="52"/>
        <v>0.35882422205118814</v>
      </c>
      <c r="V207" s="318">
        <f t="shared" si="52"/>
        <v>0.34893051087273652</v>
      </c>
      <c r="W207" s="318">
        <f t="shared" si="52"/>
        <v>0.34255542332885686</v>
      </c>
      <c r="X207" s="318">
        <f t="shared" si="52"/>
        <v>0.34711030637166701</v>
      </c>
      <c r="Y207" s="318">
        <f t="shared" si="52"/>
        <v>0.34197770998302179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</v>
      </c>
      <c r="C209" s="269">
        <f t="shared" si="54"/>
        <v>0</v>
      </c>
      <c r="D209" s="269">
        <f t="shared" si="54"/>
        <v>0</v>
      </c>
      <c r="E209" s="269">
        <f t="shared" si="54"/>
        <v>0</v>
      </c>
      <c r="F209" s="269">
        <f t="shared" si="54"/>
        <v>0</v>
      </c>
      <c r="G209" s="269">
        <f t="shared" si="54"/>
        <v>0</v>
      </c>
      <c r="H209" s="269">
        <f t="shared" si="54"/>
        <v>0</v>
      </c>
      <c r="I209" s="269">
        <f t="shared" si="54"/>
        <v>0</v>
      </c>
      <c r="J209" s="269">
        <f t="shared" si="54"/>
        <v>0</v>
      </c>
      <c r="K209" s="269">
        <f t="shared" si="54"/>
        <v>0</v>
      </c>
      <c r="L209" s="269">
        <f t="shared" si="54"/>
        <v>0</v>
      </c>
      <c r="M209" s="269">
        <f t="shared" si="54"/>
        <v>0</v>
      </c>
      <c r="N209" s="269">
        <f t="shared" si="54"/>
        <v>7.204594188802356E-2</v>
      </c>
      <c r="O209" s="269">
        <f t="shared" si="54"/>
        <v>0</v>
      </c>
      <c r="P209" s="269">
        <f t="shared" si="54"/>
        <v>4.8412283066726097E-2</v>
      </c>
      <c r="Q209" s="269">
        <f t="shared" si="54"/>
        <v>5.0934799404096356E-2</v>
      </c>
      <c r="R209" s="269">
        <f t="shared" si="54"/>
        <v>6.0571693132902581E-2</v>
      </c>
      <c r="S209" s="269">
        <f t="shared" si="54"/>
        <v>6.0394220694572683E-2</v>
      </c>
      <c r="T209" s="269">
        <f t="shared" si="54"/>
        <v>6.3258623966031741E-2</v>
      </c>
      <c r="U209" s="269">
        <f t="shared" si="54"/>
        <v>6.3322316593107705E-2</v>
      </c>
      <c r="V209" s="269">
        <f t="shared" si="54"/>
        <v>6.4540710738587415E-2</v>
      </c>
      <c r="W209" s="269">
        <f t="shared" si="54"/>
        <v>6.5042775060565425E-2</v>
      </c>
      <c r="X209" s="269">
        <f t="shared" si="54"/>
        <v>6.4582305255558844E-2</v>
      </c>
      <c r="Y209" s="269">
        <f t="shared" si="54"/>
        <v>6.4836130012395993E-2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</v>
      </c>
      <c r="C210" s="318">
        <f t="shared" si="55"/>
        <v>0</v>
      </c>
      <c r="D210" s="318">
        <f t="shared" si="55"/>
        <v>0</v>
      </c>
      <c r="E210" s="318">
        <f t="shared" si="55"/>
        <v>0</v>
      </c>
      <c r="F210" s="318">
        <f t="shared" si="55"/>
        <v>0</v>
      </c>
      <c r="G210" s="318">
        <f t="shared" si="55"/>
        <v>0</v>
      </c>
      <c r="H210" s="318">
        <f t="shared" si="55"/>
        <v>0</v>
      </c>
      <c r="I210" s="318">
        <f t="shared" si="55"/>
        <v>0</v>
      </c>
      <c r="J210" s="318">
        <f t="shared" si="55"/>
        <v>0</v>
      </c>
      <c r="K210" s="318">
        <f t="shared" si="55"/>
        <v>0</v>
      </c>
      <c r="L210" s="318">
        <f t="shared" si="55"/>
        <v>0</v>
      </c>
      <c r="M210" s="318">
        <f t="shared" si="55"/>
        <v>0</v>
      </c>
      <c r="N210" s="318">
        <f t="shared" si="55"/>
        <v>0</v>
      </c>
      <c r="O210" s="318">
        <f t="shared" si="55"/>
        <v>0</v>
      </c>
      <c r="P210" s="318">
        <f t="shared" si="55"/>
        <v>0</v>
      </c>
      <c r="Q210" s="318">
        <f t="shared" si="55"/>
        <v>0</v>
      </c>
      <c r="R210" s="318">
        <f t="shared" si="55"/>
        <v>0</v>
      </c>
      <c r="S210" s="318">
        <f t="shared" si="55"/>
        <v>0</v>
      </c>
      <c r="T210" s="318">
        <f t="shared" si="55"/>
        <v>0</v>
      </c>
      <c r="U210" s="318">
        <f t="shared" si="55"/>
        <v>0</v>
      </c>
      <c r="V210" s="318">
        <f t="shared" si="55"/>
        <v>0</v>
      </c>
      <c r="W210" s="318">
        <f t="shared" si="55"/>
        <v>0</v>
      </c>
      <c r="X210" s="318">
        <f t="shared" si="55"/>
        <v>0</v>
      </c>
      <c r="Y210" s="318">
        <f t="shared" si="55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0</v>
      </c>
      <c r="C211" s="318">
        <f t="shared" si="56"/>
        <v>0</v>
      </c>
      <c r="D211" s="318">
        <f t="shared" si="56"/>
        <v>0</v>
      </c>
      <c r="E211" s="318">
        <f t="shared" si="56"/>
        <v>0</v>
      </c>
      <c r="F211" s="318">
        <f t="shared" si="56"/>
        <v>0</v>
      </c>
      <c r="G211" s="318">
        <f t="shared" si="56"/>
        <v>0</v>
      </c>
      <c r="H211" s="318">
        <f t="shared" si="56"/>
        <v>0</v>
      </c>
      <c r="I211" s="318">
        <f t="shared" si="56"/>
        <v>0</v>
      </c>
      <c r="J211" s="318">
        <f t="shared" si="56"/>
        <v>0</v>
      </c>
      <c r="K211" s="318">
        <f t="shared" si="56"/>
        <v>0</v>
      </c>
      <c r="L211" s="318">
        <f t="shared" si="56"/>
        <v>0</v>
      </c>
      <c r="M211" s="318">
        <f t="shared" si="56"/>
        <v>0</v>
      </c>
      <c r="N211" s="318">
        <f t="shared" si="56"/>
        <v>7.204594188802356E-2</v>
      </c>
      <c r="O211" s="318">
        <f t="shared" si="56"/>
        <v>0</v>
      </c>
      <c r="P211" s="318">
        <f t="shared" si="56"/>
        <v>4.8412283066726097E-2</v>
      </c>
      <c r="Q211" s="318">
        <f t="shared" si="56"/>
        <v>5.0934799404096356E-2</v>
      </c>
      <c r="R211" s="318">
        <f t="shared" si="56"/>
        <v>6.0571693132902581E-2</v>
      </c>
      <c r="S211" s="318">
        <f t="shared" si="56"/>
        <v>6.0394220694572683E-2</v>
      </c>
      <c r="T211" s="318">
        <f t="shared" si="56"/>
        <v>6.3258623966031741E-2</v>
      </c>
      <c r="U211" s="318">
        <f t="shared" si="56"/>
        <v>6.3322316593107705E-2</v>
      </c>
      <c r="V211" s="318">
        <f t="shared" si="56"/>
        <v>6.4540710738587415E-2</v>
      </c>
      <c r="W211" s="318">
        <f t="shared" si="56"/>
        <v>6.5042775060565425E-2</v>
      </c>
      <c r="X211" s="318">
        <f t="shared" si="56"/>
        <v>6.4582305255558844E-2</v>
      </c>
      <c r="Y211" s="318">
        <f t="shared" si="56"/>
        <v>6.4836130012395993E-2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</v>
      </c>
      <c r="C217" s="320">
        <f>IF(C$5=0,0,(C$5-C$16-C$59)/(CHI_fec!C$5-CHI_fec!C$16))</f>
        <v>0</v>
      </c>
      <c r="D217" s="320">
        <f>IF(D$5=0,0,(D$5-D$16-D$59)/(CHI_fec!D$5-CHI_fec!D$16))</f>
        <v>0</v>
      </c>
      <c r="E217" s="320">
        <f>IF(E$5=0,0,(E$5-E$16-E$59)/(CHI_fec!E$5-CHI_fec!E$16))</f>
        <v>0</v>
      </c>
      <c r="F217" s="320">
        <f>IF(F$5=0,0,(F$5-F$16-F$59)/(CHI_fec!F$5-CHI_fec!F$16))</f>
        <v>0</v>
      </c>
      <c r="G217" s="320">
        <f>IF(G$5=0,0,(G$5-G$16-G$59)/(CHI_fec!G$5-CHI_fec!G$16))</f>
        <v>0</v>
      </c>
      <c r="H217" s="320">
        <f>IF(H$5=0,0,(H$5-H$16-H$59)/(CHI_fec!H$5-CHI_fec!H$16))</f>
        <v>0</v>
      </c>
      <c r="I217" s="320">
        <f>IF(I$5=0,0,(I$5-I$16-I$59)/(CHI_fec!I$5-CHI_fec!I$16))</f>
        <v>0</v>
      </c>
      <c r="J217" s="320">
        <f>IF(J$5=0,0,(J$5-J$16-J$59)/(CHI_fec!J$5-CHI_fec!J$16))</f>
        <v>0</v>
      </c>
      <c r="K217" s="320">
        <f>IF(K$5=0,0,(K$5-K$16-K$59)/(CHI_fec!K$5-CHI_fec!K$16))</f>
        <v>0</v>
      </c>
      <c r="L217" s="320">
        <f>IF(L$5=0,0,(L$5-L$16-L$59)/(CHI_fec!L$5-CHI_fec!L$16))</f>
        <v>0</v>
      </c>
      <c r="M217" s="320">
        <f>IF(M$5=0,0,(M$5-M$16-M$59)/(CHI_fec!M$5-CHI_fec!M$16))</f>
        <v>0</v>
      </c>
      <c r="N217" s="320">
        <f>IF(N$5=0,0,(N$5-N$16-N$59)/(CHI_fec!N$5-CHI_fec!N$16))</f>
        <v>0</v>
      </c>
      <c r="O217" s="320">
        <f>IF(O$5=0,0,(O$5-O$16-O$59)/(CHI_fec!O$5-CHI_fec!O$16))</f>
        <v>0</v>
      </c>
      <c r="P217" s="320">
        <f>IF(P$5=0,0,(P$5-P$16-P$59)/(CHI_fec!P$5-CHI_fec!P$16))</f>
        <v>0</v>
      </c>
      <c r="Q217" s="320">
        <f>IF(Q$5=0,0,(Q$5-Q$16-Q$59)/(CHI_fec!Q$5-CHI_fec!Q$16))</f>
        <v>0</v>
      </c>
      <c r="R217" s="320">
        <f>IF(R$5=0,0,(R$5-R$16-R$59)/(CHI_fec!R$5-CHI_fec!R$16))</f>
        <v>0</v>
      </c>
      <c r="S217" s="320">
        <f>IF(S$5=0,0,(S$5-S$16-S$59)/(CHI_fec!S$5-CHI_fec!S$16))</f>
        <v>0</v>
      </c>
      <c r="T217" s="320">
        <f>IF(T$5=0,0,(T$5-T$16-T$59)/(CHI_fec!T$5-CHI_fec!T$16))</f>
        <v>0</v>
      </c>
      <c r="U217" s="320">
        <f>IF(U$5=0,0,(U$5-U$16-U$59)/(CHI_fec!U$5-CHI_fec!U$16))</f>
        <v>0</v>
      </c>
      <c r="V217" s="320">
        <f>IF(V$5=0,0,(V$5-V$16-V$59)/(CHI_fec!V$5-CHI_fec!V$16))</f>
        <v>0</v>
      </c>
      <c r="W217" s="320">
        <f>IF(W$5=0,0,(W$5-W$16-W$59)/(CHI_fec!W$5-CHI_fec!W$16))</f>
        <v>0</v>
      </c>
      <c r="X217" s="320">
        <f>IF(X$5=0,0,(X$5-X$16-X$59)/(CHI_fec!X$5-CHI_fec!X$16))</f>
        <v>0</v>
      </c>
      <c r="Y217" s="320">
        <f>IF(Y$5=0,0,(Y$5-Y$16-Y$59)/(CHI_fec!Y$5-CHI_fec!Y$16))</f>
        <v>0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</v>
      </c>
      <c r="C222" s="275">
        <f>IF(C$10=0,0,C$10/CHI_fec!C$10)</f>
        <v>0</v>
      </c>
      <c r="D222" s="275">
        <f>IF(D$10=0,0,D$10/CHI_fec!D$10)</f>
        <v>0</v>
      </c>
      <c r="E222" s="275">
        <f>IF(E$10=0,0,E$10/CHI_fec!E$10)</f>
        <v>0</v>
      </c>
      <c r="F222" s="275">
        <f>IF(F$10=0,0,F$10/CHI_fec!F$10)</f>
        <v>0</v>
      </c>
      <c r="G222" s="275">
        <f>IF(G$10=0,0,G$10/CHI_fec!G$10)</f>
        <v>0</v>
      </c>
      <c r="H222" s="275">
        <f>IF(H$10=0,0,H$10/CHI_fec!H$10)</f>
        <v>0</v>
      </c>
      <c r="I222" s="275">
        <f>IF(I$10=0,0,I$10/CHI_fec!I$10)</f>
        <v>0</v>
      </c>
      <c r="J222" s="275">
        <f>IF(J$10=0,0,J$10/CHI_fec!J$10)</f>
        <v>0</v>
      </c>
      <c r="K222" s="275">
        <f>IF(K$10=0,0,K$10/CHI_fec!K$10)</f>
        <v>0</v>
      </c>
      <c r="L222" s="275">
        <f>IF(L$10=0,0,L$10/CHI_fec!L$10)</f>
        <v>0</v>
      </c>
      <c r="M222" s="275">
        <f>IF(M$10=0,0,M$10/CHI_fec!M$10)</f>
        <v>0</v>
      </c>
      <c r="N222" s="275">
        <f>IF(N$10=0,0,N$10/CHI_fec!N$10)</f>
        <v>0</v>
      </c>
      <c r="O222" s="275">
        <f>IF(O$10=0,0,O$10/CHI_fec!O$10)</f>
        <v>0</v>
      </c>
      <c r="P222" s="275">
        <f>IF(P$10=0,0,P$10/CHI_fec!P$10)</f>
        <v>0</v>
      </c>
      <c r="Q222" s="275">
        <f>IF(Q$10=0,0,Q$10/CHI_fec!Q$10)</f>
        <v>0</v>
      </c>
      <c r="R222" s="275">
        <f>IF(R$10=0,0,R$10/CHI_fec!R$10)</f>
        <v>0</v>
      </c>
      <c r="S222" s="275">
        <f>IF(S$10=0,0,S$10/CHI_fec!S$10)</f>
        <v>0</v>
      </c>
      <c r="T222" s="275">
        <f>IF(T$10=0,0,T$10/CHI_fec!T$10)</f>
        <v>0</v>
      </c>
      <c r="U222" s="275">
        <f>IF(U$10=0,0,U$10/CHI_fec!U$10)</f>
        <v>0</v>
      </c>
      <c r="V222" s="275">
        <f>IF(V$10=0,0,V$10/CHI_fec!V$10)</f>
        <v>0</v>
      </c>
      <c r="W222" s="275">
        <f>IF(W$10=0,0,W$10/CHI_fec!W$10)</f>
        <v>0</v>
      </c>
      <c r="X222" s="275">
        <f>IF(X$10=0,0,X$10/CHI_fec!X$10)</f>
        <v>0</v>
      </c>
      <c r="Y222" s="275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0</v>
      </c>
      <c r="C224" s="276">
        <f>IF(C$25=0,0,C$25/CHI_fec!C$25)</f>
        <v>0</v>
      </c>
      <c r="D224" s="276">
        <f>IF(D$25=0,0,D$25/CHI_fec!D$25)</f>
        <v>0</v>
      </c>
      <c r="E224" s="276">
        <f>IF(E$25=0,0,E$25/CHI_fec!E$25)</f>
        <v>0</v>
      </c>
      <c r="F224" s="276">
        <f>IF(F$25=0,0,F$25/CHI_fec!F$25)</f>
        <v>0</v>
      </c>
      <c r="G224" s="276">
        <f>IF(G$25=0,0,G$25/CHI_fec!G$25)</f>
        <v>0</v>
      </c>
      <c r="H224" s="276">
        <f>IF(H$25=0,0,H$25/CHI_fec!H$25)</f>
        <v>0</v>
      </c>
      <c r="I224" s="276">
        <f>IF(I$25=0,0,I$25/CHI_fec!I$25)</f>
        <v>0</v>
      </c>
      <c r="J224" s="276">
        <f>IF(J$25=0,0,J$25/CHI_fec!J$25)</f>
        <v>0</v>
      </c>
      <c r="K224" s="276">
        <f>IF(K$25=0,0,K$25/CHI_fec!K$25)</f>
        <v>0</v>
      </c>
      <c r="L224" s="276">
        <f>IF(L$25=0,0,L$25/CHI_fec!L$25)</f>
        <v>0</v>
      </c>
      <c r="M224" s="276">
        <f>IF(M$25=0,0,M$25/CHI_fec!M$25)</f>
        <v>0</v>
      </c>
      <c r="N224" s="276">
        <f>IF(N$25=0,0,N$25/CHI_fec!N$25)</f>
        <v>0</v>
      </c>
      <c r="O224" s="276">
        <f>IF(O$25=0,0,O$25/CHI_fec!O$25)</f>
        <v>0</v>
      </c>
      <c r="P224" s="276">
        <f>IF(P$25=0,0,P$25/CHI_fec!P$25)</f>
        <v>0</v>
      </c>
      <c r="Q224" s="276">
        <f>IF(Q$25=0,0,Q$25/CHI_fec!Q$25)</f>
        <v>0</v>
      </c>
      <c r="R224" s="276">
        <f>IF(R$25=0,0,R$25/CHI_fec!R$25)</f>
        <v>0</v>
      </c>
      <c r="S224" s="276">
        <f>IF(S$25=0,0,S$25/CHI_fec!S$25)</f>
        <v>0</v>
      </c>
      <c r="T224" s="276">
        <f>IF(T$25=0,0,T$25/CHI_fec!T$25)</f>
        <v>0</v>
      </c>
      <c r="U224" s="276">
        <f>IF(U$25=0,0,U$25/CHI_fec!U$25)</f>
        <v>0</v>
      </c>
      <c r="V224" s="276">
        <f>IF(V$25=0,0,V$25/CHI_fec!V$25)</f>
        <v>0</v>
      </c>
      <c r="W224" s="276">
        <f>IF(W$25=0,0,W$25/CHI_fec!W$25)</f>
        <v>0</v>
      </c>
      <c r="X224" s="276">
        <f>IF(X$25=0,0,X$25/CHI_fec!X$25)</f>
        <v>0</v>
      </c>
      <c r="Y224" s="276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0</v>
      </c>
      <c r="C225" s="276">
        <f>IF(C$36=0,0,C$36/CHI_fec!C$36)</f>
        <v>0</v>
      </c>
      <c r="D225" s="276">
        <f>IF(D$36=0,0,D$36/CHI_fec!D$36)</f>
        <v>0</v>
      </c>
      <c r="E225" s="276">
        <f>IF(E$36=0,0,E$36/CHI_fec!E$36)</f>
        <v>0</v>
      </c>
      <c r="F225" s="276">
        <f>IF(F$36=0,0,F$36/CHI_fec!F$36)</f>
        <v>0</v>
      </c>
      <c r="G225" s="276">
        <f>IF(G$36=0,0,G$36/CHI_fec!G$36)</f>
        <v>0</v>
      </c>
      <c r="H225" s="276">
        <f>IF(H$36=0,0,H$36/CHI_fec!H$36)</f>
        <v>0</v>
      </c>
      <c r="I225" s="276">
        <f>IF(I$36=0,0,I$36/CHI_fec!I$36)</f>
        <v>0</v>
      </c>
      <c r="J225" s="276">
        <f>IF(J$36=0,0,J$36/CHI_fec!J$36)</f>
        <v>0</v>
      </c>
      <c r="K225" s="276">
        <f>IF(K$36=0,0,K$36/CHI_fec!K$36)</f>
        <v>0</v>
      </c>
      <c r="L225" s="276">
        <f>IF(L$36=0,0,L$36/CHI_fec!L$36)</f>
        <v>0</v>
      </c>
      <c r="M225" s="276">
        <f>IF(M$36=0,0,M$36/CHI_fec!M$36)</f>
        <v>0</v>
      </c>
      <c r="N225" s="276">
        <f>IF(N$36=0,0,N$36/CHI_fec!N$36)</f>
        <v>0</v>
      </c>
      <c r="O225" s="276">
        <f>IF(O$36=0,0,O$36/CHI_fec!O$36)</f>
        <v>0</v>
      </c>
      <c r="P225" s="276">
        <f>IF(P$36=0,0,P$36/CHI_fec!P$36)</f>
        <v>0</v>
      </c>
      <c r="Q225" s="276">
        <f>IF(Q$36=0,0,Q$36/CHI_fec!Q$36)</f>
        <v>0</v>
      </c>
      <c r="R225" s="276">
        <f>IF(R$36=0,0,R$36/CHI_fec!R$36)</f>
        <v>0</v>
      </c>
      <c r="S225" s="276">
        <f>IF(S$36=0,0,S$36/CHI_fec!S$36)</f>
        <v>0</v>
      </c>
      <c r="T225" s="276">
        <f>IF(T$36=0,0,T$36/CHI_fec!T$36)</f>
        <v>0</v>
      </c>
      <c r="U225" s="276">
        <f>IF(U$36=0,0,U$36/CHI_fec!U$36)</f>
        <v>0</v>
      </c>
      <c r="V225" s="276">
        <f>IF(V$36=0,0,V$36/CHI_fec!V$36)</f>
        <v>0</v>
      </c>
      <c r="W225" s="276">
        <f>IF(W$36=0,0,W$36/CHI_fec!W$36)</f>
        <v>0</v>
      </c>
      <c r="X225" s="276">
        <f>IF(X$36=0,0,X$36/CHI_fec!X$36)</f>
        <v>0</v>
      </c>
      <c r="Y225" s="276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0</v>
      </c>
      <c r="C226" s="276">
        <f>IF(C$44=0,0,C$44/CHI_fec!C$44)</f>
        <v>0</v>
      </c>
      <c r="D226" s="276">
        <f>IF(D$44=0,0,D$44/CHI_fec!D$44)</f>
        <v>0</v>
      </c>
      <c r="E226" s="276">
        <f>IF(E$44=0,0,E$44/CHI_fec!E$44)</f>
        <v>0</v>
      </c>
      <c r="F226" s="276">
        <f>IF(F$44=0,0,F$44/CHI_fec!F$44)</f>
        <v>0</v>
      </c>
      <c r="G226" s="276">
        <f>IF(G$44=0,0,G$44/CHI_fec!G$44)</f>
        <v>0</v>
      </c>
      <c r="H226" s="276">
        <f>IF(H$44=0,0,H$44/CHI_fec!H$44)</f>
        <v>0</v>
      </c>
      <c r="I226" s="276">
        <f>IF(I$44=0,0,I$44/CHI_fec!I$44)</f>
        <v>0</v>
      </c>
      <c r="J226" s="276">
        <f>IF(J$44=0,0,J$44/CHI_fec!J$44)</f>
        <v>0</v>
      </c>
      <c r="K226" s="276">
        <f>IF(K$44=0,0,K$44/CHI_fec!K$44)</f>
        <v>0</v>
      </c>
      <c r="L226" s="276">
        <f>IF(L$44=0,0,L$44/CHI_fec!L$44)</f>
        <v>0</v>
      </c>
      <c r="M226" s="276">
        <f>IF(M$44=0,0,M$44/CHI_fec!M$44)</f>
        <v>0</v>
      </c>
      <c r="N226" s="276">
        <f>IF(N$44=0,0,N$44/CHI_fec!N$44)</f>
        <v>0</v>
      </c>
      <c r="O226" s="276">
        <f>IF(O$44=0,0,O$44/CHI_fec!O$44)</f>
        <v>0</v>
      </c>
      <c r="P226" s="276">
        <f>IF(P$44=0,0,P$44/CHI_fec!P$44)</f>
        <v>0</v>
      </c>
      <c r="Q226" s="276">
        <f>IF(Q$44=0,0,Q$44/CHI_fec!Q$44)</f>
        <v>0</v>
      </c>
      <c r="R226" s="276">
        <f>IF(R$44=0,0,R$44/CHI_fec!R$44)</f>
        <v>0</v>
      </c>
      <c r="S226" s="276">
        <f>IF(S$44=0,0,S$44/CHI_fec!S$44)</f>
        <v>0</v>
      </c>
      <c r="T226" s="276">
        <f>IF(T$44=0,0,T$44/CHI_fec!T$44)</f>
        <v>0</v>
      </c>
      <c r="U226" s="276">
        <f>IF(U$44=0,0,U$44/CHI_fec!U$44)</f>
        <v>0</v>
      </c>
      <c r="V226" s="276">
        <f>IF(V$44=0,0,V$44/CHI_fec!V$44)</f>
        <v>0</v>
      </c>
      <c r="W226" s="276">
        <f>IF(W$44=0,0,W$44/CHI_fec!W$44)</f>
        <v>0</v>
      </c>
      <c r="X226" s="276">
        <f>IF(X$44=0,0,X$44/CHI_fec!X$44)</f>
        <v>0</v>
      </c>
      <c r="Y226" s="276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0</v>
      </c>
      <c r="C229" s="320">
        <f>IF(C$61=0,0,(C$61-C$108)/CHI_fec!C$61)</f>
        <v>0</v>
      </c>
      <c r="D229" s="320">
        <f>IF(D$61=0,0,(D$61-D$108)/CHI_fec!D$61)</f>
        <v>0</v>
      </c>
      <c r="E229" s="320">
        <f>IF(E$61=0,0,(E$61-E$108)/CHI_fec!E$61)</f>
        <v>0</v>
      </c>
      <c r="F229" s="320">
        <f>IF(F$61=0,0,(F$61-F$108)/CHI_fec!F$61)</f>
        <v>0</v>
      </c>
      <c r="G229" s="320">
        <f>IF(G$61=0,0,(G$61-G$108)/CHI_fec!G$61)</f>
        <v>0</v>
      </c>
      <c r="H229" s="320">
        <f>IF(H$61=0,0,(H$61-H$108)/CHI_fec!H$61)</f>
        <v>0</v>
      </c>
      <c r="I229" s="320">
        <f>IF(I$61=0,0,(I$61-I$108)/CHI_fec!I$61)</f>
        <v>0</v>
      </c>
      <c r="J229" s="320">
        <f>IF(J$61=0,0,(J$61-J$108)/CHI_fec!J$61)</f>
        <v>0</v>
      </c>
      <c r="K229" s="320">
        <f>IF(K$61=0,0,(K$61-K$108)/CHI_fec!K$61)</f>
        <v>0</v>
      </c>
      <c r="L229" s="320">
        <f>IF(L$61=0,0,(L$61-L$108)/CHI_fec!L$61)</f>
        <v>0</v>
      </c>
      <c r="M229" s="320">
        <f>IF(M$61=0,0,(M$61-M$108)/CHI_fec!M$61)</f>
        <v>0</v>
      </c>
      <c r="N229" s="320">
        <f>IF(N$61=0,0,(N$61-N$108)/CHI_fec!N$61)</f>
        <v>1.2297353053767033</v>
      </c>
      <c r="O229" s="320">
        <f>IF(O$61=0,0,(O$61-O$108)/CHI_fec!O$61)</f>
        <v>0</v>
      </c>
      <c r="P229" s="320">
        <f>IF(P$61=0,0,(P$61-P$108)/CHI_fec!P$61)</f>
        <v>0.85869059219846589</v>
      </c>
      <c r="Q229" s="320">
        <f>IF(Q$61=0,0,(Q$61-Q$108)/CHI_fec!Q$61)</f>
        <v>1.2423991809627852</v>
      </c>
      <c r="R229" s="320">
        <f>IF(R$61=0,0,(R$61-R$108)/CHI_fec!R$61)</f>
        <v>1.4763065707574414</v>
      </c>
      <c r="S229" s="320">
        <f>IF(S$61=0,0,(S$61-S$108)/CHI_fec!S$61)</f>
        <v>1.4761519852244189</v>
      </c>
      <c r="T229" s="320">
        <f>IF(T$61=0,0,(T$61-T$108)/CHI_fec!T$61)</f>
        <v>1.4514411565433409</v>
      </c>
      <c r="U229" s="320">
        <f>IF(U$61=0,0,(U$61-U$108)/CHI_fec!U$61)</f>
        <v>1.451992912132021</v>
      </c>
      <c r="V229" s="320">
        <f>IF(V$61=0,0,(V$61-V$108)/CHI_fec!V$61)</f>
        <v>1.4335281018808759</v>
      </c>
      <c r="W229" s="320">
        <f>IF(W$61=0,0,(W$61-W$108)/CHI_fec!W$61)</f>
        <v>1.4992900788190144</v>
      </c>
      <c r="X229" s="320">
        <f>IF(X$61=0,0,(X$61-X$108)/CHI_fec!X$61)</f>
        <v>1.7705020503994771</v>
      </c>
      <c r="Y229" s="320">
        <f>IF(Y$61=0,0,(Y$61-Y$108)/CHI_fec!Y$61)</f>
        <v>1.98861149944015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0</v>
      </c>
      <c r="C234" s="275">
        <f>IF(C$66=0,0,C$66/CHI_fec!C$66)</f>
        <v>0</v>
      </c>
      <c r="D234" s="275">
        <f>IF(D$66=0,0,D$66/CHI_fec!D$66)</f>
        <v>0</v>
      </c>
      <c r="E234" s="275">
        <f>IF(E$66=0,0,E$66/CHI_fec!E$66)</f>
        <v>0</v>
      </c>
      <c r="F234" s="275">
        <f>IF(F$66=0,0,F$66/CHI_fec!F$66)</f>
        <v>0</v>
      </c>
      <c r="G234" s="275">
        <f>IF(G$66=0,0,G$66/CHI_fec!G$66)</f>
        <v>0</v>
      </c>
      <c r="H234" s="275">
        <f>IF(H$66=0,0,H$66/CHI_fec!H$66)</f>
        <v>0</v>
      </c>
      <c r="I234" s="275">
        <f>IF(I$66=0,0,I$66/CHI_fec!I$66)</f>
        <v>0</v>
      </c>
      <c r="J234" s="275">
        <f>IF(J$66=0,0,J$66/CHI_fec!J$66)</f>
        <v>0</v>
      </c>
      <c r="K234" s="275">
        <f>IF(K$66=0,0,K$66/CHI_fec!K$66)</f>
        <v>0</v>
      </c>
      <c r="L234" s="275">
        <f>IF(L$66=0,0,L$66/CHI_fec!L$66)</f>
        <v>0</v>
      </c>
      <c r="M234" s="275">
        <f>IF(M$66=0,0,M$66/CHI_fec!M$66)</f>
        <v>0</v>
      </c>
      <c r="N234" s="275">
        <f>IF(N$66=0,0,N$66/CHI_fec!N$66)</f>
        <v>0.40825064448954257</v>
      </c>
      <c r="O234" s="275">
        <f>IF(O$66=0,0,O$66/CHI_fec!O$66)</f>
        <v>0</v>
      </c>
      <c r="P234" s="275">
        <f>IF(P$66=0,0,P$66/CHI_fec!P$66)</f>
        <v>0.71993629339074916</v>
      </c>
      <c r="Q234" s="275">
        <f>IF(Q$66=0,0,Q$66/CHI_fec!Q$66)</f>
        <v>1.0468561617962824</v>
      </c>
      <c r="R234" s="275">
        <f>IF(R$66=0,0,R$66/CHI_fec!R$66)</f>
        <v>0.81925607669676903</v>
      </c>
      <c r="S234" s="275">
        <f>IF(S$66=0,0,S$66/CHI_fec!S$66)</f>
        <v>0.91743628979400493</v>
      </c>
      <c r="T234" s="275">
        <f>IF(T$66=0,0,T$66/CHI_fec!T$66)</f>
        <v>0.15757447549714229</v>
      </c>
      <c r="U234" s="275">
        <f>IF(U$66=0,0,U$66/CHI_fec!U$66)</f>
        <v>0.19826314765636877</v>
      </c>
      <c r="V234" s="275">
        <f>IF(V$66=0,0,V$66/CHI_fec!V$66)</f>
        <v>0.16270552148905884</v>
      </c>
      <c r="W234" s="275">
        <f>IF(W$66=0,0,W$66/CHI_fec!W$66)</f>
        <v>0.1731366172909406</v>
      </c>
      <c r="X234" s="275">
        <f>IF(X$66=0,0,X$66/CHI_fec!X$66)</f>
        <v>0.22907261332973575</v>
      </c>
      <c r="Y234" s="275">
        <f>IF(Y$66=0,0,Y$66/CHI_fec!Y$66)</f>
        <v>0.31762771724800176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0</v>
      </c>
      <c r="C235" s="276">
        <f>IF(C$72=0,0,C$72/CHI_fec!C$72)</f>
        <v>0</v>
      </c>
      <c r="D235" s="276">
        <f>IF(D$72=0,0,D$72/CHI_fec!D$72)</f>
        <v>0</v>
      </c>
      <c r="E235" s="276">
        <f>IF(E$72=0,0,E$72/CHI_fec!E$72)</f>
        <v>0</v>
      </c>
      <c r="F235" s="276">
        <f>IF(F$72=0,0,F$72/CHI_fec!F$72)</f>
        <v>0</v>
      </c>
      <c r="G235" s="276">
        <f>IF(G$72=0,0,G$72/CHI_fec!G$72)</f>
        <v>0</v>
      </c>
      <c r="H235" s="276">
        <f>IF(H$72=0,0,H$72/CHI_fec!H$72)</f>
        <v>0</v>
      </c>
      <c r="I235" s="276">
        <f>IF(I$72=0,0,I$72/CHI_fec!I$72)</f>
        <v>0</v>
      </c>
      <c r="J235" s="276">
        <f>IF(J$72=0,0,J$72/CHI_fec!J$72)</f>
        <v>0</v>
      </c>
      <c r="K235" s="276">
        <f>IF(K$72=0,0,K$72/CHI_fec!K$72)</f>
        <v>0</v>
      </c>
      <c r="L235" s="276">
        <f>IF(L$72=0,0,L$72/CHI_fec!L$72)</f>
        <v>0</v>
      </c>
      <c r="M235" s="276">
        <f>IF(M$72=0,0,M$72/CHI_fec!M$72)</f>
        <v>0</v>
      </c>
      <c r="N235" s="276">
        <f>IF(N$72=0,0,N$72/CHI_fec!N$72)</f>
        <v>3.0962004002331689</v>
      </c>
      <c r="O235" s="276">
        <f>IF(O$72=0,0,O$72/CHI_fec!O$72)</f>
        <v>0</v>
      </c>
      <c r="P235" s="276">
        <f>IF(P$72=0,0,P$72/CHI_fec!P$72)</f>
        <v>1.0315295119316252</v>
      </c>
      <c r="Q235" s="276">
        <f>IF(Q$72=0,0,Q$72/CHI_fec!Q$72)</f>
        <v>1.4328014084801843</v>
      </c>
      <c r="R235" s="276">
        <f>IF(R$72=0,0,R$72/CHI_fec!R$72)</f>
        <v>2.2385194201334162</v>
      </c>
      <c r="S235" s="276">
        <f>IF(S$72=0,0,S$72/CHI_fec!S$72)</f>
        <v>2.2192678183408376</v>
      </c>
      <c r="T235" s="276">
        <f>IF(T$72=0,0,T$72/CHI_fec!T$72)</f>
        <v>2.4497841090771644</v>
      </c>
      <c r="U235" s="276">
        <f>IF(U$72=0,0,U$72/CHI_fec!U$72)</f>
        <v>2.461370507998887</v>
      </c>
      <c r="V235" s="276">
        <f>IF(V$72=0,0,V$72/CHI_fec!V$72)</f>
        <v>2.5225914202948294</v>
      </c>
      <c r="W235" s="276">
        <f>IF(W$72=0,0,W$72/CHI_fec!W$72)</f>
        <v>2.5620821434945924</v>
      </c>
      <c r="X235" s="276">
        <f>IF(X$72=0,0,X$72/CHI_fec!X$72)</f>
        <v>2.8151398174335265</v>
      </c>
      <c r="Y235" s="276">
        <f>IF(Y$72=0,0,Y$72/CHI_fec!Y$72)</f>
        <v>3.0230138529364234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0</v>
      </c>
      <c r="C236" s="276">
        <f>IF(C$85=0,0,C$85/CHI_fec!C$85)</f>
        <v>0</v>
      </c>
      <c r="D236" s="276">
        <f>IF(D$85=0,0,D$85/CHI_fec!D$85)</f>
        <v>0</v>
      </c>
      <c r="E236" s="276">
        <f>IF(E$85=0,0,E$85/CHI_fec!E$85)</f>
        <v>0</v>
      </c>
      <c r="F236" s="276">
        <f>IF(F$85=0,0,F$85/CHI_fec!F$85)</f>
        <v>0</v>
      </c>
      <c r="G236" s="276">
        <f>IF(G$85=0,0,G$85/CHI_fec!G$85)</f>
        <v>0</v>
      </c>
      <c r="H236" s="276">
        <f>IF(H$85=0,0,H$85/CHI_fec!H$85)</f>
        <v>0</v>
      </c>
      <c r="I236" s="276">
        <f>IF(I$85=0,0,I$85/CHI_fec!I$85)</f>
        <v>0</v>
      </c>
      <c r="J236" s="276">
        <f>IF(J$85=0,0,J$85/CHI_fec!J$85)</f>
        <v>0</v>
      </c>
      <c r="K236" s="276">
        <f>IF(K$85=0,0,K$85/CHI_fec!K$85)</f>
        <v>0</v>
      </c>
      <c r="L236" s="276">
        <f>IF(L$85=0,0,L$85/CHI_fec!L$85)</f>
        <v>0</v>
      </c>
      <c r="M236" s="276">
        <f>IF(M$85=0,0,M$85/CHI_fec!M$85)</f>
        <v>0</v>
      </c>
      <c r="N236" s="276">
        <f>IF(N$85=0,0,N$85/CHI_fec!N$85)</f>
        <v>1.8690058904416242</v>
      </c>
      <c r="O236" s="276">
        <f>IF(O$85=0,0,O$85/CHI_fec!O$85)</f>
        <v>0</v>
      </c>
      <c r="P236" s="276">
        <f>IF(P$85=0,0,P$85/CHI_fec!P$85)</f>
        <v>2.3310164052252991</v>
      </c>
      <c r="Q236" s="276">
        <f>IF(Q$85=0,0,Q$85/CHI_fec!Q$85)</f>
        <v>2.8904463124977093</v>
      </c>
      <c r="R236" s="276">
        <f>IF(R$85=0,0,R$85/CHI_fec!R$85)</f>
        <v>2.7823467408041975</v>
      </c>
      <c r="S236" s="276">
        <f>IF(S$85=0,0,S$85/CHI_fec!S$85)</f>
        <v>2.7527148369277454</v>
      </c>
      <c r="T236" s="276">
        <f>IF(T$85=0,0,T$85/CHI_fec!T$85)</f>
        <v>2.7570931769903897</v>
      </c>
      <c r="U236" s="276">
        <f>IF(U$85=0,0,U$85/CHI_fec!U$85)</f>
        <v>2.7348171626593096</v>
      </c>
      <c r="V236" s="276">
        <f>IF(V$85=0,0,V$85/CHI_fec!V$85)</f>
        <v>2.6448897359182926</v>
      </c>
      <c r="W236" s="276">
        <f>IF(W$85=0,0,W$85/CHI_fec!W$85)</f>
        <v>2.6457597057553772</v>
      </c>
      <c r="X236" s="276">
        <f>IF(X$85=0,0,X$85/CHI_fec!X$85)</f>
        <v>2.9648424813873722</v>
      </c>
      <c r="Y236" s="276">
        <f>IF(Y$85=0,0,Y$85/CHI_fec!Y$85)</f>
        <v>3.0818912342034785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0</v>
      </c>
      <c r="C237" s="276">
        <f>IF(C$93=0,0,C$93/CHI_fec!C$93)</f>
        <v>0</v>
      </c>
      <c r="D237" s="276">
        <f>IF(D$93=0,0,D$93/CHI_fec!D$93)</f>
        <v>0</v>
      </c>
      <c r="E237" s="276">
        <f>IF(E$93=0,0,E$93/CHI_fec!E$93)</f>
        <v>0</v>
      </c>
      <c r="F237" s="276">
        <f>IF(F$93=0,0,F$93/CHI_fec!F$93)</f>
        <v>0</v>
      </c>
      <c r="G237" s="276">
        <f>IF(G$93=0,0,G$93/CHI_fec!G$93)</f>
        <v>0</v>
      </c>
      <c r="H237" s="276">
        <f>IF(H$93=0,0,H$93/CHI_fec!H$93)</f>
        <v>0</v>
      </c>
      <c r="I237" s="276">
        <f>IF(I$93=0,0,I$93/CHI_fec!I$93)</f>
        <v>0</v>
      </c>
      <c r="J237" s="276">
        <f>IF(J$93=0,0,J$93/CHI_fec!J$93)</f>
        <v>0</v>
      </c>
      <c r="K237" s="276">
        <f>IF(K$93=0,0,K$93/CHI_fec!K$93)</f>
        <v>0</v>
      </c>
      <c r="L237" s="276">
        <f>IF(L$93=0,0,L$93/CHI_fec!L$93)</f>
        <v>0</v>
      </c>
      <c r="M237" s="276">
        <f>IF(M$93=0,0,M$93/CHI_fec!M$93)</f>
        <v>0</v>
      </c>
      <c r="N237" s="276">
        <f>IF(N$93=0,0,N$93/CHI_fec!N$93)</f>
        <v>0.4144408835484199</v>
      </c>
      <c r="O237" s="276">
        <f>IF(O$93=0,0,O$93/CHI_fec!O$93)</f>
        <v>0</v>
      </c>
      <c r="P237" s="276">
        <f>IF(P$93=0,0,P$93/CHI_fec!P$93)</f>
        <v>0.23360205893302396</v>
      </c>
      <c r="Q237" s="276">
        <f>IF(Q$93=0,0,Q$93/CHI_fec!Q$93)</f>
        <v>0.3909728746366245</v>
      </c>
      <c r="R237" s="276">
        <f>IF(R$93=0,0,R$93/CHI_fec!R$93)</f>
        <v>0.51149238357340721</v>
      </c>
      <c r="S237" s="276">
        <f>IF(S$93=0,0,S$93/CHI_fec!S$93)</f>
        <v>0.51462123625715239</v>
      </c>
      <c r="T237" s="276">
        <f>IF(T$93=0,0,T$93/CHI_fec!T$93)</f>
        <v>0.52277517701301868</v>
      </c>
      <c r="U237" s="276">
        <f>IF(U$93=0,0,U$93/CHI_fec!U$93)</f>
        <v>0.52215347581886284</v>
      </c>
      <c r="V237" s="276">
        <f>IF(V$93=0,0,V$93/CHI_fec!V$93)</f>
        <v>0.51882589606382301</v>
      </c>
      <c r="W237" s="276">
        <f>IF(W$93=0,0,W$93/CHI_fec!W$93)</f>
        <v>0.57163893736397142</v>
      </c>
      <c r="X237" s="276">
        <f>IF(X$93=0,0,X$93/CHI_fec!X$93)</f>
        <v>0.70830238064029072</v>
      </c>
      <c r="Y237" s="276">
        <f>IF(Y$93=0,0,Y$93/CHI_fec!Y$93)</f>
        <v>0.85096957748435298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0</v>
      </c>
      <c r="C240" s="320">
        <f>IF(C$110=0,0,C$110/CHI_fec!C$110)</f>
        <v>0</v>
      </c>
      <c r="D240" s="320">
        <f>IF(D$110=0,0,D$110/CHI_fec!D$110)</f>
        <v>0</v>
      </c>
      <c r="E240" s="320">
        <f>IF(E$110=0,0,E$110/CHI_fec!E$110)</f>
        <v>0</v>
      </c>
      <c r="F240" s="320">
        <f>IF(F$110=0,0,F$110/CHI_fec!F$110)</f>
        <v>0</v>
      </c>
      <c r="G240" s="320">
        <f>IF(G$110=0,0,G$110/CHI_fec!G$110)</f>
        <v>0</v>
      </c>
      <c r="H240" s="320">
        <f>IF(H$110=0,0,H$110/CHI_fec!H$110)</f>
        <v>0</v>
      </c>
      <c r="I240" s="320">
        <f>IF(I$110=0,0,I$110/CHI_fec!I$110)</f>
        <v>0</v>
      </c>
      <c r="J240" s="320">
        <f>IF(J$110=0,0,J$110/CHI_fec!J$110)</f>
        <v>0</v>
      </c>
      <c r="K240" s="320">
        <f>IF(K$110=0,0,K$110/CHI_fec!K$110)</f>
        <v>0</v>
      </c>
      <c r="L240" s="320">
        <f>IF(L$110=0,0,L$110/CHI_fec!L$110)</f>
        <v>0</v>
      </c>
      <c r="M240" s="320">
        <f>IF(M$110=0,0,M$110/CHI_fec!M$110)</f>
        <v>0</v>
      </c>
      <c r="N240" s="320">
        <f>IF(N$110=0,0,N$110/CHI_fec!N$110)</f>
        <v>0.55554322954314184</v>
      </c>
      <c r="O240" s="320">
        <f>IF(O$110=0,0,O$110/CHI_fec!O$110)</f>
        <v>0</v>
      </c>
      <c r="P240" s="320">
        <f>IF(P$110=0,0,P$110/CHI_fec!P$110)</f>
        <v>0.40846063019855122</v>
      </c>
      <c r="Q240" s="320">
        <f>IF(Q$110=0,0,Q$110/CHI_fec!Q$110)</f>
        <v>0.77749024310895909</v>
      </c>
      <c r="R240" s="320">
        <f>IF(R$110=0,0,R$110/CHI_fec!R$110)</f>
        <v>0.84068607678594187</v>
      </c>
      <c r="S240" s="320">
        <f>IF(S$110=0,0,S$110/CHI_fec!S$110)</f>
        <v>0.86187070997033355</v>
      </c>
      <c r="T240" s="320">
        <f>IF(T$110=0,0,T$110/CHI_fec!T$110)</f>
        <v>0.97642567379570699</v>
      </c>
      <c r="U240" s="320">
        <f>IF(U$110=0,0,U$110/CHI_fec!U$110)</f>
        <v>0.97086210573608467</v>
      </c>
      <c r="V240" s="320">
        <f>IF(V$110=0,0,V$110/CHI_fec!V$110)</f>
        <v>0.90966435320287831</v>
      </c>
      <c r="W240" s="320">
        <f>IF(W$110=0,0,W$110/CHI_fec!W$110)</f>
        <v>0.84482326617782255</v>
      </c>
      <c r="X240" s="320">
        <f>IF(X$110=0,0,X$110/CHI_fec!X$110)</f>
        <v>1.1243691090300008</v>
      </c>
      <c r="Y240" s="320">
        <f>IF(Y$110=0,0,Y$110/CHI_fec!Y$110)</f>
        <v>1.4412709168114279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0</v>
      </c>
      <c r="C245" s="275">
        <f>IF(C$115=0,0,C$115/CHI_fec!C$115)</f>
        <v>0</v>
      </c>
      <c r="D245" s="275">
        <f>IF(D$115=0,0,D$115/CHI_fec!D$115)</f>
        <v>0</v>
      </c>
      <c r="E245" s="275">
        <f>IF(E$115=0,0,E$115/CHI_fec!E$115)</f>
        <v>0</v>
      </c>
      <c r="F245" s="275">
        <f>IF(F$115=0,0,F$115/CHI_fec!F$115)</f>
        <v>0</v>
      </c>
      <c r="G245" s="275">
        <f>IF(G$115=0,0,G$115/CHI_fec!G$115)</f>
        <v>0</v>
      </c>
      <c r="H245" s="275">
        <f>IF(H$115=0,0,H$115/CHI_fec!H$115)</f>
        <v>0</v>
      </c>
      <c r="I245" s="275">
        <f>IF(I$115=0,0,I$115/CHI_fec!I$115)</f>
        <v>0</v>
      </c>
      <c r="J245" s="275">
        <f>IF(J$115=0,0,J$115/CHI_fec!J$115)</f>
        <v>0</v>
      </c>
      <c r="K245" s="275">
        <f>IF(K$115=0,0,K$115/CHI_fec!K$115)</f>
        <v>0</v>
      </c>
      <c r="L245" s="275">
        <f>IF(L$115=0,0,L$115/CHI_fec!L$115)</f>
        <v>0</v>
      </c>
      <c r="M245" s="275">
        <f>IF(M$115=0,0,M$115/CHI_fec!M$115)</f>
        <v>0</v>
      </c>
      <c r="N245" s="275">
        <f>IF(N$115=0,0,N$115/CHI_fec!N$115)</f>
        <v>0.4082506444895424</v>
      </c>
      <c r="O245" s="275">
        <f>IF(O$115=0,0,O$115/CHI_fec!O$115)</f>
        <v>0</v>
      </c>
      <c r="P245" s="275">
        <f>IF(P$115=0,0,P$115/CHI_fec!P$115)</f>
        <v>0.71993629339074916</v>
      </c>
      <c r="Q245" s="275">
        <f>IF(Q$115=0,0,Q$115/CHI_fec!Q$115)</f>
        <v>1.0468561617962826</v>
      </c>
      <c r="R245" s="275">
        <f>IF(R$115=0,0,R$115/CHI_fec!R$115)</f>
        <v>0.81925607669676848</v>
      </c>
      <c r="S245" s="275">
        <f>IF(S$115=0,0,S$115/CHI_fec!S$115)</f>
        <v>0.91743628979400471</v>
      </c>
      <c r="T245" s="275">
        <f>IF(T$115=0,0,T$115/CHI_fec!T$115)</f>
        <v>0.15757447549714221</v>
      </c>
      <c r="U245" s="275">
        <f>IF(U$115=0,0,U$115/CHI_fec!U$115)</f>
        <v>0.19826314765636874</v>
      </c>
      <c r="V245" s="275">
        <f>IF(V$115=0,0,V$115/CHI_fec!V$115)</f>
        <v>0.16270552148905884</v>
      </c>
      <c r="W245" s="275">
        <f>IF(W$115=0,0,W$115/CHI_fec!W$115)</f>
        <v>0.17313661729094063</v>
      </c>
      <c r="X245" s="275">
        <f>IF(X$115=0,0,X$115/CHI_fec!X$115)</f>
        <v>0.22907261332973569</v>
      </c>
      <c r="Y245" s="275">
        <f>IF(Y$115=0,0,Y$115/CHI_fec!Y$115)</f>
        <v>0.31762771724800176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0</v>
      </c>
      <c r="C246" s="276">
        <f>IF(C$121=0,0,C$121/CHI_fec!C$121)</f>
        <v>0</v>
      </c>
      <c r="D246" s="276">
        <f>IF(D$121=0,0,D$121/CHI_fec!D$121)</f>
        <v>0</v>
      </c>
      <c r="E246" s="276">
        <f>IF(E$121=0,0,E$121/CHI_fec!E$121)</f>
        <v>0</v>
      </c>
      <c r="F246" s="276">
        <f>IF(F$121=0,0,F$121/CHI_fec!F$121)</f>
        <v>0</v>
      </c>
      <c r="G246" s="276">
        <f>IF(G$121=0,0,G$121/CHI_fec!G$121)</f>
        <v>0</v>
      </c>
      <c r="H246" s="276">
        <f>IF(H$121=0,0,H$121/CHI_fec!H$121)</f>
        <v>0</v>
      </c>
      <c r="I246" s="276">
        <f>IF(I$121=0,0,I$121/CHI_fec!I$121)</f>
        <v>0</v>
      </c>
      <c r="J246" s="276">
        <f>IF(J$121=0,0,J$121/CHI_fec!J$121)</f>
        <v>0</v>
      </c>
      <c r="K246" s="276">
        <f>IF(K$121=0,0,K$121/CHI_fec!K$121)</f>
        <v>0</v>
      </c>
      <c r="L246" s="276">
        <f>IF(L$121=0,0,L$121/CHI_fec!L$121)</f>
        <v>0</v>
      </c>
      <c r="M246" s="276">
        <f>IF(M$121=0,0,M$121/CHI_fec!M$121)</f>
        <v>0</v>
      </c>
      <c r="N246" s="276">
        <f>IF(N$121=0,0,N$121/CHI_fec!N$121)</f>
        <v>3.0936251289254377</v>
      </c>
      <c r="O246" s="276">
        <f>IF(O$121=0,0,O$121/CHI_fec!O$121)</f>
        <v>0</v>
      </c>
      <c r="P246" s="276">
        <f>IF(P$121=0,0,P$121/CHI_fec!P$121)</f>
        <v>1.0310764311264289</v>
      </c>
      <c r="Q246" s="276">
        <f>IF(Q$121=0,0,Q$121/CHI_fec!Q$121)</f>
        <v>1.4323104047064688</v>
      </c>
      <c r="R246" s="276">
        <f>IF(R$121=0,0,R$121/CHI_fec!R$121)</f>
        <v>2.2375475006419019</v>
      </c>
      <c r="S246" s="276">
        <f>IF(S$121=0,0,S$121/CHI_fec!S$121)</f>
        <v>2.2183225189042703</v>
      </c>
      <c r="T246" s="276">
        <f>IF(T$121=0,0,T$121/CHI_fec!T$121)</f>
        <v>2.4486229579452252</v>
      </c>
      <c r="U246" s="276">
        <f>IF(U$121=0,0,U$121/CHI_fec!U$121)</f>
        <v>2.4601950804851871</v>
      </c>
      <c r="V246" s="276">
        <f>IF(V$121=0,0,V$121/CHI_fec!V$121)</f>
        <v>2.5213386988621282</v>
      </c>
      <c r="W246" s="276">
        <f>IF(W$121=0,0,W$121/CHI_fec!W$121)</f>
        <v>2.5609349818908429</v>
      </c>
      <c r="X246" s="276">
        <f>IF(X$121=0,0,X$121/CHI_fec!X$121)</f>
        <v>2.8140629947304294</v>
      </c>
      <c r="Y246" s="276">
        <f>IF(Y$121=0,0,Y$121/CHI_fec!Y$121)</f>
        <v>3.0220215363342393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0</v>
      </c>
      <c r="C247" s="276">
        <f>IF(C$134=0,0,C$134/CHI_fec!C$134)</f>
        <v>0</v>
      </c>
      <c r="D247" s="276">
        <f>IF(D$134=0,0,D$134/CHI_fec!D$134)</f>
        <v>0</v>
      </c>
      <c r="E247" s="276">
        <f>IF(E$134=0,0,E$134/CHI_fec!E$134)</f>
        <v>0</v>
      </c>
      <c r="F247" s="276">
        <f>IF(F$134=0,0,F$134/CHI_fec!F$134)</f>
        <v>0</v>
      </c>
      <c r="G247" s="276">
        <f>IF(G$134=0,0,G$134/CHI_fec!G$134)</f>
        <v>0</v>
      </c>
      <c r="H247" s="276">
        <f>IF(H$134=0,0,H$134/CHI_fec!H$134)</f>
        <v>0</v>
      </c>
      <c r="I247" s="276">
        <f>IF(I$134=0,0,I$134/CHI_fec!I$134)</f>
        <v>0</v>
      </c>
      <c r="J247" s="276">
        <f>IF(J$134=0,0,J$134/CHI_fec!J$134)</f>
        <v>0</v>
      </c>
      <c r="K247" s="276">
        <f>IF(K$134=0,0,K$134/CHI_fec!K$134)</f>
        <v>0</v>
      </c>
      <c r="L247" s="276">
        <f>IF(L$134=0,0,L$134/CHI_fec!L$134)</f>
        <v>0</v>
      </c>
      <c r="M247" s="276">
        <f>IF(M$134=0,0,M$134/CHI_fec!M$134)</f>
        <v>0</v>
      </c>
      <c r="N247" s="276">
        <f>IF(N$134=0,0,N$134/CHI_fec!N$134)</f>
        <v>1.8690058904416238</v>
      </c>
      <c r="O247" s="276">
        <f>IF(O$134=0,0,O$134/CHI_fec!O$134)</f>
        <v>0</v>
      </c>
      <c r="P247" s="276">
        <f>IF(P$134=0,0,P$134/CHI_fec!P$134)</f>
        <v>2.3310164052252995</v>
      </c>
      <c r="Q247" s="276">
        <f>IF(Q$134=0,0,Q$134/CHI_fec!Q$134)</f>
        <v>2.890446312497712</v>
      </c>
      <c r="R247" s="276">
        <f>IF(R$134=0,0,R$134/CHI_fec!R$134)</f>
        <v>2.7823467408041984</v>
      </c>
      <c r="S247" s="276">
        <f>IF(S$134=0,0,S$134/CHI_fec!S$134)</f>
        <v>2.7527148369277463</v>
      </c>
      <c r="T247" s="276">
        <f>IF(T$134=0,0,T$134/CHI_fec!T$134)</f>
        <v>2.7570931769903901</v>
      </c>
      <c r="U247" s="276">
        <f>IF(U$134=0,0,U$134/CHI_fec!U$134)</f>
        <v>2.7348171626593083</v>
      </c>
      <c r="V247" s="276">
        <f>IF(V$134=0,0,V$134/CHI_fec!V$134)</f>
        <v>2.6448897359182926</v>
      </c>
      <c r="W247" s="276">
        <f>IF(W$134=0,0,W$134/CHI_fec!W$134)</f>
        <v>2.6457597057553768</v>
      </c>
      <c r="X247" s="276">
        <f>IF(X$134=0,0,X$134/CHI_fec!X$134)</f>
        <v>2.9648424813873717</v>
      </c>
      <c r="Y247" s="276">
        <f>IF(Y$134=0,0,Y$134/CHI_fec!Y$134)</f>
        <v>3.0818912342034777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0</v>
      </c>
      <c r="C248" s="276">
        <f>IF(C$142=0,0,C$142/CHI_fec!C$142)</f>
        <v>0</v>
      </c>
      <c r="D248" s="276">
        <f>IF(D$142=0,0,D$142/CHI_fec!D$142)</f>
        <v>0</v>
      </c>
      <c r="E248" s="276">
        <f>IF(E$142=0,0,E$142/CHI_fec!E$142)</f>
        <v>0</v>
      </c>
      <c r="F248" s="276">
        <f>IF(F$142=0,0,F$142/CHI_fec!F$142)</f>
        <v>0</v>
      </c>
      <c r="G248" s="276">
        <f>IF(G$142=0,0,G$142/CHI_fec!G$142)</f>
        <v>0</v>
      </c>
      <c r="H248" s="276">
        <f>IF(H$142=0,0,H$142/CHI_fec!H$142)</f>
        <v>0</v>
      </c>
      <c r="I248" s="276">
        <f>IF(I$142=0,0,I$142/CHI_fec!I$142)</f>
        <v>0</v>
      </c>
      <c r="J248" s="276">
        <f>IF(J$142=0,0,J$142/CHI_fec!J$142)</f>
        <v>0</v>
      </c>
      <c r="K248" s="276">
        <f>IF(K$142=0,0,K$142/CHI_fec!K$142)</f>
        <v>0</v>
      </c>
      <c r="L248" s="276">
        <f>IF(L$142=0,0,L$142/CHI_fec!L$142)</f>
        <v>0</v>
      </c>
      <c r="M248" s="276">
        <f>IF(M$142=0,0,M$142/CHI_fec!M$142)</f>
        <v>0</v>
      </c>
      <c r="N248" s="276">
        <f>IF(N$142=0,0,N$142/CHI_fec!N$142)</f>
        <v>0.5075232289094761</v>
      </c>
      <c r="O248" s="276">
        <f>IF(O$142=0,0,O$142/CHI_fec!O$142)</f>
        <v>0</v>
      </c>
      <c r="P248" s="276">
        <f>IF(P$142=0,0,P$142/CHI_fec!P$142)</f>
        <v>0.27936001541623684</v>
      </c>
      <c r="Q248" s="276">
        <f>IF(Q$142=0,0,Q$142/CHI_fec!Q$142)</f>
        <v>0.46212547628245304</v>
      </c>
      <c r="R248" s="276">
        <f>IF(R$142=0,0,R$142/CHI_fec!R$142)</f>
        <v>0.61136858432044372</v>
      </c>
      <c r="S248" s="276">
        <f>IF(S$142=0,0,S$142/CHI_fec!S$142)</f>
        <v>0.61458077198265526</v>
      </c>
      <c r="T248" s="276">
        <f>IF(T$142=0,0,T$142/CHI_fec!T$142)</f>
        <v>0.62725160647400113</v>
      </c>
      <c r="U248" s="276">
        <f>IF(U$142=0,0,U$142/CHI_fec!U$142)</f>
        <v>0.62670582078028025</v>
      </c>
      <c r="V248" s="276">
        <f>IF(V$142=0,0,V$142/CHI_fec!V$142)</f>
        <v>0.62373719199106348</v>
      </c>
      <c r="W248" s="276">
        <f>IF(W$142=0,0,W$142/CHI_fec!W$142)</f>
        <v>0.68419139224075987</v>
      </c>
      <c r="X248" s="276">
        <f>IF(X$142=0,0,X$142/CHI_fec!X$142)</f>
        <v>0.84168574020247622</v>
      </c>
      <c r="Y248" s="276">
        <f>IF(Y$142=0,0,Y$142/CHI_fec!Y$142)</f>
        <v>1.0036699444321828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CY: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150.35643027272388</v>
      </c>
      <c r="C3" s="203">
        <f t="shared" si="0"/>
        <v>151.33996649021415</v>
      </c>
      <c r="D3" s="203">
        <f t="shared" si="0"/>
        <v>171.34741384549935</v>
      </c>
      <c r="E3" s="203">
        <f t="shared" si="0"/>
        <v>179.17830633074016</v>
      </c>
      <c r="F3" s="203">
        <f t="shared" si="0"/>
        <v>201.69008447164498</v>
      </c>
      <c r="G3" s="203">
        <f t="shared" si="0"/>
        <v>214.46411981692739</v>
      </c>
      <c r="H3" s="203">
        <f t="shared" si="0"/>
        <v>224.6630396319886</v>
      </c>
      <c r="I3" s="203">
        <f t="shared" si="0"/>
        <v>226.71522974174383</v>
      </c>
      <c r="J3" s="203">
        <f t="shared" si="0"/>
        <v>220.01435951272248</v>
      </c>
      <c r="K3" s="203">
        <f t="shared" si="0"/>
        <v>182.20693447380484</v>
      </c>
      <c r="L3" s="203">
        <f t="shared" si="0"/>
        <v>162.82124414315621</v>
      </c>
      <c r="M3" s="203">
        <f t="shared" si="0"/>
        <v>146.72714088263351</v>
      </c>
      <c r="N3" s="203">
        <f t="shared" si="0"/>
        <v>103.57445043351494</v>
      </c>
      <c r="O3" s="203">
        <f t="shared" si="0"/>
        <v>70.227881364119398</v>
      </c>
      <c r="P3" s="203">
        <f t="shared" si="0"/>
        <v>83.306582972468334</v>
      </c>
      <c r="Q3" s="203">
        <f t="shared" si="0"/>
        <v>99.83621500000001</v>
      </c>
      <c r="R3" s="203">
        <f t="shared" si="0"/>
        <v>121.07303760790387</v>
      </c>
      <c r="S3" s="203">
        <f t="shared" si="0"/>
        <v>126.90822083316692</v>
      </c>
      <c r="T3" s="203">
        <f t="shared" si="0"/>
        <v>142.16839686187498</v>
      </c>
      <c r="U3" s="203">
        <f t="shared" si="0"/>
        <v>159.31211337197993</v>
      </c>
      <c r="V3" s="203">
        <f t="shared" si="0"/>
        <v>170.87575789912788</v>
      </c>
      <c r="W3" s="203">
        <f t="shared" si="0"/>
        <v>158.15396732292032</v>
      </c>
      <c r="X3" s="203">
        <f t="shared" si="0"/>
        <v>141.43870346028137</v>
      </c>
      <c r="Y3" s="203">
        <f t="shared" si="0"/>
        <v>144.45179983381041</v>
      </c>
      <c r="DA3" s="112"/>
    </row>
    <row r="4" spans="1:105" ht="12" customHeight="1" x14ac:dyDescent="0.25">
      <c r="A4" s="50" t="s">
        <v>51</v>
      </c>
      <c r="B4" s="241">
        <v>64.628567450754076</v>
      </c>
      <c r="C4" s="241">
        <v>67.763513534270331</v>
      </c>
      <c r="D4" s="241">
        <v>81.787811295491878</v>
      </c>
      <c r="E4" s="241">
        <v>93.74344266699319</v>
      </c>
      <c r="F4" s="241">
        <v>99.945218976654175</v>
      </c>
      <c r="G4" s="241">
        <v>105.97670924168359</v>
      </c>
      <c r="H4" s="241">
        <v>111.7708137292272</v>
      </c>
      <c r="I4" s="241">
        <v>147.21061303540239</v>
      </c>
      <c r="J4" s="241">
        <v>151.6983680604244</v>
      </c>
      <c r="K4" s="241">
        <v>120.5519115631661</v>
      </c>
      <c r="L4" s="241">
        <v>106.0387772114909</v>
      </c>
      <c r="M4" s="241">
        <v>122.34546341183921</v>
      </c>
      <c r="N4" s="241">
        <v>78.486525537556673</v>
      </c>
      <c r="O4" s="241">
        <v>34.728600411751628</v>
      </c>
      <c r="P4" s="241">
        <v>32.100776177506233</v>
      </c>
      <c r="Q4" s="241">
        <v>40.328814576777823</v>
      </c>
      <c r="R4" s="241">
        <v>64.712613338468245</v>
      </c>
      <c r="S4" s="241">
        <v>73.546758067275704</v>
      </c>
      <c r="T4" s="241">
        <v>85.353493483694479</v>
      </c>
      <c r="U4" s="241">
        <v>126.6695419762287</v>
      </c>
      <c r="V4" s="241">
        <v>99.637267959154229</v>
      </c>
      <c r="W4" s="241">
        <v>93.193341265899051</v>
      </c>
      <c r="X4" s="241">
        <v>77.421910004917308</v>
      </c>
      <c r="Y4" s="241">
        <v>80.143078312800526</v>
      </c>
      <c r="DA4" s="83" t="s">
        <v>1404</v>
      </c>
    </row>
    <row r="5" spans="1:105" ht="12" customHeight="1" x14ac:dyDescent="0.25">
      <c r="A5" s="144" t="s">
        <v>52</v>
      </c>
      <c r="B5" s="282">
        <v>85.727862821969808</v>
      </c>
      <c r="C5" s="282">
        <v>83.576452955943822</v>
      </c>
      <c r="D5" s="282">
        <v>89.559602550007469</v>
      </c>
      <c r="E5" s="282">
        <v>85.434863663746967</v>
      </c>
      <c r="F5" s="282">
        <v>101.7448654949908</v>
      </c>
      <c r="G5" s="282">
        <v>108.4874105752438</v>
      </c>
      <c r="H5" s="282">
        <v>112.8922259027614</v>
      </c>
      <c r="I5" s="282">
        <v>79.504616706341437</v>
      </c>
      <c r="J5" s="282">
        <v>68.315991452298078</v>
      </c>
      <c r="K5" s="282">
        <v>61.655022910638721</v>
      </c>
      <c r="L5" s="282">
        <v>56.782466931665311</v>
      </c>
      <c r="M5" s="282">
        <v>24.381677470794301</v>
      </c>
      <c r="N5" s="282">
        <v>25.08792489595827</v>
      </c>
      <c r="O5" s="282">
        <v>35.499280952367769</v>
      </c>
      <c r="P5" s="282">
        <v>51.205806794962093</v>
      </c>
      <c r="Q5" s="282">
        <v>59.507400423222187</v>
      </c>
      <c r="R5" s="282">
        <v>56.360424269435633</v>
      </c>
      <c r="S5" s="282">
        <v>53.361462765891218</v>
      </c>
      <c r="T5" s="282">
        <v>56.814903378180503</v>
      </c>
      <c r="U5" s="282">
        <v>32.642571395751233</v>
      </c>
      <c r="V5" s="282">
        <v>71.238489939973647</v>
      </c>
      <c r="W5" s="282">
        <v>64.960626057021273</v>
      </c>
      <c r="X5" s="282">
        <v>64.016793455364066</v>
      </c>
      <c r="Y5" s="282">
        <v>64.308721521009886</v>
      </c>
      <c r="DA5" s="94" t="s">
        <v>1405</v>
      </c>
    </row>
    <row r="6" spans="1:105" ht="12" customHeight="1" x14ac:dyDescent="0.25">
      <c r="A6" s="49" t="s">
        <v>60</v>
      </c>
      <c r="B6" s="242">
        <v>0</v>
      </c>
      <c r="C6" s="242">
        <v>0</v>
      </c>
      <c r="D6" s="242">
        <v>0</v>
      </c>
      <c r="E6" s="242">
        <v>0</v>
      </c>
      <c r="F6" s="242">
        <v>0</v>
      </c>
      <c r="G6" s="242">
        <v>0</v>
      </c>
      <c r="H6" s="242">
        <v>0</v>
      </c>
      <c r="I6" s="242">
        <v>0</v>
      </c>
      <c r="J6" s="242">
        <v>0</v>
      </c>
      <c r="K6" s="242">
        <v>0</v>
      </c>
      <c r="L6" s="242">
        <v>0</v>
      </c>
      <c r="M6" s="242">
        <v>0</v>
      </c>
      <c r="N6" s="242">
        <v>0</v>
      </c>
      <c r="O6" s="242">
        <v>0</v>
      </c>
      <c r="P6" s="242">
        <v>0</v>
      </c>
      <c r="Q6" s="242">
        <v>0</v>
      </c>
      <c r="R6" s="242">
        <v>0</v>
      </c>
      <c r="S6" s="242">
        <v>0</v>
      </c>
      <c r="T6" s="242">
        <v>0</v>
      </c>
      <c r="U6" s="242">
        <v>0</v>
      </c>
      <c r="V6" s="242">
        <v>0</v>
      </c>
      <c r="W6" s="242">
        <v>0</v>
      </c>
      <c r="X6" s="242">
        <v>0</v>
      </c>
      <c r="Y6" s="242">
        <v>0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1398</v>
      </c>
      <c r="C9" s="241">
        <v>1369</v>
      </c>
      <c r="D9" s="241">
        <v>1438</v>
      </c>
      <c r="E9" s="241">
        <v>1636.8789999999999</v>
      </c>
      <c r="F9" s="241">
        <v>1688.9169999999999</v>
      </c>
      <c r="G9" s="241">
        <v>1554.645</v>
      </c>
      <c r="H9" s="241">
        <v>1536.4880000000001</v>
      </c>
      <c r="I9" s="241">
        <v>1872.5309999999999</v>
      </c>
      <c r="J9" s="241">
        <v>1914</v>
      </c>
      <c r="K9" s="241">
        <v>1481</v>
      </c>
      <c r="L9" s="241">
        <v>1329</v>
      </c>
      <c r="M9" s="241">
        <v>1207</v>
      </c>
      <c r="N9" s="241">
        <v>1026</v>
      </c>
      <c r="O9" s="241">
        <v>855</v>
      </c>
      <c r="P9" s="241">
        <v>734.69200000000001</v>
      </c>
      <c r="Q9" s="241">
        <v>788.16800000000001</v>
      </c>
      <c r="R9" s="241">
        <v>1018.537</v>
      </c>
      <c r="S9" s="241">
        <v>1319.3510000000001</v>
      </c>
      <c r="T9" s="241">
        <v>1357.991</v>
      </c>
      <c r="U9" s="241">
        <v>1537.0170000000001</v>
      </c>
      <c r="V9" s="241">
        <v>1496.4939999999999</v>
      </c>
      <c r="W9" s="241">
        <v>1439.6790000000001</v>
      </c>
      <c r="X9" s="241">
        <v>1858.3340000000001</v>
      </c>
      <c r="Y9" s="241">
        <v>1726.3102712594191</v>
      </c>
      <c r="DA9" s="83" t="s">
        <v>1408</v>
      </c>
    </row>
    <row r="10" spans="1:105" ht="12" customHeight="1" x14ac:dyDescent="0.25">
      <c r="A10" s="144" t="s">
        <v>1409</v>
      </c>
      <c r="B10" s="282">
        <v>939.54579999999999</v>
      </c>
      <c r="C10" s="282">
        <v>855.47</v>
      </c>
      <c r="D10" s="282">
        <v>797.80319999999995</v>
      </c>
      <c r="E10" s="282">
        <v>755.83</v>
      </c>
      <c r="F10" s="282">
        <v>871.10820000000001</v>
      </c>
      <c r="G10" s="282">
        <v>806.33120000000008</v>
      </c>
      <c r="H10" s="282">
        <v>786.28160000000003</v>
      </c>
      <c r="I10" s="282">
        <v>512.38400000000001</v>
      </c>
      <c r="J10" s="282">
        <v>436.71359999999999</v>
      </c>
      <c r="K10" s="282">
        <v>498.66879999999998</v>
      </c>
      <c r="L10" s="282">
        <v>408.03</v>
      </c>
      <c r="M10" s="282">
        <v>178.38</v>
      </c>
      <c r="N10" s="282">
        <v>167.98699999999999</v>
      </c>
      <c r="O10" s="282">
        <v>539.73</v>
      </c>
      <c r="P10" s="282">
        <v>1004.712</v>
      </c>
      <c r="Q10" s="282">
        <v>844.7</v>
      </c>
      <c r="R10" s="282">
        <v>669.36599999999999</v>
      </c>
      <c r="S10" s="282">
        <v>457.71</v>
      </c>
      <c r="T10" s="282">
        <v>455.54100000000011</v>
      </c>
      <c r="U10" s="282">
        <v>224.79499999999999</v>
      </c>
      <c r="V10" s="282">
        <v>413.39800000000002</v>
      </c>
      <c r="W10" s="282">
        <v>462.99200000000002</v>
      </c>
      <c r="X10" s="282">
        <v>550.65200000000004</v>
      </c>
      <c r="Y10" s="282">
        <v>421.47680000000003</v>
      </c>
      <c r="DA10" s="94" t="s">
        <v>1410</v>
      </c>
    </row>
    <row r="11" spans="1:105" ht="12" customHeight="1" x14ac:dyDescent="0.25">
      <c r="A11" s="49" t="s">
        <v>1411</v>
      </c>
      <c r="B11" s="242">
        <v>0</v>
      </c>
      <c r="C11" s="242">
        <v>0</v>
      </c>
      <c r="D11" s="242">
        <v>0</v>
      </c>
      <c r="E11" s="242">
        <v>0</v>
      </c>
      <c r="F11" s="242">
        <v>0</v>
      </c>
      <c r="G11" s="242">
        <v>0</v>
      </c>
      <c r="H11" s="242">
        <v>0</v>
      </c>
      <c r="I11" s="242">
        <v>0</v>
      </c>
      <c r="J11" s="242">
        <v>0</v>
      </c>
      <c r="K11" s="242">
        <v>0</v>
      </c>
      <c r="L11" s="242">
        <v>0</v>
      </c>
      <c r="M11" s="242">
        <v>0</v>
      </c>
      <c r="N11" s="242">
        <v>0</v>
      </c>
      <c r="O11" s="242">
        <v>0</v>
      </c>
      <c r="P11" s="242">
        <v>0</v>
      </c>
      <c r="Q11" s="242">
        <v>0</v>
      </c>
      <c r="R11" s="242">
        <v>0</v>
      </c>
      <c r="S11" s="242">
        <v>0</v>
      </c>
      <c r="T11" s="242">
        <v>0</v>
      </c>
      <c r="U11" s="242">
        <v>0</v>
      </c>
      <c r="V11" s="242">
        <v>0</v>
      </c>
      <c r="W11" s="242">
        <v>0</v>
      </c>
      <c r="X11" s="242">
        <v>0</v>
      </c>
      <c r="Y11" s="242">
        <v>0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1611.1111111111111</v>
      </c>
      <c r="C14" s="241">
        <v>1611.1111111111111</v>
      </c>
      <c r="D14" s="241">
        <v>1611.1111111111111</v>
      </c>
      <c r="E14" s="241">
        <v>1745.4642047811601</v>
      </c>
      <c r="F14" s="241">
        <v>1879.8172984512089</v>
      </c>
      <c r="G14" s="241">
        <v>1879.8172984512089</v>
      </c>
      <c r="H14" s="241">
        <v>1879.8172984512089</v>
      </c>
      <c r="I14" s="241">
        <v>2014.170392121257</v>
      </c>
      <c r="J14" s="241">
        <v>2148.523485791306</v>
      </c>
      <c r="K14" s="241">
        <v>2148.523485791306</v>
      </c>
      <c r="L14" s="241">
        <v>2148.523485791306</v>
      </c>
      <c r="M14" s="241">
        <v>2014.1703921212579</v>
      </c>
      <c r="N14" s="241">
        <v>2014.1703921212579</v>
      </c>
      <c r="O14" s="241">
        <v>2014.1703921212579</v>
      </c>
      <c r="P14" s="241">
        <v>2014.1703921212579</v>
      </c>
      <c r="Q14" s="241">
        <v>1879.8172984512089</v>
      </c>
      <c r="R14" s="241">
        <v>1879.8172984512089</v>
      </c>
      <c r="S14" s="241">
        <v>1879.8172984512089</v>
      </c>
      <c r="T14" s="241">
        <v>1879.8172984512089</v>
      </c>
      <c r="U14" s="241">
        <v>1879.8172984512089</v>
      </c>
      <c r="V14" s="241">
        <v>1879.8172984512089</v>
      </c>
      <c r="W14" s="241">
        <v>1879.8172984512089</v>
      </c>
      <c r="X14" s="241">
        <v>2014.1703921212579</v>
      </c>
      <c r="Y14" s="241">
        <v>2014.1703921212579</v>
      </c>
      <c r="DA14" s="83" t="s">
        <v>1413</v>
      </c>
    </row>
    <row r="15" spans="1:105" ht="12" customHeight="1" x14ac:dyDescent="0.25">
      <c r="A15" s="107" t="s">
        <v>1409</v>
      </c>
      <c r="B15" s="282">
        <v>1473.6842105263161</v>
      </c>
      <c r="C15" s="282">
        <v>1473.6842105263161</v>
      </c>
      <c r="D15" s="282">
        <v>1344.7775195211091</v>
      </c>
      <c r="E15" s="282">
        <v>1344.7775195211091</v>
      </c>
      <c r="F15" s="282">
        <v>1215.870828515903</v>
      </c>
      <c r="G15" s="282">
        <v>1215.870828515903</v>
      </c>
      <c r="H15" s="282">
        <v>1215.870828515903</v>
      </c>
      <c r="I15" s="282">
        <v>1086.964137510696</v>
      </c>
      <c r="J15" s="282">
        <v>1086.964137510696</v>
      </c>
      <c r="K15" s="282">
        <v>1086.964137510696</v>
      </c>
      <c r="L15" s="282">
        <v>958.05744650548979</v>
      </c>
      <c r="M15" s="282">
        <v>958.05744650548979</v>
      </c>
      <c r="N15" s="282">
        <v>829.15075550028337</v>
      </c>
      <c r="O15" s="282">
        <v>829.15075550028337</v>
      </c>
      <c r="P15" s="282">
        <v>1086.964137510696</v>
      </c>
      <c r="Q15" s="282">
        <v>958.05744650548979</v>
      </c>
      <c r="R15" s="282">
        <v>958.05744650548979</v>
      </c>
      <c r="S15" s="282">
        <v>958.05744650548979</v>
      </c>
      <c r="T15" s="282">
        <v>958.05744650548979</v>
      </c>
      <c r="U15" s="282">
        <v>958.05744650548979</v>
      </c>
      <c r="V15" s="282">
        <v>958.05744650548979</v>
      </c>
      <c r="W15" s="282">
        <v>958.05744650548979</v>
      </c>
      <c r="X15" s="282">
        <v>958.05744650548979</v>
      </c>
      <c r="Y15" s="282">
        <v>958.05744650548979</v>
      </c>
      <c r="DA15" s="94" t="s">
        <v>1414</v>
      </c>
    </row>
    <row r="16" spans="1:105" ht="12" customHeight="1" x14ac:dyDescent="0.25">
      <c r="A16" s="49" t="s">
        <v>1411</v>
      </c>
      <c r="B16" s="242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134.35309367004879</v>
      </c>
      <c r="F18" s="241">
        <v>268.7061873400977</v>
      </c>
      <c r="G18" s="241">
        <v>0</v>
      </c>
      <c r="H18" s="241">
        <v>0</v>
      </c>
      <c r="I18" s="241">
        <v>134.35309367004879</v>
      </c>
      <c r="J18" s="241">
        <v>268.7061873400977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134.35309367004879</v>
      </c>
      <c r="V18" s="241">
        <v>0</v>
      </c>
      <c r="W18" s="241">
        <v>0</v>
      </c>
      <c r="X18" s="241">
        <v>134.35309367004879</v>
      </c>
      <c r="Y18" s="241">
        <v>134.35309367004879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0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257.81338201041291</v>
      </c>
      <c r="Q19" s="282">
        <v>0</v>
      </c>
      <c r="R19" s="282">
        <v>0</v>
      </c>
      <c r="S19" s="282">
        <v>0</v>
      </c>
      <c r="T19" s="282">
        <v>128.90669100520651</v>
      </c>
      <c r="U19" s="282">
        <v>0</v>
      </c>
      <c r="V19" s="282">
        <v>128.90669100520651</v>
      </c>
      <c r="W19" s="282">
        <v>0</v>
      </c>
      <c r="X19" s="282">
        <v>0</v>
      </c>
      <c r="Y19" s="282">
        <v>128.90669100520651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0</v>
      </c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  <c r="O20" s="242">
        <v>0</v>
      </c>
      <c r="P20" s="242">
        <v>0</v>
      </c>
      <c r="Q20" s="242">
        <v>0</v>
      </c>
      <c r="R20" s="242">
        <v>0</v>
      </c>
      <c r="S20" s="242">
        <v>0</v>
      </c>
      <c r="T20" s="242">
        <v>0</v>
      </c>
      <c r="U20" s="242">
        <v>0</v>
      </c>
      <c r="V20" s="242">
        <v>0</v>
      </c>
      <c r="W20" s="242">
        <v>0</v>
      </c>
      <c r="X20" s="242">
        <v>0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0</v>
      </c>
      <c r="F22" s="241">
        <f t="shared" si="1"/>
        <v>134.35309367004902</v>
      </c>
      <c r="G22" s="241">
        <f t="shared" si="1"/>
        <v>0</v>
      </c>
      <c r="H22" s="241">
        <f t="shared" si="1"/>
        <v>0</v>
      </c>
      <c r="I22" s="241">
        <f t="shared" si="1"/>
        <v>0</v>
      </c>
      <c r="J22" s="241">
        <f t="shared" si="1"/>
        <v>134.35309367004857</v>
      </c>
      <c r="K22" s="241">
        <f t="shared" si="1"/>
        <v>0</v>
      </c>
      <c r="L22" s="241">
        <f t="shared" si="1"/>
        <v>0</v>
      </c>
      <c r="M22" s="241">
        <f t="shared" si="1"/>
        <v>134.35309367004811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134.35309367004902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134.35309367004879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134.35309367004857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128.90669100520699</v>
      </c>
      <c r="E23" s="282">
        <f t="shared" si="2"/>
        <v>0</v>
      </c>
      <c r="F23" s="282">
        <f t="shared" si="2"/>
        <v>128.90669100520608</v>
      </c>
      <c r="G23" s="282">
        <f t="shared" si="2"/>
        <v>0</v>
      </c>
      <c r="H23" s="282">
        <f t="shared" si="2"/>
        <v>0</v>
      </c>
      <c r="I23" s="282">
        <f t="shared" si="2"/>
        <v>128.90669100520699</v>
      </c>
      <c r="J23" s="282">
        <f t="shared" si="2"/>
        <v>0</v>
      </c>
      <c r="K23" s="282">
        <f t="shared" si="2"/>
        <v>0</v>
      </c>
      <c r="L23" s="282">
        <f t="shared" si="2"/>
        <v>128.9066910052062</v>
      </c>
      <c r="M23" s="282">
        <f t="shared" si="2"/>
        <v>0</v>
      </c>
      <c r="N23" s="282">
        <f t="shared" si="2"/>
        <v>128.90669100520643</v>
      </c>
      <c r="O23" s="282">
        <f t="shared" si="2"/>
        <v>0</v>
      </c>
      <c r="P23" s="282">
        <f t="shared" si="2"/>
        <v>0</v>
      </c>
      <c r="Q23" s="282">
        <f t="shared" si="2"/>
        <v>128.9066910052062</v>
      </c>
      <c r="R23" s="282">
        <f t="shared" si="2"/>
        <v>0</v>
      </c>
      <c r="S23" s="282">
        <f t="shared" si="2"/>
        <v>0</v>
      </c>
      <c r="T23" s="282">
        <f t="shared" si="2"/>
        <v>128.90669100520643</v>
      </c>
      <c r="U23" s="282">
        <f t="shared" si="2"/>
        <v>0</v>
      </c>
      <c r="V23" s="282">
        <f t="shared" si="2"/>
        <v>128.90669100520643</v>
      </c>
      <c r="W23" s="282">
        <f t="shared" si="2"/>
        <v>0</v>
      </c>
      <c r="X23" s="282">
        <f t="shared" si="2"/>
        <v>0</v>
      </c>
      <c r="Y23" s="282">
        <f t="shared" si="2"/>
        <v>128.90669100520643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0</v>
      </c>
      <c r="D24" s="242">
        <f t="shared" si="3"/>
        <v>0</v>
      </c>
      <c r="E24" s="242">
        <f t="shared" si="3"/>
        <v>0</v>
      </c>
      <c r="F24" s="242">
        <f t="shared" si="3"/>
        <v>0</v>
      </c>
      <c r="G24" s="242">
        <f t="shared" si="3"/>
        <v>0</v>
      </c>
      <c r="H24" s="242">
        <f t="shared" si="3"/>
        <v>0</v>
      </c>
      <c r="I24" s="242">
        <f t="shared" si="3"/>
        <v>0</v>
      </c>
      <c r="J24" s="242">
        <f t="shared" si="3"/>
        <v>0</v>
      </c>
      <c r="K24" s="242">
        <f t="shared" si="3"/>
        <v>0</v>
      </c>
      <c r="L24" s="242">
        <f t="shared" si="3"/>
        <v>0</v>
      </c>
      <c r="M24" s="242">
        <f t="shared" si="3"/>
        <v>0</v>
      </c>
      <c r="N24" s="242">
        <f t="shared" si="3"/>
        <v>0</v>
      </c>
      <c r="O24" s="242">
        <f t="shared" si="3"/>
        <v>0</v>
      </c>
      <c r="P24" s="242">
        <f t="shared" si="3"/>
        <v>0</v>
      </c>
      <c r="Q24" s="242">
        <f t="shared" si="3"/>
        <v>0</v>
      </c>
      <c r="R24" s="242">
        <f t="shared" si="3"/>
        <v>0</v>
      </c>
      <c r="S24" s="242">
        <f t="shared" si="3"/>
        <v>0</v>
      </c>
      <c r="T24" s="242">
        <f t="shared" si="3"/>
        <v>0</v>
      </c>
      <c r="U24" s="242">
        <f t="shared" si="3"/>
        <v>0</v>
      </c>
      <c r="V24" s="242">
        <f t="shared" si="3"/>
        <v>0</v>
      </c>
      <c r="W24" s="242">
        <f t="shared" si="3"/>
        <v>0</v>
      </c>
      <c r="X24" s="242">
        <f t="shared" si="3"/>
        <v>0</v>
      </c>
      <c r="Y24" s="242">
        <f t="shared" si="3"/>
        <v>0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213.11111111111109</v>
      </c>
      <c r="C26" s="241">
        <f t="shared" si="4"/>
        <v>242.11111111111109</v>
      </c>
      <c r="D26" s="241">
        <f t="shared" si="4"/>
        <v>173.11111111111109</v>
      </c>
      <c r="E26" s="241">
        <f t="shared" si="4"/>
        <v>108.5852047811602</v>
      </c>
      <c r="F26" s="241">
        <f t="shared" si="4"/>
        <v>190.90029845120898</v>
      </c>
      <c r="G26" s="241">
        <f t="shared" si="4"/>
        <v>325.17229845120892</v>
      </c>
      <c r="H26" s="241">
        <f t="shared" si="4"/>
        <v>343.32929845120884</v>
      </c>
      <c r="I26" s="241">
        <f t="shared" si="4"/>
        <v>141.63939212125706</v>
      </c>
      <c r="J26" s="241">
        <f t="shared" si="4"/>
        <v>234.52348579130603</v>
      </c>
      <c r="K26" s="241">
        <f t="shared" si="4"/>
        <v>667.52348579130603</v>
      </c>
      <c r="L26" s="241">
        <f t="shared" si="4"/>
        <v>819.52348579130603</v>
      </c>
      <c r="M26" s="241">
        <f t="shared" si="4"/>
        <v>807.17039212125792</v>
      </c>
      <c r="N26" s="241">
        <f t="shared" si="4"/>
        <v>988.17039212125792</v>
      </c>
      <c r="O26" s="241">
        <f t="shared" si="4"/>
        <v>1159.1703921212579</v>
      </c>
      <c r="P26" s="241">
        <f t="shared" si="4"/>
        <v>1279.4783921212579</v>
      </c>
      <c r="Q26" s="241">
        <f t="shared" si="4"/>
        <v>1091.6492984512088</v>
      </c>
      <c r="R26" s="241">
        <f t="shared" si="4"/>
        <v>861.28029845120886</v>
      </c>
      <c r="S26" s="241">
        <f t="shared" si="4"/>
        <v>560.46629845120879</v>
      </c>
      <c r="T26" s="241">
        <f t="shared" si="4"/>
        <v>521.82629845120891</v>
      </c>
      <c r="U26" s="241">
        <f t="shared" si="4"/>
        <v>342.80029845120885</v>
      </c>
      <c r="V26" s="241">
        <f t="shared" si="4"/>
        <v>383.32329845120898</v>
      </c>
      <c r="W26" s="241">
        <f t="shared" si="4"/>
        <v>440.13829845120881</v>
      </c>
      <c r="X26" s="241">
        <f t="shared" si="4"/>
        <v>155.83639212125786</v>
      </c>
      <c r="Y26" s="241">
        <f t="shared" si="4"/>
        <v>287.86012086183882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534.13841052631608</v>
      </c>
      <c r="C27" s="282">
        <f t="shared" si="5"/>
        <v>618.21421052631604</v>
      </c>
      <c r="D27" s="282">
        <f t="shared" si="5"/>
        <v>546.97431952110912</v>
      </c>
      <c r="E27" s="282">
        <f t="shared" si="5"/>
        <v>588.94751952110903</v>
      </c>
      <c r="F27" s="282">
        <f t="shared" si="5"/>
        <v>344.76262851590297</v>
      </c>
      <c r="G27" s="282">
        <f t="shared" si="5"/>
        <v>409.5396285159029</v>
      </c>
      <c r="H27" s="282">
        <f t="shared" si="5"/>
        <v>429.58922851590296</v>
      </c>
      <c r="I27" s="282">
        <f t="shared" si="5"/>
        <v>574.58013751069598</v>
      </c>
      <c r="J27" s="282">
        <f t="shared" si="5"/>
        <v>650.25053751069595</v>
      </c>
      <c r="K27" s="282">
        <f t="shared" si="5"/>
        <v>588.29533751069607</v>
      </c>
      <c r="L27" s="282">
        <f t="shared" si="5"/>
        <v>550.02744650548982</v>
      </c>
      <c r="M27" s="282">
        <f t="shared" si="5"/>
        <v>779.6774465054898</v>
      </c>
      <c r="N27" s="282">
        <f t="shared" si="5"/>
        <v>661.1637555002834</v>
      </c>
      <c r="O27" s="282">
        <f t="shared" si="5"/>
        <v>289.42075550028335</v>
      </c>
      <c r="P27" s="282">
        <f t="shared" si="5"/>
        <v>82.252137510696002</v>
      </c>
      <c r="Q27" s="282">
        <f t="shared" si="5"/>
        <v>113.35744650548975</v>
      </c>
      <c r="R27" s="282">
        <f t="shared" si="5"/>
        <v>288.69144650548981</v>
      </c>
      <c r="S27" s="282">
        <f t="shared" si="5"/>
        <v>500.34744650548981</v>
      </c>
      <c r="T27" s="282">
        <f t="shared" si="5"/>
        <v>502.51644650548968</v>
      </c>
      <c r="U27" s="282">
        <f t="shared" si="5"/>
        <v>733.26244650548983</v>
      </c>
      <c r="V27" s="282">
        <f t="shared" si="5"/>
        <v>544.65944650548977</v>
      </c>
      <c r="W27" s="282">
        <f t="shared" si="5"/>
        <v>495.06544650548977</v>
      </c>
      <c r="X27" s="282">
        <f t="shared" si="5"/>
        <v>407.40544650548975</v>
      </c>
      <c r="Y27" s="282">
        <f t="shared" si="5"/>
        <v>536.58064650548977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0</v>
      </c>
      <c r="C28" s="242">
        <f t="shared" si="6"/>
        <v>0</v>
      </c>
      <c r="D28" s="242">
        <f t="shared" si="6"/>
        <v>0</v>
      </c>
      <c r="E28" s="242">
        <f t="shared" si="6"/>
        <v>0</v>
      </c>
      <c r="F28" s="242">
        <f t="shared" si="6"/>
        <v>0</v>
      </c>
      <c r="G28" s="242">
        <f t="shared" si="6"/>
        <v>0</v>
      </c>
      <c r="H28" s="242">
        <f t="shared" si="6"/>
        <v>0</v>
      </c>
      <c r="I28" s="242">
        <f t="shared" si="6"/>
        <v>0</v>
      </c>
      <c r="J28" s="242">
        <f t="shared" si="6"/>
        <v>0</v>
      </c>
      <c r="K28" s="242">
        <f t="shared" si="6"/>
        <v>0</v>
      </c>
      <c r="L28" s="242">
        <f t="shared" si="6"/>
        <v>0</v>
      </c>
      <c r="M28" s="242">
        <f t="shared" si="6"/>
        <v>0</v>
      </c>
      <c r="N28" s="242">
        <f t="shared" si="6"/>
        <v>0</v>
      </c>
      <c r="O28" s="242">
        <f t="shared" si="6"/>
        <v>0</v>
      </c>
      <c r="P28" s="242">
        <f t="shared" si="6"/>
        <v>0</v>
      </c>
      <c r="Q28" s="242">
        <f t="shared" si="6"/>
        <v>0</v>
      </c>
      <c r="R28" s="242">
        <f t="shared" si="6"/>
        <v>0</v>
      </c>
      <c r="S28" s="242">
        <f t="shared" si="6"/>
        <v>0</v>
      </c>
      <c r="T28" s="242">
        <f t="shared" si="6"/>
        <v>0</v>
      </c>
      <c r="U28" s="242">
        <f t="shared" si="6"/>
        <v>0</v>
      </c>
      <c r="V28" s="242">
        <f t="shared" si="6"/>
        <v>0</v>
      </c>
      <c r="W28" s="242">
        <f t="shared" si="6"/>
        <v>0</v>
      </c>
      <c r="X28" s="242">
        <f t="shared" si="6"/>
        <v>0</v>
      </c>
      <c r="Y28" s="242">
        <f t="shared" si="6"/>
        <v>0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226.2465176268272</v>
      </c>
      <c r="C31" s="210">
        <v>207.1648323301805</v>
      </c>
      <c r="D31" s="210">
        <v>212.53619948409289</v>
      </c>
      <c r="E31" s="210">
        <v>224.0165950128976</v>
      </c>
      <c r="F31" s="210">
        <v>241.3438521066208</v>
      </c>
      <c r="G31" s="210">
        <v>214.12321582115209</v>
      </c>
      <c r="H31" s="210">
        <v>208.463456577816</v>
      </c>
      <c r="I31" s="210">
        <v>210.413241616509</v>
      </c>
      <c r="J31" s="210">
        <v>215.2428202923474</v>
      </c>
      <c r="K31" s="210">
        <v>186.60644883920889</v>
      </c>
      <c r="L31" s="210">
        <v>163.46500429922611</v>
      </c>
      <c r="M31" s="210">
        <v>121.53723129836629</v>
      </c>
      <c r="N31" s="210">
        <v>104.24144453998279</v>
      </c>
      <c r="O31" s="210">
        <v>131.42717110920029</v>
      </c>
      <c r="P31" s="210">
        <v>163.50146173688731</v>
      </c>
      <c r="Q31" s="210">
        <v>146.98968185726571</v>
      </c>
      <c r="R31" s="210">
        <v>148.30550300945831</v>
      </c>
      <c r="S31" s="210">
        <v>157.38865004299231</v>
      </c>
      <c r="T31" s="210">
        <v>152.54419604471201</v>
      </c>
      <c r="U31" s="210">
        <v>147.15898538263119</v>
      </c>
      <c r="V31" s="210">
        <v>168.65460017196901</v>
      </c>
      <c r="W31" s="210">
        <v>166.4085124677558</v>
      </c>
      <c r="X31" s="210">
        <v>157.67962166809971</v>
      </c>
      <c r="Y31" s="210">
        <v>162.63542562338779</v>
      </c>
      <c r="DA31" s="109" t="s">
        <v>1419</v>
      </c>
    </row>
    <row r="32" spans="1:105" ht="12" customHeight="1" x14ac:dyDescent="0.25">
      <c r="A32" s="24" t="s">
        <v>28</v>
      </c>
      <c r="B32" s="213">
        <v>32.36001719690455</v>
      </c>
      <c r="C32" s="213">
        <v>33.976268271711092</v>
      </c>
      <c r="D32" s="213">
        <v>33.419346517626821</v>
      </c>
      <c r="E32" s="213">
        <v>34.55864144453998</v>
      </c>
      <c r="F32" s="213">
        <v>39.088993981083412</v>
      </c>
      <c r="G32" s="213">
        <v>35.670937231298367</v>
      </c>
      <c r="H32" s="213">
        <v>38.81031814273431</v>
      </c>
      <c r="I32" s="213">
        <v>33.314703353396389</v>
      </c>
      <c r="J32" s="213">
        <v>28.068701633705931</v>
      </c>
      <c r="K32" s="213">
        <v>14.55907136715391</v>
      </c>
      <c r="L32" s="213">
        <v>16.778933791917449</v>
      </c>
      <c r="M32" s="213">
        <v>7.4601891659501263</v>
      </c>
      <c r="N32" s="213">
        <v>0.12373172828890799</v>
      </c>
      <c r="O32" s="213">
        <v>0.12373172828890799</v>
      </c>
      <c r="P32" s="213">
        <v>2.2175408426483232</v>
      </c>
      <c r="Q32" s="213">
        <v>3.6794496990541701</v>
      </c>
      <c r="R32" s="213">
        <v>0</v>
      </c>
      <c r="S32" s="213">
        <v>2.9797936371453142</v>
      </c>
      <c r="T32" s="213">
        <v>13.613843508168531</v>
      </c>
      <c r="U32" s="213">
        <v>17.198968185726571</v>
      </c>
      <c r="V32" s="213">
        <v>14.00447119518487</v>
      </c>
      <c r="W32" s="213">
        <v>40.104557179707648</v>
      </c>
      <c r="X32" s="213">
        <v>30.592863284608772</v>
      </c>
      <c r="Y32" s="213">
        <v>27.392605331040421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177.0000859845228</v>
      </c>
      <c r="C33" s="204">
        <f t="shared" si="7"/>
        <v>155.35159071367147</v>
      </c>
      <c r="D33" s="204">
        <f t="shared" si="7"/>
        <v>160.97411865864143</v>
      </c>
      <c r="E33" s="204">
        <f t="shared" si="7"/>
        <v>166.17523645743762</v>
      </c>
      <c r="F33" s="204">
        <f t="shared" si="7"/>
        <v>178.95305245055891</v>
      </c>
      <c r="G33" s="204">
        <f t="shared" si="7"/>
        <v>155.24600171969041</v>
      </c>
      <c r="H33" s="204">
        <f t="shared" si="7"/>
        <v>147.10610490111782</v>
      </c>
      <c r="I33" s="204">
        <f t="shared" si="7"/>
        <v>147.69664660361133</v>
      </c>
      <c r="J33" s="204">
        <f t="shared" si="7"/>
        <v>154.89165950128981</v>
      </c>
      <c r="K33" s="204">
        <f t="shared" si="7"/>
        <v>140.99742046431641</v>
      </c>
      <c r="L33" s="204">
        <f t="shared" si="7"/>
        <v>115.43542562338779</v>
      </c>
      <c r="M33" s="204">
        <f t="shared" si="7"/>
        <v>93.345227858985368</v>
      </c>
      <c r="N33" s="204">
        <f t="shared" si="7"/>
        <v>89.829922613929483</v>
      </c>
      <c r="O33" s="204">
        <f t="shared" si="7"/>
        <v>114.02527944969907</v>
      </c>
      <c r="P33" s="204">
        <f t="shared" si="7"/>
        <v>134.22269991401544</v>
      </c>
      <c r="Q33" s="204">
        <f t="shared" si="7"/>
        <v>108.22854686156492</v>
      </c>
      <c r="R33" s="204">
        <f t="shared" si="7"/>
        <v>107.71599312123817</v>
      </c>
      <c r="S33" s="204">
        <f t="shared" si="7"/>
        <v>97.823129836629391</v>
      </c>
      <c r="T33" s="204">
        <f t="shared" si="7"/>
        <v>71.648237317282877</v>
      </c>
      <c r="U33" s="204">
        <f t="shared" si="7"/>
        <v>58.914273430782458</v>
      </c>
      <c r="V33" s="204">
        <f t="shared" si="7"/>
        <v>66.093207222699903</v>
      </c>
      <c r="W33" s="204">
        <f t="shared" si="7"/>
        <v>27.607136715391228</v>
      </c>
      <c r="X33" s="204">
        <f t="shared" si="7"/>
        <v>27.709286328460877</v>
      </c>
      <c r="Y33" s="204">
        <f t="shared" si="7"/>
        <v>36.373516766981943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1.129750644883921</v>
      </c>
      <c r="M35" s="204">
        <v>1.129750644883921</v>
      </c>
      <c r="N35" s="204">
        <v>1.129750644883921</v>
      </c>
      <c r="O35" s="204">
        <v>1.129750644883921</v>
      </c>
      <c r="P35" s="204">
        <v>1.129750644883921</v>
      </c>
      <c r="Q35" s="204">
        <v>1.129750644883921</v>
      </c>
      <c r="R35" s="204">
        <v>1.129750644883921</v>
      </c>
      <c r="S35" s="204">
        <v>0.42476354256233878</v>
      </c>
      <c r="T35" s="204">
        <v>0.44282029234737752</v>
      </c>
      <c r="U35" s="204">
        <v>0.49028374892519339</v>
      </c>
      <c r="V35" s="204">
        <v>0.8066208082545141</v>
      </c>
      <c r="W35" s="204">
        <v>0.73774720550300943</v>
      </c>
      <c r="X35" s="204">
        <v>0.59647463456577809</v>
      </c>
      <c r="Y35" s="204">
        <v>0.52416165090283751</v>
      </c>
      <c r="DA35" s="71" t="s">
        <v>1422</v>
      </c>
    </row>
    <row r="36" spans="1:105" ht="12" customHeight="1" x14ac:dyDescent="0.25">
      <c r="A36" s="18" t="s">
        <v>71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3.0708512467755802</v>
      </c>
      <c r="O36" s="204">
        <v>1.0201203783318999</v>
      </c>
      <c r="P36" s="204">
        <v>1.0223559759243339</v>
      </c>
      <c r="Q36" s="204">
        <v>2.0513327601031812</v>
      </c>
      <c r="R36" s="204">
        <v>2.0503869303525359</v>
      </c>
      <c r="S36" s="204">
        <v>1.6619948409286329</v>
      </c>
      <c r="T36" s="204">
        <v>1.3946689595872741</v>
      </c>
      <c r="U36" s="204">
        <v>1.8604471195184871</v>
      </c>
      <c r="V36" s="204">
        <v>2.2224419604471199</v>
      </c>
      <c r="W36" s="204">
        <v>4.9701633705932924</v>
      </c>
      <c r="X36" s="204">
        <v>2.999656061908857</v>
      </c>
      <c r="Y36" s="204">
        <v>3.117024935511608</v>
      </c>
      <c r="DA36" s="71" t="s">
        <v>1423</v>
      </c>
    </row>
    <row r="37" spans="1:105" ht="12" customHeight="1" x14ac:dyDescent="0.25">
      <c r="A37" s="18" t="s">
        <v>32</v>
      </c>
      <c r="B37" s="204">
        <v>67.54892519346518</v>
      </c>
      <c r="C37" s="204">
        <v>52.110490111779868</v>
      </c>
      <c r="D37" s="204">
        <v>53.075494411006019</v>
      </c>
      <c r="E37" s="204">
        <v>59.829062768701633</v>
      </c>
      <c r="F37" s="204">
        <v>65.620636285468606</v>
      </c>
      <c r="G37" s="204">
        <v>35.703611349957008</v>
      </c>
      <c r="H37" s="204">
        <v>33.773688736027523</v>
      </c>
      <c r="I37" s="204">
        <v>36.693035253654337</v>
      </c>
      <c r="J37" s="204">
        <v>36.901805674978498</v>
      </c>
      <c r="K37" s="204">
        <v>29.217540842648319</v>
      </c>
      <c r="L37" s="204">
        <v>24.26079105760963</v>
      </c>
      <c r="M37" s="204">
        <v>14.59054170249355</v>
      </c>
      <c r="N37" s="204">
        <v>12.66190885640585</v>
      </c>
      <c r="O37" s="204">
        <v>7.7588993981083414</v>
      </c>
      <c r="P37" s="204">
        <v>6.8018916595012886</v>
      </c>
      <c r="Q37" s="204">
        <v>7.8092863284608756</v>
      </c>
      <c r="R37" s="204">
        <v>9.7064488392089405</v>
      </c>
      <c r="S37" s="204">
        <v>11.93447979363714</v>
      </c>
      <c r="T37" s="204">
        <v>14.02768701633706</v>
      </c>
      <c r="U37" s="204">
        <v>14.82433361994841</v>
      </c>
      <c r="V37" s="204">
        <v>13.00584694754944</v>
      </c>
      <c r="W37" s="204">
        <v>12.179105760963029</v>
      </c>
      <c r="X37" s="204">
        <v>12.47601031814273</v>
      </c>
      <c r="Y37" s="204">
        <v>10.47420464316423</v>
      </c>
      <c r="DA37" s="71" t="s">
        <v>1424</v>
      </c>
    </row>
    <row r="38" spans="1:105" ht="12" customHeight="1" x14ac:dyDescent="0.25">
      <c r="A38" s="18" t="s">
        <v>33</v>
      </c>
      <c r="B38" s="204">
        <v>109.4511607910576</v>
      </c>
      <c r="C38" s="204">
        <v>103.2411006018916</v>
      </c>
      <c r="D38" s="204">
        <v>107.8986242476354</v>
      </c>
      <c r="E38" s="204">
        <v>106.346173688736</v>
      </c>
      <c r="F38" s="204">
        <v>113.33241616509029</v>
      </c>
      <c r="G38" s="204">
        <v>119.5423903697334</v>
      </c>
      <c r="H38" s="204">
        <v>113.33241616509029</v>
      </c>
      <c r="I38" s="204">
        <v>111.003611349957</v>
      </c>
      <c r="J38" s="204">
        <v>117.9898538263113</v>
      </c>
      <c r="K38" s="204">
        <v>111.7798796216681</v>
      </c>
      <c r="L38" s="204">
        <v>90.044883920894236</v>
      </c>
      <c r="M38" s="204">
        <v>77.624935511607902</v>
      </c>
      <c r="N38" s="204">
        <v>72.967411865864136</v>
      </c>
      <c r="O38" s="204">
        <v>104.11650902837491</v>
      </c>
      <c r="P38" s="204">
        <v>125.2687016337059</v>
      </c>
      <c r="Q38" s="204">
        <v>97.238177128116945</v>
      </c>
      <c r="R38" s="204">
        <v>94.829406706792767</v>
      </c>
      <c r="S38" s="204">
        <v>83.80189165950128</v>
      </c>
      <c r="T38" s="204">
        <v>55.783061049011167</v>
      </c>
      <c r="U38" s="204">
        <v>41.73920894239037</v>
      </c>
      <c r="V38" s="204">
        <v>50.058297506448831</v>
      </c>
      <c r="W38" s="204">
        <v>9.7201203783319006</v>
      </c>
      <c r="X38" s="204">
        <v>11.63714531384351</v>
      </c>
      <c r="Y38" s="204">
        <v>22.25812553740327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0</v>
      </c>
      <c r="C39" s="204">
        <f t="shared" si="8"/>
        <v>0</v>
      </c>
      <c r="D39" s="204">
        <f t="shared" si="8"/>
        <v>0</v>
      </c>
      <c r="E39" s="204">
        <f t="shared" si="8"/>
        <v>0</v>
      </c>
      <c r="F39" s="204">
        <f t="shared" si="8"/>
        <v>0</v>
      </c>
      <c r="G39" s="204">
        <f t="shared" si="8"/>
        <v>0</v>
      </c>
      <c r="H39" s="204">
        <f t="shared" si="8"/>
        <v>0</v>
      </c>
      <c r="I39" s="204">
        <f t="shared" si="8"/>
        <v>0</v>
      </c>
      <c r="J39" s="204">
        <f t="shared" si="8"/>
        <v>0</v>
      </c>
      <c r="K39" s="204">
        <f t="shared" si="8"/>
        <v>0</v>
      </c>
      <c r="L39" s="204">
        <f t="shared" si="8"/>
        <v>0</v>
      </c>
      <c r="M39" s="204">
        <f t="shared" si="8"/>
        <v>0</v>
      </c>
      <c r="N39" s="204">
        <f t="shared" si="8"/>
        <v>0</v>
      </c>
      <c r="O39" s="204">
        <f t="shared" si="8"/>
        <v>0</v>
      </c>
      <c r="P39" s="204">
        <f t="shared" si="8"/>
        <v>0</v>
      </c>
      <c r="Q39" s="204">
        <f t="shared" si="8"/>
        <v>0</v>
      </c>
      <c r="R39" s="204">
        <f t="shared" si="8"/>
        <v>0</v>
      </c>
      <c r="S39" s="204">
        <f t="shared" si="8"/>
        <v>0</v>
      </c>
      <c r="T39" s="204">
        <f t="shared" si="8"/>
        <v>0</v>
      </c>
      <c r="U39" s="204">
        <f t="shared" si="8"/>
        <v>0</v>
      </c>
      <c r="V39" s="204">
        <f t="shared" si="8"/>
        <v>0</v>
      </c>
      <c r="W39" s="204">
        <f t="shared" si="8"/>
        <v>0</v>
      </c>
      <c r="X39" s="204">
        <f t="shared" si="8"/>
        <v>0</v>
      </c>
      <c r="Y39" s="204">
        <f t="shared" si="8"/>
        <v>0</v>
      </c>
      <c r="DA39" s="71"/>
    </row>
    <row r="40" spans="1:105" ht="12" customHeight="1" x14ac:dyDescent="0.25">
      <c r="A40" s="18" t="s">
        <v>73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0.9792777300085983</v>
      </c>
      <c r="C42" s="204">
        <f t="shared" si="9"/>
        <v>2.1018056749785039</v>
      </c>
      <c r="D42" s="204">
        <f t="shared" si="9"/>
        <v>2.1496130696474629</v>
      </c>
      <c r="E42" s="204">
        <f t="shared" si="9"/>
        <v>5.3979363714531363</v>
      </c>
      <c r="F42" s="204">
        <f t="shared" si="9"/>
        <v>4.7291487532244192</v>
      </c>
      <c r="G42" s="204">
        <f t="shared" si="9"/>
        <v>4.2036973344797932</v>
      </c>
      <c r="H42" s="204">
        <f t="shared" si="9"/>
        <v>3.2005159071367149</v>
      </c>
      <c r="I42" s="204">
        <f t="shared" si="9"/>
        <v>10.05537403267412</v>
      </c>
      <c r="J42" s="204">
        <f t="shared" si="9"/>
        <v>12.420034393809109</v>
      </c>
      <c r="K42" s="204">
        <f t="shared" si="9"/>
        <v>13.8530524505589</v>
      </c>
      <c r="L42" s="204">
        <f t="shared" si="9"/>
        <v>15.429492691315559</v>
      </c>
      <c r="M42" s="204">
        <f t="shared" si="9"/>
        <v>7.4042132416165094</v>
      </c>
      <c r="N42" s="204">
        <f t="shared" si="9"/>
        <v>3.3677558039552871</v>
      </c>
      <c r="O42" s="204">
        <f t="shared" si="9"/>
        <v>5.3263112639724843</v>
      </c>
      <c r="P42" s="204">
        <f t="shared" si="9"/>
        <v>14.16354256233878</v>
      </c>
      <c r="Q42" s="204">
        <f t="shared" si="9"/>
        <v>22.35597592433362</v>
      </c>
      <c r="R42" s="204">
        <f t="shared" si="9"/>
        <v>27.347893379191749</v>
      </c>
      <c r="S42" s="204">
        <f t="shared" si="9"/>
        <v>41.55674978503869</v>
      </c>
      <c r="T42" s="204">
        <f t="shared" si="9"/>
        <v>52.468271711092001</v>
      </c>
      <c r="U42" s="204">
        <f t="shared" si="9"/>
        <v>56.197850386930362</v>
      </c>
      <c r="V42" s="204">
        <f t="shared" si="9"/>
        <v>72.690799656061913</v>
      </c>
      <c r="W42" s="204">
        <f t="shared" si="9"/>
        <v>82.673000859845232</v>
      </c>
      <c r="X42" s="204">
        <f t="shared" si="9"/>
        <v>80.986156491831466</v>
      </c>
      <c r="Y42" s="204">
        <f t="shared" si="9"/>
        <v>79.439294926913149</v>
      </c>
      <c r="DA42" s="71"/>
    </row>
    <row r="43" spans="1:105" ht="12" customHeight="1" x14ac:dyDescent="0.25">
      <c r="A43" s="18" t="s">
        <v>38</v>
      </c>
      <c r="B43" s="204">
        <v>0.9792777300085983</v>
      </c>
      <c r="C43" s="204">
        <v>2.1018056749785039</v>
      </c>
      <c r="D43" s="204">
        <v>2.1496130696474629</v>
      </c>
      <c r="E43" s="204">
        <v>5.3979363714531363</v>
      </c>
      <c r="F43" s="204">
        <v>4.7291487532244192</v>
      </c>
      <c r="G43" s="204">
        <v>4.2036973344797932</v>
      </c>
      <c r="H43" s="204">
        <v>3.2005159071367149</v>
      </c>
      <c r="I43" s="204">
        <v>10.05537403267412</v>
      </c>
      <c r="J43" s="204">
        <v>12.420034393809109</v>
      </c>
      <c r="K43" s="204">
        <v>13.8530524505589</v>
      </c>
      <c r="L43" s="204">
        <v>15.429492691315559</v>
      </c>
      <c r="M43" s="204">
        <v>7.4042132416165094</v>
      </c>
      <c r="N43" s="204">
        <v>3.3677558039552871</v>
      </c>
      <c r="O43" s="204">
        <v>5.3263112639724843</v>
      </c>
      <c r="P43" s="204">
        <v>14.16354256233878</v>
      </c>
      <c r="Q43" s="204">
        <v>22.35597592433362</v>
      </c>
      <c r="R43" s="204">
        <v>27.347893379191749</v>
      </c>
      <c r="S43" s="204">
        <v>41.55674978503869</v>
      </c>
      <c r="T43" s="204">
        <v>52.468271711092001</v>
      </c>
      <c r="U43" s="204">
        <v>56.197850386930362</v>
      </c>
      <c r="V43" s="204">
        <v>72.60687876182287</v>
      </c>
      <c r="W43" s="204">
        <v>82.479449699054172</v>
      </c>
      <c r="X43" s="204">
        <v>80.794411006018919</v>
      </c>
      <c r="Y43" s="204">
        <v>79.159157351676697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8.3920894239036967E-2</v>
      </c>
      <c r="W45" s="204">
        <v>0.19355116079105761</v>
      </c>
      <c r="X45" s="204">
        <v>5.1246775580395518E-2</v>
      </c>
      <c r="Y45" s="204">
        <v>4.6861564918314703E-2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0.14049871023215821</v>
      </c>
      <c r="Y46" s="204">
        <v>0.23327601031814271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1434</v>
      </c>
    </row>
    <row r="50" spans="1:105" ht="12" customHeight="1" x14ac:dyDescent="0.25">
      <c r="A50" s="21" t="s">
        <v>40</v>
      </c>
      <c r="B50" s="207">
        <v>15.90713671539123</v>
      </c>
      <c r="C50" s="207">
        <v>15.735167669819431</v>
      </c>
      <c r="D50" s="207">
        <v>15.99312123817713</v>
      </c>
      <c r="E50" s="207">
        <v>17.884780739466891</v>
      </c>
      <c r="F50" s="207">
        <v>18.572656921754081</v>
      </c>
      <c r="G50" s="207">
        <v>19.00257953568358</v>
      </c>
      <c r="H50" s="207">
        <v>19.346517626827168</v>
      </c>
      <c r="I50" s="207">
        <v>19.346517626827168</v>
      </c>
      <c r="J50" s="207">
        <v>19.86242476354256</v>
      </c>
      <c r="K50" s="207">
        <v>17.19690455717971</v>
      </c>
      <c r="L50" s="207">
        <v>15.82115219260533</v>
      </c>
      <c r="M50" s="207">
        <v>13.32760103181427</v>
      </c>
      <c r="N50" s="207">
        <v>10.920034393809109</v>
      </c>
      <c r="O50" s="207">
        <v>11.951848667239901</v>
      </c>
      <c r="P50" s="207">
        <v>12.89767841788478</v>
      </c>
      <c r="Q50" s="207">
        <v>12.725709372312981</v>
      </c>
      <c r="R50" s="207">
        <v>13.24161650902837</v>
      </c>
      <c r="S50" s="207">
        <v>15.02897678417885</v>
      </c>
      <c r="T50" s="207">
        <v>14.81384350816853</v>
      </c>
      <c r="U50" s="207">
        <v>14.847893379191749</v>
      </c>
      <c r="V50" s="207">
        <v>15.866122098022361</v>
      </c>
      <c r="W50" s="207">
        <v>16.023817712811692</v>
      </c>
      <c r="X50" s="207">
        <v>18.391315563198621</v>
      </c>
      <c r="Y50" s="207">
        <v>19.430008598452279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226.2465176268272</v>
      </c>
      <c r="C51" s="284">
        <f t="shared" si="10"/>
        <v>207.16483233018056</v>
      </c>
      <c r="D51" s="284">
        <f t="shared" si="10"/>
        <v>212.53619948409283</v>
      </c>
      <c r="E51" s="284">
        <f t="shared" si="10"/>
        <v>224.01659501289754</v>
      </c>
      <c r="F51" s="284">
        <f t="shared" si="10"/>
        <v>241.34385210662086</v>
      </c>
      <c r="G51" s="284">
        <f t="shared" si="10"/>
        <v>214.12321582115231</v>
      </c>
      <c r="H51" s="284">
        <f t="shared" si="10"/>
        <v>208.46345657781598</v>
      </c>
      <c r="I51" s="284">
        <f t="shared" si="10"/>
        <v>210.41324161650903</v>
      </c>
      <c r="J51" s="284">
        <f t="shared" si="10"/>
        <v>215.24282029234737</v>
      </c>
      <c r="K51" s="284">
        <f t="shared" si="10"/>
        <v>186.60644883920895</v>
      </c>
      <c r="L51" s="284">
        <f t="shared" si="10"/>
        <v>163.46500429922611</v>
      </c>
      <c r="M51" s="284">
        <f t="shared" si="10"/>
        <v>121.53723129836629</v>
      </c>
      <c r="N51" s="284">
        <f t="shared" si="10"/>
        <v>104.24144453998275</v>
      </c>
      <c r="O51" s="284">
        <f t="shared" si="10"/>
        <v>131.42717110920034</v>
      </c>
      <c r="P51" s="284">
        <f t="shared" si="10"/>
        <v>163.50146173688734</v>
      </c>
      <c r="Q51" s="284">
        <f t="shared" si="10"/>
        <v>146.98968185726568</v>
      </c>
      <c r="R51" s="284">
        <f t="shared" si="10"/>
        <v>148.30550300945828</v>
      </c>
      <c r="S51" s="284">
        <f t="shared" si="10"/>
        <v>157.38865004299225</v>
      </c>
      <c r="T51" s="284">
        <f t="shared" si="10"/>
        <v>152.54419604471204</v>
      </c>
      <c r="U51" s="284">
        <f t="shared" si="10"/>
        <v>147.15898538263113</v>
      </c>
      <c r="V51" s="284">
        <f t="shared" si="10"/>
        <v>168.65460017196909</v>
      </c>
      <c r="W51" s="284">
        <f t="shared" si="10"/>
        <v>166.40851246775586</v>
      </c>
      <c r="X51" s="284">
        <f t="shared" si="10"/>
        <v>157.67962166809974</v>
      </c>
      <c r="Y51" s="284">
        <f t="shared" si="10"/>
        <v>162.63542562338782</v>
      </c>
      <c r="DA51" s="118"/>
    </row>
    <row r="52" spans="1:105" ht="12" customHeight="1" x14ac:dyDescent="0.25">
      <c r="A52" s="51" t="s">
        <v>51</v>
      </c>
      <c r="B52" s="241">
        <f>NMM_fec!B5</f>
        <v>132.11099999999999</v>
      </c>
      <c r="C52" s="241">
        <f>NMM_fec!C5</f>
        <v>124.6082296410584</v>
      </c>
      <c r="D52" s="241">
        <f>NMM_fec!D5</f>
        <v>133.82027996210391</v>
      </c>
      <c r="E52" s="241">
        <f>NMM_fec!E5</f>
        <v>149.47194381823559</v>
      </c>
      <c r="F52" s="241">
        <f>NMM_fec!F5</f>
        <v>152.97063099506161</v>
      </c>
      <c r="G52" s="241">
        <f>NMM_fec!G5</f>
        <v>135.44046918538541</v>
      </c>
      <c r="H52" s="241">
        <f>NMM_fec!H5</f>
        <v>132.51012418360699</v>
      </c>
      <c r="I52" s="241">
        <f>NMM_fec!I5</f>
        <v>160.42914163399431</v>
      </c>
      <c r="J52" s="241">
        <f>NMM_fec!J5</f>
        <v>169.65176009780001</v>
      </c>
      <c r="K52" s="241">
        <f>NMM_fec!K5</f>
        <v>133.6173502384822</v>
      </c>
      <c r="L52" s="241">
        <f>NMM_fec!L5</f>
        <v>120.0532325232229</v>
      </c>
      <c r="M52" s="241">
        <f>NMM_fec!M5</f>
        <v>103.5185286449039</v>
      </c>
      <c r="N52" s="241">
        <f>NMM_fec!N5</f>
        <v>87.389367101212827</v>
      </c>
      <c r="O52" s="241">
        <f>NMM_fec!O5</f>
        <v>75.381523442051972</v>
      </c>
      <c r="P52" s="241">
        <f>NMM_fec!P5</f>
        <v>66.832670830384885</v>
      </c>
      <c r="Q52" s="241">
        <f>NMM_fec!Q5</f>
        <v>68.894061825434378</v>
      </c>
      <c r="R52" s="241">
        <f>NMM_fec!R5</f>
        <v>87.490649050882482</v>
      </c>
      <c r="S52" s="241">
        <f>NMM_fec!S5</f>
        <v>115.139670505531</v>
      </c>
      <c r="T52" s="241">
        <f>NMM_fec!T5</f>
        <v>115.8270158763023</v>
      </c>
      <c r="U52" s="241">
        <f>NMM_fec!U5</f>
        <v>128.7580589086551</v>
      </c>
      <c r="V52" s="241">
        <f>NMM_fec!V5</f>
        <v>135.76642238102519</v>
      </c>
      <c r="W52" s="241">
        <f>NMM_fec!W5</f>
        <v>129.80299328181951</v>
      </c>
      <c r="X52" s="241">
        <f>NMM_fec!X5</f>
        <v>124.3173832068903</v>
      </c>
      <c r="Y52" s="241">
        <f>NMM_fec!Y5</f>
        <v>133.86903391958549</v>
      </c>
      <c r="DA52" s="83"/>
    </row>
    <row r="53" spans="1:105" ht="12" customHeight="1" x14ac:dyDescent="0.25">
      <c r="A53" s="99" t="s">
        <v>52</v>
      </c>
      <c r="B53" s="282">
        <f>NMM_fec!B48</f>
        <v>94.135517626827195</v>
      </c>
      <c r="C53" s="282">
        <f>NMM_fec!C48</f>
        <v>82.556602689122158</v>
      </c>
      <c r="D53" s="282">
        <f>NMM_fec!D48</f>
        <v>78.715919521988937</v>
      </c>
      <c r="E53" s="282">
        <f>NMM_fec!E48</f>
        <v>74.544651194661952</v>
      </c>
      <c r="F53" s="282">
        <f>NMM_fec!F48</f>
        <v>88.373221111559246</v>
      </c>
      <c r="G53" s="282">
        <f>NMM_fec!G48</f>
        <v>78.682746635766904</v>
      </c>
      <c r="H53" s="282">
        <f>NMM_fec!H48</f>
        <v>75.953332394208985</v>
      </c>
      <c r="I53" s="282">
        <f>NMM_fec!I48</f>
        <v>49.984099982514707</v>
      </c>
      <c r="J53" s="282">
        <f>NMM_fec!J48</f>
        <v>45.59106019454736</v>
      </c>
      <c r="K53" s="282">
        <f>NMM_fec!K48</f>
        <v>52.989098600726741</v>
      </c>
      <c r="L53" s="282">
        <f>NMM_fec!L48</f>
        <v>43.411771776003221</v>
      </c>
      <c r="M53" s="282">
        <f>NMM_fec!M48</f>
        <v>18.018702653462402</v>
      </c>
      <c r="N53" s="282">
        <f>NMM_fec!N48</f>
        <v>16.852077438769921</v>
      </c>
      <c r="O53" s="282">
        <f>NMM_fec!O48</f>
        <v>56.045647667148387</v>
      </c>
      <c r="P53" s="282">
        <f>NMM_fec!P48</f>
        <v>96.668790906502437</v>
      </c>
      <c r="Q53" s="282">
        <f>NMM_fec!Q48</f>
        <v>78.095620031831317</v>
      </c>
      <c r="R53" s="282">
        <f>NMM_fec!R48</f>
        <v>60.81485395857581</v>
      </c>
      <c r="S53" s="282">
        <f>NMM_fec!S48</f>
        <v>42.248979537461253</v>
      </c>
      <c r="T53" s="282">
        <f>NMM_fec!T48</f>
        <v>36.717180168409747</v>
      </c>
      <c r="U53" s="282">
        <f>NMM_fec!U48</f>
        <v>18.400926473976039</v>
      </c>
      <c r="V53" s="282">
        <f>NMM_fec!V48</f>
        <v>32.888177790943892</v>
      </c>
      <c r="W53" s="282">
        <f>NMM_fec!W48</f>
        <v>36.605519185936338</v>
      </c>
      <c r="X53" s="282">
        <f>NMM_fec!X48</f>
        <v>33.362238461209451</v>
      </c>
      <c r="Y53" s="282">
        <f>NMM_fec!Y48</f>
        <v>28.76639170380232</v>
      </c>
      <c r="DA53" s="94"/>
    </row>
    <row r="54" spans="1:105" ht="12" customHeight="1" x14ac:dyDescent="0.25">
      <c r="A54" s="52" t="s">
        <v>53</v>
      </c>
      <c r="B54" s="242">
        <f>NMM_fec!B99</f>
        <v>0</v>
      </c>
      <c r="C54" s="242">
        <f>NMM_fec!C99</f>
        <v>0</v>
      </c>
      <c r="D54" s="242">
        <f>NMM_fec!D99</f>
        <v>0</v>
      </c>
      <c r="E54" s="242">
        <f>NMM_fec!E99</f>
        <v>0</v>
      </c>
      <c r="F54" s="242">
        <f>NMM_fec!F99</f>
        <v>0</v>
      </c>
      <c r="G54" s="242">
        <f>NMM_fec!G99</f>
        <v>0</v>
      </c>
      <c r="H54" s="242">
        <f>NMM_fec!H99</f>
        <v>0</v>
      </c>
      <c r="I54" s="242">
        <f>NMM_fec!I99</f>
        <v>0</v>
      </c>
      <c r="J54" s="242">
        <f>NMM_fec!J99</f>
        <v>0</v>
      </c>
      <c r="K54" s="242">
        <f>NMM_fec!K99</f>
        <v>0</v>
      </c>
      <c r="L54" s="242">
        <f>NMM_fec!L99</f>
        <v>0</v>
      </c>
      <c r="M54" s="242">
        <f>NMM_fec!M99</f>
        <v>0</v>
      </c>
      <c r="N54" s="242">
        <f>NMM_fec!N99</f>
        <v>0</v>
      </c>
      <c r="O54" s="242">
        <f>NMM_fec!O99</f>
        <v>0</v>
      </c>
      <c r="P54" s="242">
        <f>NMM_fec!P99</f>
        <v>0</v>
      </c>
      <c r="Q54" s="242">
        <f>NMM_fec!Q99</f>
        <v>0</v>
      </c>
      <c r="R54" s="242">
        <f>NMM_fec!R99</f>
        <v>0</v>
      </c>
      <c r="S54" s="242">
        <f>NMM_fec!S99</f>
        <v>0</v>
      </c>
      <c r="T54" s="242">
        <f>NMM_fec!T99</f>
        <v>0</v>
      </c>
      <c r="U54" s="242">
        <f>NMM_fec!U99</f>
        <v>0</v>
      </c>
      <c r="V54" s="242">
        <f>NMM_fec!V99</f>
        <v>0</v>
      </c>
      <c r="W54" s="242">
        <f>NMM_fec!W99</f>
        <v>0</v>
      </c>
      <c r="X54" s="242">
        <f>NMM_fec!X99</f>
        <v>0</v>
      </c>
      <c r="Y54" s="242">
        <f>NMM_fec!Y99</f>
        <v>0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1593.8982900865171</v>
      </c>
      <c r="C56" s="203">
        <f t="shared" si="11"/>
        <v>1511.2903969119516</v>
      </c>
      <c r="D56" s="203">
        <f t="shared" si="11"/>
        <v>1561.0167829891934</v>
      </c>
      <c r="E56" s="203">
        <f t="shared" si="11"/>
        <v>1585.5937593637482</v>
      </c>
      <c r="F56" s="203">
        <f t="shared" si="11"/>
        <v>1721.9780021533606</v>
      </c>
      <c r="G56" s="203">
        <f t="shared" si="11"/>
        <v>1622.2351829917043</v>
      </c>
      <c r="H56" s="203">
        <f t="shared" si="11"/>
        <v>1634.8217487160896</v>
      </c>
      <c r="I56" s="203">
        <f t="shared" si="11"/>
        <v>1628.3152586009242</v>
      </c>
      <c r="J56" s="203">
        <f t="shared" si="11"/>
        <v>1647.5684277837918</v>
      </c>
      <c r="K56" s="203">
        <f t="shared" si="11"/>
        <v>1374.5765365982706</v>
      </c>
      <c r="L56" s="203">
        <f t="shared" si="11"/>
        <v>1148.3944695632349</v>
      </c>
      <c r="M56" s="203">
        <f t="shared" si="11"/>
        <v>968.92001388338815</v>
      </c>
      <c r="N56" s="203">
        <f t="shared" si="11"/>
        <v>881.77373847675779</v>
      </c>
      <c r="O56" s="203">
        <f t="shared" si="11"/>
        <v>1226.1428563970794</v>
      </c>
      <c r="P56" s="203">
        <f t="shared" si="11"/>
        <v>1579.1331169069254</v>
      </c>
      <c r="Q56" s="203">
        <f t="shared" si="11"/>
        <v>1399.4698912621375</v>
      </c>
      <c r="R56" s="203">
        <f t="shared" si="11"/>
        <v>1394.0533296531689</v>
      </c>
      <c r="S56" s="203">
        <f t="shared" si="11"/>
        <v>1432.529396421605</v>
      </c>
      <c r="T56" s="203">
        <f t="shared" si="11"/>
        <v>1303.6874769021458</v>
      </c>
      <c r="U56" s="203">
        <f t="shared" si="11"/>
        <v>1241.3854468918234</v>
      </c>
      <c r="V56" s="203">
        <f t="shared" si="11"/>
        <v>1372.8318625344257</v>
      </c>
      <c r="W56" s="203">
        <f t="shared" si="11"/>
        <v>1333.2103202185494</v>
      </c>
      <c r="X56" s="203">
        <f t="shared" si="11"/>
        <v>1319.9054363889943</v>
      </c>
      <c r="Y56" s="203">
        <f t="shared" si="11"/>
        <v>1402.4842451700986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791.15052008651708</v>
      </c>
      <c r="C57" s="213">
        <f>(NMM_emi!C5-NMM_emi!C46)+(NMM_emi!C48-NMM_emi!C97)+(NMM_emi!C99-NMM_emi!C128)</f>
        <v>724.61086691195169</v>
      </c>
      <c r="D57" s="213">
        <f>(NMM_emi!D5-NMM_emi!D46)+(NMM_emi!D48-NMM_emi!D97)+(NMM_emi!D99-NMM_emi!D128)</f>
        <v>742.01749298919344</v>
      </c>
      <c r="E57" s="213">
        <f>(NMM_emi!E5-NMM_emi!E46)+(NMM_emi!E48-NMM_emi!E97)+(NMM_emi!E99-NMM_emi!E128)</f>
        <v>764.12786936374835</v>
      </c>
      <c r="F57" s="213">
        <f>(NMM_emi!F5-NMM_emi!F46)+(NMM_emi!F48-NMM_emi!F97)+(NMM_emi!F99-NMM_emi!F128)</f>
        <v>837.03099215336078</v>
      </c>
      <c r="G57" s="213">
        <f>(NMM_emi!G5-NMM_emi!G46)+(NMM_emi!G48-NMM_emi!G97)+(NMM_emi!G99-NMM_emi!G128)</f>
        <v>761.76155299170421</v>
      </c>
      <c r="H57" s="213">
        <f>(NMM_emi!H5-NMM_emi!H46)+(NMM_emi!H48-NMM_emi!H97)+(NMM_emi!H99-NMM_emi!H128)</f>
        <v>732.44914871608944</v>
      </c>
      <c r="I57" s="213">
        <f>(NMM_emi!I5-NMM_emi!I46)+(NMM_emi!I48-NMM_emi!I97)+(NMM_emi!I99-NMM_emi!I128)</f>
        <v>729.99576860092429</v>
      </c>
      <c r="J57" s="213">
        <f>(NMM_emi!J5-NMM_emi!J46)+(NMM_emi!J48-NMM_emi!J97)+(NMM_emi!J99-NMM_emi!J128)</f>
        <v>746.56438778379186</v>
      </c>
      <c r="K57" s="213">
        <f>(NMM_emi!K5-NMM_emi!K46)+(NMM_emi!K48-NMM_emi!K97)+(NMM_emi!K99-NMM_emi!K128)</f>
        <v>647.83942659827051</v>
      </c>
      <c r="L57" s="213">
        <f>(NMM_emi!L5-NMM_emi!L46)+(NMM_emi!L48-NMM_emi!L97)+(NMM_emi!L99-NMM_emi!L128)</f>
        <v>558.41248956323489</v>
      </c>
      <c r="M57" s="213">
        <f>(NMM_emi!M5-NMM_emi!M46)+(NMM_emi!M48-NMM_emi!M97)+(NMM_emi!M99-NMM_emi!M128)</f>
        <v>397.09251388338816</v>
      </c>
      <c r="N57" s="213">
        <f>(NMM_emi!N5-NMM_emi!N46)+(NMM_emi!N48-NMM_emi!N97)+(NMM_emi!N99-NMM_emi!N128)</f>
        <v>354.13051847675786</v>
      </c>
      <c r="O57" s="213">
        <f>(NMM_emi!O5-NMM_emi!O46)+(NMM_emi!O48-NMM_emi!O97)+(NMM_emi!O99-NMM_emi!O128)</f>
        <v>460.95923639707934</v>
      </c>
      <c r="P57" s="213">
        <f>(NMM_emi!P5-NMM_emi!P46)+(NMM_emi!P48-NMM_emi!P97)+(NMM_emi!P99-NMM_emi!P128)</f>
        <v>593.34084690692521</v>
      </c>
      <c r="Q57" s="213">
        <f>(NMM_emi!Q5-NMM_emi!Q46)+(NMM_emi!Q48-NMM_emi!Q97)+(NMM_emi!Q99-NMM_emi!Q128)</f>
        <v>511.34518126213743</v>
      </c>
      <c r="R57" s="213">
        <f>(NMM_emi!R5-NMM_emi!R46)+(NMM_emi!R48-NMM_emi!R97)+(NMM_emi!R99-NMM_emi!R128)</f>
        <v>497.63770965316905</v>
      </c>
      <c r="S57" s="213">
        <f>(NMM_emi!S5-NMM_emi!S46)+(NMM_emi!S48-NMM_emi!S97)+(NMM_emi!S99-NMM_emi!S128)</f>
        <v>493.61554642160496</v>
      </c>
      <c r="T57" s="213">
        <f>(NMM_emi!T5-NMM_emi!T46)+(NMM_emi!T48-NMM_emi!T97)+(NMM_emi!T99-NMM_emi!T128)</f>
        <v>435.45015690214581</v>
      </c>
      <c r="U57" s="213">
        <f>(NMM_emi!U5-NMM_emi!U46)+(NMM_emi!U48-NMM_emi!U97)+(NMM_emi!U99-NMM_emi!U128)</f>
        <v>426.99694689182331</v>
      </c>
      <c r="V57" s="213">
        <f>(NMM_emi!V5-NMM_emi!V46)+(NMM_emi!V48-NMM_emi!V97)+(NMM_emi!V99-NMM_emi!V128)</f>
        <v>470.68175253442564</v>
      </c>
      <c r="W57" s="213">
        <f>(NMM_emi!W5-NMM_emi!W46)+(NMM_emi!W48-NMM_emi!W97)+(NMM_emi!W99-NMM_emi!W128)</f>
        <v>436.22326021854951</v>
      </c>
      <c r="X57" s="213">
        <f>(NMM_emi!X5-NMM_emi!X46)+(NMM_emi!X48-NMM_emi!X97)+(NMM_emi!X99-NMM_emi!X128)</f>
        <v>419.5192263889943</v>
      </c>
      <c r="Y57" s="213">
        <f>(NMM_emi!Y5-NMM_emi!Y46)+(NMM_emi!Y48-NMM_emi!Y97)+(NMM_emi!Y99-NMM_emi!Y128)</f>
        <v>442.20305517009854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802.74776999999995</v>
      </c>
      <c r="C58" s="204">
        <f>NMM_emi!C46+NMM_emi!C97+NMM_emi!C128</f>
        <v>786.67953</v>
      </c>
      <c r="D58" s="204">
        <f>NMM_emi!D46+NMM_emi!D97+NMM_emi!D128</f>
        <v>818.99928999999997</v>
      </c>
      <c r="E58" s="204">
        <f>NMM_emi!E46+NMM_emi!E97+NMM_emi!E128</f>
        <v>821.46588999999994</v>
      </c>
      <c r="F58" s="204">
        <f>NMM_emi!F46+NMM_emi!F97+NMM_emi!F128</f>
        <v>884.94700999999998</v>
      </c>
      <c r="G58" s="204">
        <f>NMM_emi!G46+NMM_emi!G97+NMM_emi!G128</f>
        <v>860.47362999999996</v>
      </c>
      <c r="H58" s="204">
        <f>NMM_emi!H46+NMM_emi!H97+NMM_emi!H128</f>
        <v>902.37260000000003</v>
      </c>
      <c r="I58" s="204">
        <f>NMM_emi!I46+NMM_emi!I97+NMM_emi!I128</f>
        <v>898.31948999999997</v>
      </c>
      <c r="J58" s="204">
        <f>NMM_emi!J46+NMM_emi!J97+NMM_emi!J128</f>
        <v>901.00404000000003</v>
      </c>
      <c r="K58" s="204">
        <f>NMM_emi!K46+NMM_emi!K97+NMM_emi!K128</f>
        <v>726.73711000000003</v>
      </c>
      <c r="L58" s="204">
        <f>NMM_emi!L46+NMM_emi!L97+NMM_emi!L128</f>
        <v>589.98198000000002</v>
      </c>
      <c r="M58" s="204">
        <f>NMM_emi!M46+NMM_emi!M97+NMM_emi!M128</f>
        <v>571.82749999999999</v>
      </c>
      <c r="N58" s="204">
        <f>NMM_emi!N46+NMM_emi!N97+NMM_emi!N128</f>
        <v>527.64321999999993</v>
      </c>
      <c r="O58" s="204">
        <f>NMM_emi!O46+NMM_emi!O97+NMM_emi!O128</f>
        <v>765.18362000000002</v>
      </c>
      <c r="P58" s="204">
        <f>NMM_emi!P46+NMM_emi!P97+NMM_emi!P128</f>
        <v>985.79227000000003</v>
      </c>
      <c r="Q58" s="204">
        <f>NMM_emi!Q46+NMM_emi!Q97+NMM_emi!Q128</f>
        <v>888.12471000000005</v>
      </c>
      <c r="R58" s="204">
        <f>NMM_emi!R46+NMM_emi!R97+NMM_emi!R128</f>
        <v>896.41561999999999</v>
      </c>
      <c r="S58" s="204">
        <f>NMM_emi!S46+NMM_emi!S97+NMM_emi!S128</f>
        <v>938.91385000000002</v>
      </c>
      <c r="T58" s="204">
        <f>NMM_emi!T46+NMM_emi!T97+NMM_emi!T128</f>
        <v>868.23731999999995</v>
      </c>
      <c r="U58" s="204">
        <f>NMM_emi!U46+NMM_emi!U97+NMM_emi!U128</f>
        <v>814.38850000000002</v>
      </c>
      <c r="V58" s="204">
        <f>NMM_emi!V46+NMM_emi!V97+NMM_emi!V128</f>
        <v>902.15011000000004</v>
      </c>
      <c r="W58" s="204">
        <f>NMM_emi!W46+NMM_emi!W97+NMM_emi!W128</f>
        <v>896.98706000000004</v>
      </c>
      <c r="X58" s="204">
        <f>NMM_emi!X46+NMM_emi!X97+NMM_emi!X128</f>
        <v>900.38621000000001</v>
      </c>
      <c r="Y58" s="204">
        <f>NMM_emi!Y46+NMM_emi!Y97+NMM_emi!Y128</f>
        <v>960.28119000000004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1593.8982900865171</v>
      </c>
      <c r="C59" s="210">
        <f t="shared" si="12"/>
        <v>1511.2903969119518</v>
      </c>
      <c r="D59" s="210">
        <f t="shared" si="12"/>
        <v>1561.0167829891934</v>
      </c>
      <c r="E59" s="210">
        <f t="shared" si="12"/>
        <v>1585.5937593637482</v>
      </c>
      <c r="F59" s="210">
        <f t="shared" si="12"/>
        <v>1721.9780021533606</v>
      </c>
      <c r="G59" s="210">
        <f t="shared" si="12"/>
        <v>1622.2351829917043</v>
      </c>
      <c r="H59" s="210">
        <f t="shared" si="12"/>
        <v>1634.8217487160894</v>
      </c>
      <c r="I59" s="210">
        <f t="shared" si="12"/>
        <v>1628.3152586009242</v>
      </c>
      <c r="J59" s="210">
        <f t="shared" si="12"/>
        <v>1647.568427783792</v>
      </c>
      <c r="K59" s="210">
        <f t="shared" si="12"/>
        <v>1374.5765365982704</v>
      </c>
      <c r="L59" s="210">
        <f t="shared" si="12"/>
        <v>1148.3944695632349</v>
      </c>
      <c r="M59" s="210">
        <f t="shared" si="12"/>
        <v>968.92001388338815</v>
      </c>
      <c r="N59" s="210">
        <f t="shared" si="12"/>
        <v>881.77373847675779</v>
      </c>
      <c r="O59" s="210">
        <f t="shared" si="12"/>
        <v>1226.1428563970794</v>
      </c>
      <c r="P59" s="210">
        <f t="shared" si="12"/>
        <v>1579.1331169069254</v>
      </c>
      <c r="Q59" s="210">
        <f t="shared" si="12"/>
        <v>1399.4698912621375</v>
      </c>
      <c r="R59" s="210">
        <f t="shared" si="12"/>
        <v>1394.0533296531689</v>
      </c>
      <c r="S59" s="210">
        <f t="shared" si="12"/>
        <v>1432.529396421605</v>
      </c>
      <c r="T59" s="210">
        <f t="shared" si="12"/>
        <v>1303.6874769021458</v>
      </c>
      <c r="U59" s="210">
        <f t="shared" si="12"/>
        <v>1241.3854468918232</v>
      </c>
      <c r="V59" s="210">
        <f t="shared" si="12"/>
        <v>1372.8318625344257</v>
      </c>
      <c r="W59" s="210">
        <f t="shared" si="12"/>
        <v>1333.2103202185494</v>
      </c>
      <c r="X59" s="210">
        <f t="shared" si="12"/>
        <v>1319.9054363889943</v>
      </c>
      <c r="Y59" s="210">
        <f t="shared" si="12"/>
        <v>1402.4842451700986</v>
      </c>
      <c r="DA59" s="109"/>
    </row>
    <row r="60" spans="1:105" ht="12" customHeight="1" x14ac:dyDescent="0.25">
      <c r="A60" s="51" t="s">
        <v>51</v>
      </c>
      <c r="B60" s="241">
        <f>NMM_emi!B$5</f>
        <v>1244.0705554863539</v>
      </c>
      <c r="C60" s="241">
        <f>NMM_emi!C$5</f>
        <v>1200.8189784807748</v>
      </c>
      <c r="D60" s="241">
        <f>NMM_emi!D$5</f>
        <v>1256.3821170994265</v>
      </c>
      <c r="E60" s="241">
        <f>NMM_emi!E$5</f>
        <v>1283.5291943962122</v>
      </c>
      <c r="F60" s="241">
        <f>NMM_emi!F$5</f>
        <v>1363.2168709106945</v>
      </c>
      <c r="G60" s="241">
        <f>NMM_emi!G$5</f>
        <v>1297.6079383508236</v>
      </c>
      <c r="H60" s="241">
        <f>NMM_emi!H$5</f>
        <v>1310.7020590383445</v>
      </c>
      <c r="I60" s="241">
        <f>NMM_emi!I$5</f>
        <v>1392.1755229887638</v>
      </c>
      <c r="J60" s="241">
        <f>NMM_emi!J$5</f>
        <v>1428.3885044224858</v>
      </c>
      <c r="K60" s="241">
        <f>NMM_emi!K$5</f>
        <v>1157.8579017212362</v>
      </c>
      <c r="L60" s="241">
        <f>NMM_emi!L$5</f>
        <v>982.47806315732714</v>
      </c>
      <c r="M60" s="241">
        <f>NMM_emi!M$5</f>
        <v>896.68784781805005</v>
      </c>
      <c r="N60" s="241">
        <f>NMM_emi!N$5</f>
        <v>810.66687350600466</v>
      </c>
      <c r="O60" s="241">
        <f>NMM_emi!O$5</f>
        <v>1030.7555931850823</v>
      </c>
      <c r="P60" s="241">
        <f>NMM_emi!P$5</f>
        <v>1230.0271294364848</v>
      </c>
      <c r="Q60" s="241">
        <f>NMM_emi!Q$5</f>
        <v>1129.9036727191165</v>
      </c>
      <c r="R60" s="241">
        <f>NMM_emi!R$5</f>
        <v>1190.6500648449021</v>
      </c>
      <c r="S60" s="241">
        <f>NMM_emi!S$5</f>
        <v>1295.5722713485179</v>
      </c>
      <c r="T60" s="241">
        <f>NMM_emi!T$5</f>
        <v>1188.2174154919876</v>
      </c>
      <c r="U60" s="241">
        <f>NMM_emi!U$5</f>
        <v>1169.5999446026326</v>
      </c>
      <c r="V60" s="241">
        <f>NMM_emi!V$5</f>
        <v>1267.611635035697</v>
      </c>
      <c r="W60" s="241">
        <f>NMM_emi!W$5</f>
        <v>1224.052366353405</v>
      </c>
      <c r="X60" s="241">
        <f>NMM_emi!X$5</f>
        <v>1217.0988781175993</v>
      </c>
      <c r="Y60" s="241">
        <f>NMM_emi!Y$5</f>
        <v>1311.4230208118147</v>
      </c>
      <c r="DA60" s="83"/>
    </row>
    <row r="61" spans="1:105" ht="12" customHeight="1" x14ac:dyDescent="0.25">
      <c r="A61" s="99" t="s">
        <v>52</v>
      </c>
      <c r="B61" s="282">
        <f>NMM_emi!B$48</f>
        <v>349.82773460016313</v>
      </c>
      <c r="C61" s="282">
        <f>NMM_emi!C$48</f>
        <v>310.47141843117691</v>
      </c>
      <c r="D61" s="282">
        <f>NMM_emi!D$48</f>
        <v>304.63466588976695</v>
      </c>
      <c r="E61" s="282">
        <f>NMM_emi!E$48</f>
        <v>302.06456496753606</v>
      </c>
      <c r="F61" s="282">
        <f>NMM_emi!F$48</f>
        <v>358.76113124266618</v>
      </c>
      <c r="G61" s="282">
        <f>NMM_emi!G$48</f>
        <v>324.62724464088058</v>
      </c>
      <c r="H61" s="282">
        <f>NMM_emi!H$48</f>
        <v>324.11968967774493</v>
      </c>
      <c r="I61" s="282">
        <f>NMM_emi!I$48</f>
        <v>236.13973561216045</v>
      </c>
      <c r="J61" s="282">
        <f>NMM_emi!J$48</f>
        <v>219.17992336130615</v>
      </c>
      <c r="K61" s="282">
        <f>NMM_emi!K$48</f>
        <v>216.7186348770343</v>
      </c>
      <c r="L61" s="282">
        <f>NMM_emi!L$48</f>
        <v>165.91640640590771</v>
      </c>
      <c r="M61" s="282">
        <f>NMM_emi!M$48</f>
        <v>72.232166065338077</v>
      </c>
      <c r="N61" s="282">
        <f>NMM_emi!N$48</f>
        <v>71.106864970753151</v>
      </c>
      <c r="O61" s="282">
        <f>NMM_emi!O$48</f>
        <v>195.38726321199709</v>
      </c>
      <c r="P61" s="282">
        <f>NMM_emi!P$48</f>
        <v>349.10598747044054</v>
      </c>
      <c r="Q61" s="282">
        <f>NMM_emi!Q$48</f>
        <v>269.56621854302102</v>
      </c>
      <c r="R61" s="282">
        <f>NMM_emi!R$48</f>
        <v>203.40326480826693</v>
      </c>
      <c r="S61" s="282">
        <f>NMM_emi!S$48</f>
        <v>136.95712507308707</v>
      </c>
      <c r="T61" s="282">
        <f>NMM_emi!T$48</f>
        <v>115.47006141015817</v>
      </c>
      <c r="U61" s="282">
        <f>NMM_emi!U$48</f>
        <v>71.785502289190703</v>
      </c>
      <c r="V61" s="282">
        <f>NMM_emi!V$48</f>
        <v>105.22022749872872</v>
      </c>
      <c r="W61" s="282">
        <f>NMM_emi!W$48</f>
        <v>109.15795386514458</v>
      </c>
      <c r="X61" s="282">
        <f>NMM_emi!X$48</f>
        <v>102.80655827139502</v>
      </c>
      <c r="Y61" s="282">
        <f>NMM_emi!Y$48</f>
        <v>91.061224358283894</v>
      </c>
      <c r="DA61" s="94"/>
    </row>
    <row r="62" spans="1:105" ht="12" customHeight="1" x14ac:dyDescent="0.25">
      <c r="A62" s="52" t="s">
        <v>53</v>
      </c>
      <c r="B62" s="242">
        <f>NMM_emi!B$99</f>
        <v>0</v>
      </c>
      <c r="C62" s="242">
        <f>NMM_emi!C$99</f>
        <v>0</v>
      </c>
      <c r="D62" s="242">
        <f>NMM_emi!D$99</f>
        <v>0</v>
      </c>
      <c r="E62" s="242">
        <f>NMM_emi!E$99</f>
        <v>0</v>
      </c>
      <c r="F62" s="242">
        <f>NMM_emi!F$99</f>
        <v>0</v>
      </c>
      <c r="G62" s="242">
        <f>NMM_emi!G$99</f>
        <v>0</v>
      </c>
      <c r="H62" s="242">
        <f>NMM_emi!H$99</f>
        <v>0</v>
      </c>
      <c r="I62" s="242">
        <f>NMM_emi!I$99</f>
        <v>0</v>
      </c>
      <c r="J62" s="242">
        <f>NMM_emi!J$99</f>
        <v>0</v>
      </c>
      <c r="K62" s="242">
        <f>NMM_emi!K$99</f>
        <v>0</v>
      </c>
      <c r="L62" s="242">
        <f>NMM_emi!L$99</f>
        <v>0</v>
      </c>
      <c r="M62" s="242">
        <f>NMM_emi!M$99</f>
        <v>0</v>
      </c>
      <c r="N62" s="242">
        <f>NMM_emi!N$99</f>
        <v>0</v>
      </c>
      <c r="O62" s="242">
        <f>NMM_emi!O$99</f>
        <v>0</v>
      </c>
      <c r="P62" s="242">
        <f>NMM_emi!P$99</f>
        <v>0</v>
      </c>
      <c r="Q62" s="242">
        <f>NMM_emi!Q$99</f>
        <v>0</v>
      </c>
      <c r="R62" s="242">
        <f>NMM_emi!R$99</f>
        <v>0</v>
      </c>
      <c r="S62" s="242">
        <f>NMM_emi!S$99</f>
        <v>0</v>
      </c>
      <c r="T62" s="242">
        <f>NMM_emi!T$99</f>
        <v>0</v>
      </c>
      <c r="U62" s="242">
        <f>NMM_emi!U$99</f>
        <v>0</v>
      </c>
      <c r="V62" s="242">
        <f>NMM_emi!V$99</f>
        <v>0</v>
      </c>
      <c r="W62" s="242">
        <f>NMM_emi!W$99</f>
        <v>0</v>
      </c>
      <c r="X62" s="242">
        <f>NMM_emi!X$99</f>
        <v>0</v>
      </c>
      <c r="Y62" s="242">
        <f>NMM_emi!Y$99</f>
        <v>0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46.22930432815027</v>
      </c>
      <c r="C65" s="287">
        <f t="shared" si="13"/>
        <v>49.498548965865837</v>
      </c>
      <c r="D65" s="287">
        <f t="shared" si="13"/>
        <v>56.876085740954018</v>
      </c>
      <c r="E65" s="287">
        <f t="shared" si="13"/>
        <v>57.269622658115345</v>
      </c>
      <c r="F65" s="287">
        <f t="shared" si="13"/>
        <v>59.177105196202163</v>
      </c>
      <c r="G65" s="287">
        <f t="shared" si="13"/>
        <v>68.167787013552029</v>
      </c>
      <c r="H65" s="287">
        <f t="shared" si="13"/>
        <v>72.744345370238619</v>
      </c>
      <c r="I65" s="287">
        <f t="shared" si="13"/>
        <v>78.615848301257699</v>
      </c>
      <c r="J65" s="287">
        <f t="shared" si="13"/>
        <v>79.257245590608363</v>
      </c>
      <c r="K65" s="287">
        <f t="shared" si="13"/>
        <v>81.398994978505129</v>
      </c>
      <c r="L65" s="287">
        <f t="shared" si="13"/>
        <v>79.788395192995409</v>
      </c>
      <c r="M65" s="287">
        <f t="shared" si="13"/>
        <v>101.36326711834235</v>
      </c>
      <c r="N65" s="287">
        <f t="shared" si="13"/>
        <v>76.497588243232613</v>
      </c>
      <c r="O65" s="287">
        <f t="shared" si="13"/>
        <v>40.618246095615945</v>
      </c>
      <c r="P65" s="287">
        <f t="shared" si="13"/>
        <v>43.692834789961282</v>
      </c>
      <c r="Q65" s="287">
        <f t="shared" si="13"/>
        <v>51.167789832596377</v>
      </c>
      <c r="R65" s="287">
        <f t="shared" si="13"/>
        <v>63.534867499627637</v>
      </c>
      <c r="S65" s="287">
        <f t="shared" si="13"/>
        <v>55.74464874569064</v>
      </c>
      <c r="T65" s="287">
        <f t="shared" si="13"/>
        <v>62.852768158032326</v>
      </c>
      <c r="U65" s="287">
        <f t="shared" si="13"/>
        <v>82.412583579900996</v>
      </c>
      <c r="V65" s="287">
        <f t="shared" si="13"/>
        <v>66.580466048747425</v>
      </c>
      <c r="W65" s="287">
        <f t="shared" si="13"/>
        <v>64.732027949215805</v>
      </c>
      <c r="X65" s="287">
        <f t="shared" si="13"/>
        <v>41.661999406413109</v>
      </c>
      <c r="Y65" s="287">
        <f t="shared" si="13"/>
        <v>46.424492541733322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91.243942362330614</v>
      </c>
      <c r="C66" s="288">
        <f t="shared" si="14"/>
        <v>97.696532848543868</v>
      </c>
      <c r="D66" s="288">
        <f t="shared" si="14"/>
        <v>112.2577630047203</v>
      </c>
      <c r="E66" s="288">
        <f t="shared" si="14"/>
        <v>113.03449673041155</v>
      </c>
      <c r="F66" s="288">
        <f t="shared" si="14"/>
        <v>116.79934306093182</v>
      </c>
      <c r="G66" s="288">
        <f t="shared" si="14"/>
        <v>134.54447821843405</v>
      </c>
      <c r="H66" s="288">
        <f t="shared" si="14"/>
        <v>143.5773467200064</v>
      </c>
      <c r="I66" s="288">
        <f t="shared" si="14"/>
        <v>155.16607994461464</v>
      </c>
      <c r="J66" s="288">
        <f t="shared" si="14"/>
        <v>156.43202192992865</v>
      </c>
      <c r="K66" s="288">
        <f t="shared" si="14"/>
        <v>123.63922288829525</v>
      </c>
      <c r="L66" s="288">
        <f t="shared" si="14"/>
        <v>139.16248053247386</v>
      </c>
      <c r="M66" s="288">
        <f t="shared" si="14"/>
        <v>136.68391899761355</v>
      </c>
      <c r="N66" s="288">
        <f t="shared" si="14"/>
        <v>149.34444270067488</v>
      </c>
      <c r="O66" s="288">
        <f t="shared" si="14"/>
        <v>65.772295318710775</v>
      </c>
      <c r="P66" s="288">
        <f t="shared" si="14"/>
        <v>50.965656620964111</v>
      </c>
      <c r="Q66" s="288">
        <f t="shared" si="14"/>
        <v>70.447970194414808</v>
      </c>
      <c r="R66" s="288">
        <f t="shared" si="14"/>
        <v>84.1997117711919</v>
      </c>
      <c r="S66" s="288">
        <f t="shared" si="14"/>
        <v>116.58356331714671</v>
      </c>
      <c r="T66" s="288">
        <f t="shared" si="14"/>
        <v>124.71962650602359</v>
      </c>
      <c r="U66" s="288">
        <f t="shared" si="14"/>
        <v>145.21039789920255</v>
      </c>
      <c r="V66" s="288">
        <f t="shared" si="14"/>
        <v>172.32422493571244</v>
      </c>
      <c r="W66" s="288">
        <f t="shared" si="14"/>
        <v>140.30615228129486</v>
      </c>
      <c r="X66" s="288">
        <f t="shared" si="14"/>
        <v>116.25635329639057</v>
      </c>
      <c r="Y66" s="288">
        <f t="shared" si="14"/>
        <v>152.5795050190423</v>
      </c>
      <c r="DA66" s="94"/>
    </row>
    <row r="67" spans="1:105" ht="12" customHeight="1" x14ac:dyDescent="0.25">
      <c r="A67" s="49" t="s">
        <v>60</v>
      </c>
      <c r="B67" s="289" t="str">
        <f t="shared" ref="B67:Y67" si="15">IF(B$11=0,"",B$6/B$11*1000)</f>
        <v/>
      </c>
      <c r="C67" s="289" t="str">
        <f t="shared" si="15"/>
        <v/>
      </c>
      <c r="D67" s="289" t="str">
        <f t="shared" si="15"/>
        <v/>
      </c>
      <c r="E67" s="289" t="str">
        <f t="shared" si="15"/>
        <v/>
      </c>
      <c r="F67" s="289" t="str">
        <f t="shared" si="15"/>
        <v/>
      </c>
      <c r="G67" s="289" t="str">
        <f t="shared" si="15"/>
        <v/>
      </c>
      <c r="H67" s="289" t="str">
        <f t="shared" si="15"/>
        <v/>
      </c>
      <c r="I67" s="289" t="str">
        <f t="shared" si="15"/>
        <v/>
      </c>
      <c r="J67" s="289" t="str">
        <f t="shared" si="15"/>
        <v/>
      </c>
      <c r="K67" s="289" t="str">
        <f t="shared" si="15"/>
        <v/>
      </c>
      <c r="L67" s="289" t="str">
        <f t="shared" si="15"/>
        <v/>
      </c>
      <c r="M67" s="289" t="str">
        <f t="shared" si="15"/>
        <v/>
      </c>
      <c r="N67" s="289" t="str">
        <f t="shared" si="15"/>
        <v/>
      </c>
      <c r="O67" s="289" t="str">
        <f t="shared" si="15"/>
        <v/>
      </c>
      <c r="P67" s="289" t="str">
        <f t="shared" si="15"/>
        <v/>
      </c>
      <c r="Q67" s="289" t="str">
        <f t="shared" si="15"/>
        <v/>
      </c>
      <c r="R67" s="289" t="str">
        <f t="shared" si="15"/>
        <v/>
      </c>
      <c r="S67" s="289" t="str">
        <f t="shared" si="15"/>
        <v/>
      </c>
      <c r="T67" s="289" t="str">
        <f t="shared" si="15"/>
        <v/>
      </c>
      <c r="U67" s="289" t="str">
        <f t="shared" si="15"/>
        <v/>
      </c>
      <c r="V67" s="289" t="str">
        <f t="shared" si="15"/>
        <v/>
      </c>
      <c r="W67" s="289" t="str">
        <f t="shared" si="15"/>
        <v/>
      </c>
      <c r="X67" s="289" t="str">
        <f t="shared" si="15"/>
        <v/>
      </c>
      <c r="Y67" s="289" t="str">
        <f t="shared" si="15"/>
        <v/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9.4499999999999987E-2</v>
      </c>
      <c r="C69" s="252">
        <f t="shared" si="16"/>
        <v>9.1021351089158806E-2</v>
      </c>
      <c r="D69" s="252">
        <f t="shared" si="16"/>
        <v>9.3059999973646668E-2</v>
      </c>
      <c r="E69" s="252">
        <f t="shared" si="16"/>
        <v>9.1315206449734884E-2</v>
      </c>
      <c r="F69" s="252">
        <f t="shared" si="16"/>
        <v>9.0573208153545512E-2</v>
      </c>
      <c r="G69" s="252">
        <f t="shared" si="16"/>
        <v>8.7119869285518819E-2</v>
      </c>
      <c r="H69" s="252">
        <f t="shared" si="16"/>
        <v>8.624221222919215E-2</v>
      </c>
      <c r="I69" s="252">
        <f t="shared" si="16"/>
        <v>8.5675025745365133E-2</v>
      </c>
      <c r="J69" s="252">
        <f t="shared" si="16"/>
        <v>8.8637283227690711E-2</v>
      </c>
      <c r="K69" s="252">
        <f t="shared" si="16"/>
        <v>9.0221033246780685E-2</v>
      </c>
      <c r="L69" s="252">
        <f t="shared" si="16"/>
        <v>9.0333508294373893E-2</v>
      </c>
      <c r="M69" s="252">
        <f t="shared" si="16"/>
        <v>8.5765143864874813E-2</v>
      </c>
      <c r="N69" s="252">
        <f t="shared" si="16"/>
        <v>8.5174821736074879E-2</v>
      </c>
      <c r="O69" s="252">
        <f t="shared" si="16"/>
        <v>8.8165524493628036E-2</v>
      </c>
      <c r="P69" s="252">
        <f t="shared" si="16"/>
        <v>9.0966923323494583E-2</v>
      </c>
      <c r="Q69" s="252">
        <f t="shared" si="16"/>
        <v>8.7410376753984401E-2</v>
      </c>
      <c r="R69" s="252">
        <f t="shared" si="16"/>
        <v>8.5898351312600804E-2</v>
      </c>
      <c r="S69" s="252">
        <f t="shared" si="16"/>
        <v>8.7269930826240322E-2</v>
      </c>
      <c r="T69" s="252">
        <f t="shared" si="16"/>
        <v>8.5292918639595039E-2</v>
      </c>
      <c r="U69" s="252">
        <f t="shared" si="16"/>
        <v>8.3771395442376426E-2</v>
      </c>
      <c r="V69" s="252">
        <f t="shared" si="16"/>
        <v>9.0722998141673269E-2</v>
      </c>
      <c r="W69" s="252">
        <f t="shared" si="16"/>
        <v>9.0161065961106263E-2</v>
      </c>
      <c r="X69" s="252">
        <f t="shared" si="16"/>
        <v>6.6897222569726592E-2</v>
      </c>
      <c r="Y69" s="252">
        <f t="shared" si="16"/>
        <v>7.7546334600628986E-2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0.10019257989001408</v>
      </c>
      <c r="C70" s="291">
        <f t="shared" si="17"/>
        <v>9.6504380853942459E-2</v>
      </c>
      <c r="D70" s="291">
        <f t="shared" si="17"/>
        <v>9.8665835787558817E-2</v>
      </c>
      <c r="E70" s="291">
        <f t="shared" si="17"/>
        <v>9.8626213824090009E-2</v>
      </c>
      <c r="F70" s="291">
        <f t="shared" si="17"/>
        <v>0.10144918979244971</v>
      </c>
      <c r="G70" s="291">
        <f t="shared" si="17"/>
        <v>9.7581175868882292E-2</v>
      </c>
      <c r="H70" s="291">
        <f t="shared" si="17"/>
        <v>9.6598130229944318E-2</v>
      </c>
      <c r="I70" s="291">
        <f t="shared" si="17"/>
        <v>9.7552031254907856E-2</v>
      </c>
      <c r="J70" s="291">
        <f t="shared" si="17"/>
        <v>0.10439578752424326</v>
      </c>
      <c r="K70" s="291">
        <f t="shared" si="17"/>
        <v>0.1062611067721236</v>
      </c>
      <c r="L70" s="291">
        <f t="shared" si="17"/>
        <v>0.10639357835454065</v>
      </c>
      <c r="M70" s="291">
        <f t="shared" si="17"/>
        <v>0.10101302081770604</v>
      </c>
      <c r="N70" s="291">
        <f t="shared" si="17"/>
        <v>0.10031774743742029</v>
      </c>
      <c r="O70" s="291">
        <f t="shared" si="17"/>
        <v>0.10384015649889461</v>
      </c>
      <c r="P70" s="291">
        <f t="shared" si="17"/>
        <v>9.6215423829418223E-2</v>
      </c>
      <c r="Q70" s="291">
        <f t="shared" si="17"/>
        <v>9.2453675898936091E-2</v>
      </c>
      <c r="R70" s="291">
        <f t="shared" si="17"/>
        <v>9.0854411425999843E-2</v>
      </c>
      <c r="S70" s="291">
        <f t="shared" si="17"/>
        <v>9.2305126690396228E-2</v>
      </c>
      <c r="T70" s="291">
        <f t="shared" si="17"/>
        <v>8.060126348322047E-2</v>
      </c>
      <c r="U70" s="291">
        <f t="shared" si="17"/>
        <v>8.185647578449716E-2</v>
      </c>
      <c r="V70" s="291">
        <f t="shared" si="17"/>
        <v>7.955572545330139E-2</v>
      </c>
      <c r="W70" s="291">
        <f t="shared" si="17"/>
        <v>7.9062962612607424E-2</v>
      </c>
      <c r="X70" s="291">
        <f t="shared" si="17"/>
        <v>6.0586792495458924E-2</v>
      </c>
      <c r="Y70" s="291">
        <f t="shared" si="17"/>
        <v>6.8251423812182119E-2</v>
      </c>
      <c r="DA70" s="94"/>
    </row>
    <row r="71" spans="1:105" ht="12" customHeight="1" x14ac:dyDescent="0.25">
      <c r="A71" s="49" t="s">
        <v>53</v>
      </c>
      <c r="B71" s="253" t="str">
        <f t="shared" ref="B71:Y71" si="18">IF(B$54=0,"",B$54/B$11)</f>
        <v/>
      </c>
      <c r="C71" s="253" t="str">
        <f t="shared" si="18"/>
        <v/>
      </c>
      <c r="D71" s="253" t="str">
        <f t="shared" si="18"/>
        <v/>
      </c>
      <c r="E71" s="253" t="str">
        <f t="shared" si="18"/>
        <v/>
      </c>
      <c r="F71" s="253" t="str">
        <f t="shared" si="18"/>
        <v/>
      </c>
      <c r="G71" s="253" t="str">
        <f t="shared" si="18"/>
        <v/>
      </c>
      <c r="H71" s="253" t="str">
        <f t="shared" si="18"/>
        <v/>
      </c>
      <c r="I71" s="253" t="str">
        <f t="shared" si="18"/>
        <v/>
      </c>
      <c r="J71" s="253" t="str">
        <f t="shared" si="18"/>
        <v/>
      </c>
      <c r="K71" s="253" t="str">
        <f t="shared" si="18"/>
        <v/>
      </c>
      <c r="L71" s="253" t="str">
        <f t="shared" si="18"/>
        <v/>
      </c>
      <c r="M71" s="253" t="str">
        <f t="shared" si="18"/>
        <v/>
      </c>
      <c r="N71" s="253" t="str">
        <f t="shared" si="18"/>
        <v/>
      </c>
      <c r="O71" s="253" t="str">
        <f t="shared" si="18"/>
        <v/>
      </c>
      <c r="P71" s="253" t="str">
        <f t="shared" si="18"/>
        <v/>
      </c>
      <c r="Q71" s="253" t="str">
        <f t="shared" si="18"/>
        <v/>
      </c>
      <c r="R71" s="253" t="str">
        <f t="shared" si="18"/>
        <v/>
      </c>
      <c r="S71" s="253" t="str">
        <f t="shared" si="18"/>
        <v/>
      </c>
      <c r="T71" s="253" t="str">
        <f t="shared" si="18"/>
        <v/>
      </c>
      <c r="U71" s="253" t="str">
        <f t="shared" si="18"/>
        <v/>
      </c>
      <c r="V71" s="253" t="str">
        <f t="shared" si="18"/>
        <v/>
      </c>
      <c r="W71" s="253" t="str">
        <f t="shared" si="18"/>
        <v/>
      </c>
      <c r="X71" s="253" t="str">
        <f t="shared" si="18"/>
        <v/>
      </c>
      <c r="Y71" s="253" t="str">
        <f t="shared" si="18"/>
        <v/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4.586344175754295E-2</v>
      </c>
      <c r="C73" s="252">
        <f>IF(NMM_ued!C$5=0,"",NMM_ued!C$5/C$9)</f>
        <v>4.4320922681632083E-2</v>
      </c>
      <c r="D73" s="252">
        <f>IF(NMM_ued!D$5=0,"",NMM_ued!D$5/D$9)</f>
        <v>4.5301661188357038E-2</v>
      </c>
      <c r="E73" s="252">
        <f>IF(NMM_ued!E$5=0,"",NMM_ued!E$5/E$9)</f>
        <v>4.4693637129183901E-2</v>
      </c>
      <c r="F73" s="252">
        <f>IF(NMM_ued!F$5=0,"",NMM_ued!F$5/F$9)</f>
        <v>4.4669819166717167E-2</v>
      </c>
      <c r="G73" s="252">
        <f>IF(NMM_ued!G$5=0,"",NMM_ued!G$5/G$9)</f>
        <v>4.3091758408605248E-2</v>
      </c>
      <c r="H73" s="252">
        <f>IF(NMM_ued!H$5=0,"",NMM_ued!H$5/H$9)</f>
        <v>4.27477824910086E-2</v>
      </c>
      <c r="I73" s="252">
        <f>IF(NMM_ued!I$5=0,"",NMM_ued!I$5/I$9)</f>
        <v>4.2810301351541742E-2</v>
      </c>
      <c r="J73" s="252">
        <f>IF(NMM_ued!J$5=0,"",NMM_ued!J$5/J$9)</f>
        <v>4.4841915005114197E-2</v>
      </c>
      <c r="K73" s="252">
        <f>IF(NMM_ued!K$5=0,"",NMM_ued!K$5/K$9)</f>
        <v>4.5455811572326407E-2</v>
      </c>
      <c r="L73" s="252">
        <f>IF(NMM_ued!L$5=0,"",NMM_ued!L$5/L$9)</f>
        <v>4.5715054654634178E-2</v>
      </c>
      <c r="M73" s="252">
        <f>IF(NMM_ued!M$5=0,"",NMM_ued!M$5/M$9)</f>
        <v>4.3440374855099197E-2</v>
      </c>
      <c r="N73" s="252">
        <f>IF(NMM_ued!N$5=0,"",NMM_ued!N$5/N$9)</f>
        <v>4.2919443896765351E-2</v>
      </c>
      <c r="O73" s="252">
        <f>IF(NMM_ued!O$5=0,"",NMM_ued!O$5/O$9)</f>
        <v>4.4069221041442661E-2</v>
      </c>
      <c r="P73" s="252">
        <f>IF(NMM_ued!P$5=0,"",NMM_ued!P$5/P$9)</f>
        <v>4.5391173660720166E-2</v>
      </c>
      <c r="Q73" s="252">
        <f>IF(NMM_ued!Q$5=0,"",NMM_ued!Q$5/Q$9)</f>
        <v>4.3887507525061119E-2</v>
      </c>
      <c r="R73" s="252">
        <f>IF(NMM_ued!R$5=0,"",NMM_ued!R$5/R$9)</f>
        <v>4.3245698031116435E-2</v>
      </c>
      <c r="S73" s="252">
        <f>IF(NMM_ued!S$5=0,"",NMM_ued!S$5/S$9)</f>
        <v>4.4278097988999794E-2</v>
      </c>
      <c r="T73" s="252">
        <f>IF(NMM_ued!T$5=0,"",NMM_ued!T$5/T$9)</f>
        <v>4.3670987482515036E-2</v>
      </c>
      <c r="U73" s="252">
        <f>IF(NMM_ued!U$5=0,"",NMM_ued!U$5/U$9)</f>
        <v>4.4078801803731422E-2</v>
      </c>
      <c r="V73" s="252">
        <f>IF(NMM_ued!V$5=0,"",NMM_ued!V$5/V$9)</f>
        <v>4.7608127210093117E-2</v>
      </c>
      <c r="W73" s="252">
        <f>IF(NMM_ued!W$5=0,"",NMM_ued!W$5/W$9)</f>
        <v>4.8063017275422837E-2</v>
      </c>
      <c r="X73" s="252">
        <f>IF(NMM_ued!X$5=0,"",NMM_ued!X$5/X$9)</f>
        <v>3.6479254395675745E-2</v>
      </c>
      <c r="Y73" s="252">
        <f>IF(NMM_ued!Y$5=0,"",NMM_ued!Y$5/Y$9)</f>
        <v>4.3100626853236373E-2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3.0293349193876076E-2</v>
      </c>
      <c r="C74" s="291">
        <f>IF(NMM_ued!C$48=0,"",NMM_ued!C$48/C$10)</f>
        <v>2.9281646551306686E-2</v>
      </c>
      <c r="D74" s="291">
        <f>IF(NMM_ued!D$48=0,"",NMM_ued!D$48/D$10)</f>
        <v>2.9925477794266461E-2</v>
      </c>
      <c r="E74" s="291">
        <f>IF(NMM_ued!E$48=0,"",NMM_ued!E$48/E$10)</f>
        <v>2.9992230653557453E-2</v>
      </c>
      <c r="F74" s="291">
        <f>IF(NMM_ued!F$48=0,"",NMM_ued!F$48/F$10)</f>
        <v>3.0820487435421592E-2</v>
      </c>
      <c r="G74" s="291">
        <f>IF(NMM_ued!G$48=0,"",NMM_ued!G$48/G$10)</f>
        <v>2.9746095416407114E-2</v>
      </c>
      <c r="H74" s="291">
        <f>IF(NMM_ued!H$48=0,"",NMM_ued!H$48/H$10)</f>
        <v>2.9508122470894956E-2</v>
      </c>
      <c r="I74" s="291">
        <f>IF(NMM_ued!I$48=0,"",NMM_ued!I$48/I$10)</f>
        <v>2.98537391077866E-2</v>
      </c>
      <c r="J74" s="291">
        <f>IF(NMM_ued!J$48=0,"",NMM_ued!J$48/J$10)</f>
        <v>3.1924229799212667E-2</v>
      </c>
      <c r="K74" s="291">
        <f>IF(NMM_ued!K$48=0,"",NMM_ued!K$48/K$10)</f>
        <v>3.2425468369706063E-2</v>
      </c>
      <c r="L74" s="291">
        <f>IF(NMM_ued!L$48=0,"",NMM_ued!L$48/L$10)</f>
        <v>3.2621845339709236E-2</v>
      </c>
      <c r="M74" s="291">
        <f>IF(NMM_ued!M$48=0,"",NMM_ued!M$48/M$10)</f>
        <v>3.1000341283810639E-2</v>
      </c>
      <c r="N74" s="291">
        <f>IF(NMM_ued!N$48=0,"",NMM_ued!N$48/N$10)</f>
        <v>3.0701193854369528E-2</v>
      </c>
      <c r="O74" s="291">
        <f>IF(NMM_ued!O$48=0,"",NMM_ued!O$48/O$10)</f>
        <v>3.2090460034110424E-2</v>
      </c>
      <c r="P74" s="291">
        <f>IF(NMM_ued!P$48=0,"",NMM_ued!P$48/P$10)</f>
        <v>3.1647866795469395E-2</v>
      </c>
      <c r="Q74" s="291">
        <f>IF(NMM_ued!Q$48=0,"",NMM_ued!Q$48/Q$10)</f>
        <v>3.0338675855384717E-2</v>
      </c>
      <c r="R74" s="291">
        <f>IF(NMM_ued!R$48=0,"",NMM_ued!R$48/R$10)</f>
        <v>2.9887823229494525E-2</v>
      </c>
      <c r="S74" s="291">
        <f>IF(NMM_ued!S$48=0,"",NMM_ued!S$48/S$10)</f>
        <v>3.0314840445384284E-2</v>
      </c>
      <c r="T74" s="291">
        <f>IF(NMM_ued!T$48=0,"",NMM_ued!T$48/T$10)</f>
        <v>2.7435141763026132E-2</v>
      </c>
      <c r="U74" s="291">
        <f>IF(NMM_ued!U$48=0,"",NMM_ued!U$48/U$10)</f>
        <v>2.7999373713267581E-2</v>
      </c>
      <c r="V74" s="291">
        <f>IF(NMM_ued!V$48=0,"",NMM_ued!V$48/V$10)</f>
        <v>2.810645882867048E-2</v>
      </c>
      <c r="W74" s="291">
        <f>IF(NMM_ued!W$48=0,"",NMM_ued!W$48/W$10)</f>
        <v>2.8347645183999376E-2</v>
      </c>
      <c r="X74" s="291">
        <f>IF(NMM_ued!X$48=0,"",NMM_ued!X$48/X$10)</f>
        <v>2.1789669139620851E-2</v>
      </c>
      <c r="Y74" s="291">
        <f>IF(NMM_ued!Y$48=0,"",NMM_ued!Y$48/Y$10)</f>
        <v>2.5340557990973664E-2</v>
      </c>
      <c r="DA74" s="94"/>
    </row>
    <row r="75" spans="1:105" ht="12" customHeight="1" x14ac:dyDescent="0.25">
      <c r="A75" s="49" t="s">
        <v>53</v>
      </c>
      <c r="B75" s="253" t="str">
        <f>IF(NMM_ued!B$99=0,"",NMM_ued!B$99/B$11)</f>
        <v/>
      </c>
      <c r="C75" s="253" t="str">
        <f>IF(NMM_ued!C$99=0,"",NMM_ued!C$99/C$11)</f>
        <v/>
      </c>
      <c r="D75" s="253" t="str">
        <f>IF(NMM_ued!D$99=0,"",NMM_ued!D$99/D$11)</f>
        <v/>
      </c>
      <c r="E75" s="253" t="str">
        <f>IF(NMM_ued!E$99=0,"",NMM_ued!E$99/E$11)</f>
        <v/>
      </c>
      <c r="F75" s="253" t="str">
        <f>IF(NMM_ued!F$99=0,"",NMM_ued!F$99/F$11)</f>
        <v/>
      </c>
      <c r="G75" s="253" t="str">
        <f>IF(NMM_ued!G$99=0,"",NMM_ued!G$99/G$11)</f>
        <v/>
      </c>
      <c r="H75" s="253" t="str">
        <f>IF(NMM_ued!H$99=0,"",NMM_ued!H$99/H$11)</f>
        <v/>
      </c>
      <c r="I75" s="253" t="str">
        <f>IF(NMM_ued!I$99=0,"",NMM_ued!I$99/I$11)</f>
        <v/>
      </c>
      <c r="J75" s="253" t="str">
        <f>IF(NMM_ued!J$99=0,"",NMM_ued!J$99/J$11)</f>
        <v/>
      </c>
      <c r="K75" s="253" t="str">
        <f>IF(NMM_ued!K$99=0,"",NMM_ued!K$99/K$11)</f>
        <v/>
      </c>
      <c r="L75" s="253" t="str">
        <f>IF(NMM_ued!L$99=0,"",NMM_ued!L$99/L$11)</f>
        <v/>
      </c>
      <c r="M75" s="253" t="str">
        <f>IF(NMM_ued!M$99=0,"",NMM_ued!M$99/M$11)</f>
        <v/>
      </c>
      <c r="N75" s="253" t="str">
        <f>IF(NMM_ued!N$99=0,"",NMM_ued!N$99/N$11)</f>
        <v/>
      </c>
      <c r="O75" s="253" t="str">
        <f>IF(NMM_ued!O$99=0,"",NMM_ued!O$99/O$11)</f>
        <v/>
      </c>
      <c r="P75" s="253" t="str">
        <f>IF(NMM_ued!P$99=0,"",NMM_ued!P$99/P$11)</f>
        <v/>
      </c>
      <c r="Q75" s="253" t="str">
        <f>IF(NMM_ued!Q$99=0,"",NMM_ued!Q$99/Q$11)</f>
        <v/>
      </c>
      <c r="R75" s="253" t="str">
        <f>IF(NMM_ued!R$99=0,"",NMM_ued!R$99/R$11)</f>
        <v/>
      </c>
      <c r="S75" s="253" t="str">
        <f>IF(NMM_ued!S$99=0,"",NMM_ued!S$99/S$11)</f>
        <v/>
      </c>
      <c r="T75" s="253" t="str">
        <f>IF(NMM_ued!T$99=0,"",NMM_ued!T$99/T$11)</f>
        <v/>
      </c>
      <c r="U75" s="253" t="str">
        <f>IF(NMM_ued!U$99=0,"",NMM_ued!U$99/U$11)</f>
        <v/>
      </c>
      <c r="V75" s="253" t="str">
        <f>IF(NMM_ued!V$99=0,"",NMM_ued!V$99/V$11)</f>
        <v/>
      </c>
      <c r="W75" s="253" t="str">
        <f>IF(NMM_ued!W$99=0,"",NMM_ued!W$99/W$11)</f>
        <v/>
      </c>
      <c r="X75" s="253" t="str">
        <f>IF(NMM_ued!X$99=0,"",NMM_ued!X$99/X$11)</f>
        <v/>
      </c>
      <c r="Y75" s="253" t="str">
        <f>IF(NMM_ued!Y$99=0,"",NMM_ued!Y$99/Y$11)</f>
        <v/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7.0449627548102445</v>
      </c>
      <c r="C76" s="254">
        <f t="shared" si="19"/>
        <v>7.2951107575210834</v>
      </c>
      <c r="D76" s="254">
        <f t="shared" si="19"/>
        <v>7.344710156568067</v>
      </c>
      <c r="E76" s="254">
        <f t="shared" si="19"/>
        <v>7.078019194392537</v>
      </c>
      <c r="F76" s="254">
        <f t="shared" si="19"/>
        <v>7.1349569799384218</v>
      </c>
      <c r="G76" s="254">
        <f t="shared" si="19"/>
        <v>7.5761760665255737</v>
      </c>
      <c r="H76" s="254">
        <f t="shared" si="19"/>
        <v>7.8422461929476706</v>
      </c>
      <c r="I76" s="254">
        <f t="shared" si="19"/>
        <v>7.7386539273446875</v>
      </c>
      <c r="J76" s="254">
        <f t="shared" si="19"/>
        <v>7.6544640399434902</v>
      </c>
      <c r="K76" s="254">
        <f t="shared" si="19"/>
        <v>7.3661791709175395</v>
      </c>
      <c r="L76" s="254">
        <f t="shared" si="19"/>
        <v>7.0253230927708223</v>
      </c>
      <c r="M76" s="254">
        <f t="shared" si="19"/>
        <v>7.9722073930148216</v>
      </c>
      <c r="N76" s="254">
        <f t="shared" si="19"/>
        <v>8.4589554794450823</v>
      </c>
      <c r="O76" s="254">
        <f t="shared" si="19"/>
        <v>9.3294472219774143</v>
      </c>
      <c r="P76" s="254">
        <f t="shared" si="19"/>
        <v>9.6582201781665127</v>
      </c>
      <c r="Q76" s="254">
        <f t="shared" si="19"/>
        <v>9.5208716256770494</v>
      </c>
      <c r="R76" s="254">
        <f t="shared" si="19"/>
        <v>9.3998759409774717</v>
      </c>
      <c r="S76" s="254">
        <f t="shared" si="19"/>
        <v>9.1018596069684534</v>
      </c>
      <c r="T76" s="254">
        <f t="shared" si="19"/>
        <v>8.5462935379070313</v>
      </c>
      <c r="U76" s="254">
        <f t="shared" si="19"/>
        <v>8.4356754952072492</v>
      </c>
      <c r="V76" s="254">
        <f t="shared" si="19"/>
        <v>8.1399016755820135</v>
      </c>
      <c r="W76" s="254">
        <f t="shared" si="19"/>
        <v>8.0116714009860459</v>
      </c>
      <c r="X76" s="254">
        <f t="shared" si="19"/>
        <v>8.3708054498460598</v>
      </c>
      <c r="Y76" s="254">
        <f t="shared" si="19"/>
        <v>8.6234855646875381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9.4168582138228754</v>
      </c>
      <c r="C77" s="255">
        <f t="shared" si="20"/>
        <v>9.6367549875301748</v>
      </c>
      <c r="D77" s="255">
        <f t="shared" si="20"/>
        <v>9.3885778557272257</v>
      </c>
      <c r="E77" s="255">
        <f t="shared" si="20"/>
        <v>8.5870910728038687</v>
      </c>
      <c r="F77" s="255">
        <f t="shared" si="20"/>
        <v>8.9116248134892224</v>
      </c>
      <c r="G77" s="255">
        <f t="shared" si="20"/>
        <v>9.5806515301915454</v>
      </c>
      <c r="H77" s="255">
        <f t="shared" si="20"/>
        <v>9.8913352252407982</v>
      </c>
      <c r="I77" s="255">
        <f t="shared" si="20"/>
        <v>8.6778219269220802</v>
      </c>
      <c r="J77" s="255">
        <f t="shared" si="20"/>
        <v>8.4195324799404112</v>
      </c>
      <c r="K77" s="255">
        <f t="shared" si="20"/>
        <v>8.665475700982503</v>
      </c>
      <c r="L77" s="255">
        <f t="shared" si="20"/>
        <v>8.1836868737980719</v>
      </c>
      <c r="M77" s="255">
        <f t="shared" si="20"/>
        <v>8.6621000081437405</v>
      </c>
      <c r="N77" s="255">
        <f t="shared" si="20"/>
        <v>9.276493243933265</v>
      </c>
      <c r="O77" s="255">
        <f t="shared" si="20"/>
        <v>13.673849321677015</v>
      </c>
      <c r="P77" s="255">
        <f t="shared" si="20"/>
        <v>18.404578391879316</v>
      </c>
      <c r="Q77" s="255">
        <f t="shared" si="20"/>
        <v>16.400595969825336</v>
      </c>
      <c r="R77" s="255">
        <f t="shared" si="20"/>
        <v>13.608883666555592</v>
      </c>
      <c r="S77" s="255">
        <f t="shared" si="20"/>
        <v>11.252179771404522</v>
      </c>
      <c r="T77" s="255">
        <f t="shared" si="20"/>
        <v>10.258551569358801</v>
      </c>
      <c r="U77" s="255">
        <f t="shared" si="20"/>
        <v>9.0837028339514081</v>
      </c>
      <c r="V77" s="255">
        <f t="shared" si="20"/>
        <v>9.336709421996666</v>
      </c>
      <c r="W77" s="255">
        <f t="shared" si="20"/>
        <v>9.4300781161172846</v>
      </c>
      <c r="X77" s="255">
        <f t="shared" si="20"/>
        <v>9.7902549645216599</v>
      </c>
      <c r="Y77" s="255">
        <f t="shared" si="20"/>
        <v>9.7963134745529015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3.7162140647800244</v>
      </c>
      <c r="C78" s="293">
        <f t="shared" si="21"/>
        <v>3.7607097230042066</v>
      </c>
      <c r="D78" s="293">
        <f t="shared" si="21"/>
        <v>3.8700515440802117</v>
      </c>
      <c r="E78" s="293">
        <f t="shared" si="21"/>
        <v>4.0521292960207251</v>
      </c>
      <c r="F78" s="293">
        <f t="shared" si="21"/>
        <v>4.0596136106635603</v>
      </c>
      <c r="G78" s="293">
        <f t="shared" si="21"/>
        <v>4.1257741820277838</v>
      </c>
      <c r="H78" s="293">
        <f t="shared" si="21"/>
        <v>4.2673531161939806</v>
      </c>
      <c r="I78" s="293">
        <f t="shared" si="21"/>
        <v>4.7242970403541564</v>
      </c>
      <c r="J78" s="293">
        <f t="shared" si="21"/>
        <v>4.8075197730874404</v>
      </c>
      <c r="K78" s="293">
        <f t="shared" si="21"/>
        <v>4.0898720793499592</v>
      </c>
      <c r="L78" s="293">
        <f t="shared" si="21"/>
        <v>3.8219220183411524</v>
      </c>
      <c r="M78" s="293">
        <f t="shared" si="21"/>
        <v>4.0087328957314377</v>
      </c>
      <c r="N78" s="293">
        <f t="shared" si="21"/>
        <v>4.2194717671522541</v>
      </c>
      <c r="O78" s="293">
        <f t="shared" si="21"/>
        <v>3.4862165278629642</v>
      </c>
      <c r="P78" s="293">
        <f t="shared" si="21"/>
        <v>3.6113618903963958</v>
      </c>
      <c r="Q78" s="293">
        <f t="shared" si="21"/>
        <v>3.4517456732291443</v>
      </c>
      <c r="R78" s="293">
        <f t="shared" si="21"/>
        <v>3.3446313123898244</v>
      </c>
      <c r="S78" s="293">
        <f t="shared" si="21"/>
        <v>3.2416670549794029</v>
      </c>
      <c r="T78" s="293">
        <f t="shared" si="21"/>
        <v>3.1448510174401902</v>
      </c>
      <c r="U78" s="293">
        <f t="shared" si="21"/>
        <v>3.9011895618796752</v>
      </c>
      <c r="V78" s="293">
        <f t="shared" si="21"/>
        <v>3.1993328474313412</v>
      </c>
      <c r="W78" s="293">
        <f t="shared" si="21"/>
        <v>2.9820080767241932</v>
      </c>
      <c r="X78" s="293">
        <f t="shared" si="21"/>
        <v>3.0815245922700614</v>
      </c>
      <c r="Y78" s="293">
        <f t="shared" si="21"/>
        <v>3.1655421123340779</v>
      </c>
      <c r="DA78" s="94"/>
    </row>
    <row r="79" spans="1:105" ht="12" customHeight="1" x14ac:dyDescent="0.25">
      <c r="A79" s="49" t="s">
        <v>1438</v>
      </c>
      <c r="B79" s="256" t="str">
        <f t="shared" ref="B79:Y79" si="22">IF(B$54=0,"",B$62/B$54)</f>
        <v/>
      </c>
      <c r="C79" s="256" t="str">
        <f t="shared" si="22"/>
        <v/>
      </c>
      <c r="D79" s="256" t="str">
        <f t="shared" si="22"/>
        <v/>
      </c>
      <c r="E79" s="256" t="str">
        <f t="shared" si="22"/>
        <v/>
      </c>
      <c r="F79" s="256" t="str">
        <f t="shared" si="22"/>
        <v/>
      </c>
      <c r="G79" s="256" t="str">
        <f t="shared" si="22"/>
        <v/>
      </c>
      <c r="H79" s="256" t="str">
        <f t="shared" si="22"/>
        <v/>
      </c>
      <c r="I79" s="256" t="str">
        <f t="shared" si="22"/>
        <v/>
      </c>
      <c r="J79" s="256" t="str">
        <f t="shared" si="22"/>
        <v/>
      </c>
      <c r="K79" s="256" t="str">
        <f t="shared" si="22"/>
        <v/>
      </c>
      <c r="L79" s="256" t="str">
        <f t="shared" si="22"/>
        <v/>
      </c>
      <c r="M79" s="256" t="str">
        <f t="shared" si="22"/>
        <v/>
      </c>
      <c r="N79" s="256" t="str">
        <f t="shared" si="22"/>
        <v/>
      </c>
      <c r="O79" s="256" t="str">
        <f t="shared" si="22"/>
        <v/>
      </c>
      <c r="P79" s="256" t="str">
        <f t="shared" si="22"/>
        <v/>
      </c>
      <c r="Q79" s="256" t="str">
        <f t="shared" si="22"/>
        <v/>
      </c>
      <c r="R79" s="256" t="str">
        <f t="shared" si="22"/>
        <v/>
      </c>
      <c r="S79" s="256" t="str">
        <f t="shared" si="22"/>
        <v/>
      </c>
      <c r="T79" s="256" t="str">
        <f t="shared" si="22"/>
        <v/>
      </c>
      <c r="U79" s="256" t="str">
        <f t="shared" si="22"/>
        <v/>
      </c>
      <c r="V79" s="256" t="str">
        <f t="shared" si="22"/>
        <v/>
      </c>
      <c r="W79" s="256" t="str">
        <f t="shared" si="22"/>
        <v/>
      </c>
      <c r="X79" s="256" t="str">
        <f t="shared" si="22"/>
        <v/>
      </c>
      <c r="Y79" s="256" t="str">
        <f t="shared" si="22"/>
        <v/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CY: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132.11099999999999</v>
      </c>
      <c r="C5" s="223">
        <v>124.6082296410584</v>
      </c>
      <c r="D5" s="223">
        <v>133.82027996210391</v>
      </c>
      <c r="E5" s="223">
        <v>149.47194381823559</v>
      </c>
      <c r="F5" s="223">
        <v>152.97063099506161</v>
      </c>
      <c r="G5" s="223">
        <v>135.44046918538541</v>
      </c>
      <c r="H5" s="223">
        <v>132.51012418360699</v>
      </c>
      <c r="I5" s="223">
        <v>160.42914163399431</v>
      </c>
      <c r="J5" s="223">
        <v>169.65176009780001</v>
      </c>
      <c r="K5" s="223">
        <v>133.6173502384822</v>
      </c>
      <c r="L5" s="223">
        <v>120.0532325232229</v>
      </c>
      <c r="M5" s="223">
        <v>103.5185286449039</v>
      </c>
      <c r="N5" s="223">
        <v>87.389367101212827</v>
      </c>
      <c r="O5" s="223">
        <v>75.381523442051972</v>
      </c>
      <c r="P5" s="223">
        <v>66.832670830384885</v>
      </c>
      <c r="Q5" s="223">
        <v>68.894061825434378</v>
      </c>
      <c r="R5" s="223">
        <v>87.490649050882482</v>
      </c>
      <c r="S5" s="223">
        <v>115.139670505531</v>
      </c>
      <c r="T5" s="223">
        <v>115.8270158763023</v>
      </c>
      <c r="U5" s="223">
        <v>128.7580589086551</v>
      </c>
      <c r="V5" s="223">
        <v>135.76642238102519</v>
      </c>
      <c r="W5" s="223">
        <v>129.80299328181951</v>
      </c>
      <c r="X5" s="223">
        <v>124.3173832068903</v>
      </c>
      <c r="Y5" s="223">
        <v>133.86903391958549</v>
      </c>
      <c r="DA5" s="89" t="s">
        <v>1439</v>
      </c>
    </row>
    <row r="6" spans="1:105" ht="12" customHeight="1" x14ac:dyDescent="0.25">
      <c r="A6" s="55" t="s">
        <v>91</v>
      </c>
      <c r="B6" s="259">
        <v>0.64736659600000146</v>
      </c>
      <c r="C6" s="259">
        <v>0.61060173230297921</v>
      </c>
      <c r="D6" s="259">
        <v>0.65574236145979181</v>
      </c>
      <c r="E6" s="259">
        <v>0.73243820323148767</v>
      </c>
      <c r="F6" s="259">
        <v>0.74958237145466189</v>
      </c>
      <c r="G6" s="259">
        <v>0.66368156699418812</v>
      </c>
      <c r="H6" s="259">
        <v>0.64932237306731366</v>
      </c>
      <c r="I6" s="259">
        <v>0.78613035491986683</v>
      </c>
      <c r="J6" s="259">
        <v>0.83132276979183006</v>
      </c>
      <c r="K6" s="259">
        <v>0.65474797095206794</v>
      </c>
      <c r="L6" s="259">
        <v>0.58828146390020419</v>
      </c>
      <c r="M6" s="259">
        <v>0.50725857431947985</v>
      </c>
      <c r="N6" s="259">
        <v>0.42822291184594669</v>
      </c>
      <c r="O6" s="259">
        <v>0.36938241502914221</v>
      </c>
      <c r="P6" s="259">
        <v>0.32749156858244921</v>
      </c>
      <c r="Q6" s="259">
        <v>0.33759273859487637</v>
      </c>
      <c r="R6" s="259">
        <v>0.42871921079885811</v>
      </c>
      <c r="S6" s="259">
        <v>0.56420416588880695</v>
      </c>
      <c r="T6" s="259">
        <v>0.56757227628801976</v>
      </c>
      <c r="U6" s="259">
        <v>0.63093660863418977</v>
      </c>
      <c r="V6" s="259">
        <v>0.66527879365031217</v>
      </c>
      <c r="W6" s="259">
        <v>0.63605696657702082</v>
      </c>
      <c r="X6" s="259">
        <v>0.60917653481112932</v>
      </c>
      <c r="Y6" s="259">
        <v>0.65598126422853353</v>
      </c>
      <c r="DA6" s="67" t="s">
        <v>1440</v>
      </c>
    </row>
    <row r="7" spans="1:105" ht="12" customHeight="1" x14ac:dyDescent="0.25">
      <c r="A7" s="173" t="s">
        <v>92</v>
      </c>
      <c r="B7" s="224">
        <v>0.25884361161127362</v>
      </c>
      <c r="C7" s="224">
        <v>0.24414351716937041</v>
      </c>
      <c r="D7" s="224">
        <v>0.26219258481288299</v>
      </c>
      <c r="E7" s="224">
        <v>0.29285871556849669</v>
      </c>
      <c r="F7" s="224">
        <v>0.29971365440589942</v>
      </c>
      <c r="G7" s="224">
        <v>0.26536700352176451</v>
      </c>
      <c r="H7" s="224">
        <v>0.2596256111811272</v>
      </c>
      <c r="I7" s="224">
        <v>0.3143270312710269</v>
      </c>
      <c r="J7" s="224">
        <v>0.33239680495903162</v>
      </c>
      <c r="K7" s="224">
        <v>0.26179498686457731</v>
      </c>
      <c r="L7" s="224">
        <v>0.23521896202363771</v>
      </c>
      <c r="M7" s="224">
        <v>0.20282270078334341</v>
      </c>
      <c r="N7" s="224">
        <v>0.17122101412365839</v>
      </c>
      <c r="O7" s="224">
        <v>0.14769417971612081</v>
      </c>
      <c r="P7" s="224">
        <v>0.13094450796179491</v>
      </c>
      <c r="Q7" s="224">
        <v>0.13498336839060229</v>
      </c>
      <c r="R7" s="224">
        <v>0.171419454720075</v>
      </c>
      <c r="S7" s="224">
        <v>0.22559187466136199</v>
      </c>
      <c r="T7" s="224">
        <v>0.22693858279462781</v>
      </c>
      <c r="U7" s="224">
        <v>0.25227423145670308</v>
      </c>
      <c r="V7" s="224">
        <v>0.26600563998955179</v>
      </c>
      <c r="W7" s="224">
        <v>0.2543215597415639</v>
      </c>
      <c r="X7" s="224">
        <v>0.2435736649892776</v>
      </c>
      <c r="Y7" s="224">
        <v>0.26228810789959639</v>
      </c>
      <c r="DA7" s="177" t="s">
        <v>1441</v>
      </c>
    </row>
    <row r="8" spans="1:105" ht="12" customHeight="1" x14ac:dyDescent="0.25">
      <c r="A8" s="173" t="s">
        <v>93</v>
      </c>
      <c r="B8" s="224">
        <v>0.54369537113326494</v>
      </c>
      <c r="C8" s="224">
        <v>0.57321050260097817</v>
      </c>
      <c r="D8" s="224">
        <v>0.62358034421601671</v>
      </c>
      <c r="E8" s="224">
        <v>0.7740822702158574</v>
      </c>
      <c r="F8" s="224">
        <v>0.73597141015225709</v>
      </c>
      <c r="G8" s="224">
        <v>0.7714370476661091</v>
      </c>
      <c r="H8" s="224">
        <v>0.79880727382561589</v>
      </c>
      <c r="I8" s="224">
        <v>1.0647395391976979</v>
      </c>
      <c r="J8" s="224">
        <v>1.1555545611945801</v>
      </c>
      <c r="K8" s="224">
        <v>0.85167395336179441</v>
      </c>
      <c r="L8" s="224">
        <v>0.82413143092398433</v>
      </c>
      <c r="M8" s="224">
        <v>0.90422472017265643</v>
      </c>
      <c r="N8" s="224">
        <v>0.72384507632649409</v>
      </c>
      <c r="O8" s="224">
        <v>0.40238779396434848</v>
      </c>
      <c r="P8" s="224">
        <v>0.25062453225510978</v>
      </c>
      <c r="Q8" s="224">
        <v>0.31757855229698623</v>
      </c>
      <c r="R8" s="224">
        <v>0.46848932892905559</v>
      </c>
      <c r="S8" s="224">
        <v>0.77077081384333435</v>
      </c>
      <c r="T8" s="224">
        <v>0.81730745702494867</v>
      </c>
      <c r="U8" s="224">
        <v>1.0514688887366239</v>
      </c>
      <c r="V8" s="224">
        <v>0.96324373496567195</v>
      </c>
      <c r="W8" s="224">
        <v>0.93550316622927832</v>
      </c>
      <c r="X8" s="224">
        <v>1.118084936191702</v>
      </c>
      <c r="Y8" s="224">
        <v>1.273566301706045</v>
      </c>
      <c r="DA8" s="177" t="s">
        <v>1442</v>
      </c>
    </row>
    <row r="9" spans="1:105" ht="12" customHeight="1" x14ac:dyDescent="0.25">
      <c r="A9" s="173" t="s">
        <v>94</v>
      </c>
      <c r="B9" s="224">
        <v>0.12916423883381961</v>
      </c>
      <c r="C9" s="224">
        <v>0.1218288192051321</v>
      </c>
      <c r="D9" s="224">
        <v>0.13083539297885741</v>
      </c>
      <c r="E9" s="224">
        <v>0.14613794347400241</v>
      </c>
      <c r="F9" s="224">
        <v>0.14955859176303651</v>
      </c>
      <c r="G9" s="224">
        <v>0.13241944357110569</v>
      </c>
      <c r="H9" s="224">
        <v>0.1295544604760682</v>
      </c>
      <c r="I9" s="224">
        <v>0.1568507388932141</v>
      </c>
      <c r="J9" s="224">
        <v>0.165867645085265</v>
      </c>
      <c r="K9" s="224">
        <v>0.13063698964166429</v>
      </c>
      <c r="L9" s="224">
        <v>0.117375422170709</v>
      </c>
      <c r="M9" s="224">
        <v>0.10120952803055031</v>
      </c>
      <c r="N9" s="224">
        <v>8.5440130525028524E-2</v>
      </c>
      <c r="O9" s="224">
        <v>7.3700124119220209E-2</v>
      </c>
      <c r="P9" s="224">
        <v>6.5341955302935656E-2</v>
      </c>
      <c r="Q9" s="224">
        <v>6.7357366576930616E-2</v>
      </c>
      <c r="R9" s="224">
        <v>8.5539153361367179E-2</v>
      </c>
      <c r="S9" s="224">
        <v>0.11257145809527939</v>
      </c>
      <c r="T9" s="224">
        <v>0.1132434720958637</v>
      </c>
      <c r="U9" s="224">
        <v>0.12588608573591961</v>
      </c>
      <c r="V9" s="224">
        <v>0.13273812631834361</v>
      </c>
      <c r="W9" s="224">
        <v>0.12690771264767101</v>
      </c>
      <c r="X9" s="224">
        <v>0.121544460156704</v>
      </c>
      <c r="Y9" s="224">
        <v>0.1308830594702558</v>
      </c>
      <c r="DA9" s="177" t="s">
        <v>1443</v>
      </c>
    </row>
    <row r="10" spans="1:105" ht="12" customHeight="1" x14ac:dyDescent="0.25">
      <c r="A10" s="56" t="s">
        <v>95</v>
      </c>
      <c r="B10" s="260">
        <v>0.2737301070295397</v>
      </c>
      <c r="C10" s="260">
        <v>0.28858986218766808</v>
      </c>
      <c r="D10" s="260">
        <v>0.31394917710625309</v>
      </c>
      <c r="E10" s="260">
        <v>0.38972121876667498</v>
      </c>
      <c r="F10" s="260">
        <v>0.37053383855695787</v>
      </c>
      <c r="G10" s="260">
        <v>0.38838944901084599</v>
      </c>
      <c r="H10" s="260">
        <v>0.40216932526847932</v>
      </c>
      <c r="I10" s="260">
        <v>0.53605618789005849</v>
      </c>
      <c r="J10" s="260">
        <v>0.58177812523023043</v>
      </c>
      <c r="K10" s="260">
        <v>0.42878570388058918</v>
      </c>
      <c r="L10" s="260">
        <v>0.41491908294715979</v>
      </c>
      <c r="M10" s="260">
        <v>0.4552430323541396</v>
      </c>
      <c r="N10" s="260">
        <v>0.35746694358405751</v>
      </c>
      <c r="O10" s="260">
        <v>0.20074424684756159</v>
      </c>
      <c r="P10" s="260">
        <v>0.12539706932099251</v>
      </c>
      <c r="Q10" s="260">
        <v>0.1608517530164143</v>
      </c>
      <c r="R10" s="260">
        <v>0.23458862346198239</v>
      </c>
      <c r="S10" s="260">
        <v>0.38704939127611149</v>
      </c>
      <c r="T10" s="260">
        <v>0.41331854470692159</v>
      </c>
      <c r="U10" s="260">
        <v>0.52712312439983244</v>
      </c>
      <c r="V10" s="260">
        <v>0.48863046198673332</v>
      </c>
      <c r="W10" s="260">
        <v>0.48272510222533749</v>
      </c>
      <c r="X10" s="260">
        <v>0.59853180817748686</v>
      </c>
      <c r="Y10" s="260">
        <v>0.70978924437218427</v>
      </c>
      <c r="DA10" s="68" t="s">
        <v>1444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6.7486957260039018E-2</v>
      </c>
      <c r="O11" s="226">
        <v>1.2375202592780771E-2</v>
      </c>
      <c r="P11" s="226">
        <v>7.7543996121701986E-3</v>
      </c>
      <c r="Q11" s="226">
        <v>2.398281948395041E-2</v>
      </c>
      <c r="R11" s="226">
        <v>2.923472979767059E-2</v>
      </c>
      <c r="S11" s="226">
        <v>3.6728697920201211E-2</v>
      </c>
      <c r="T11" s="226">
        <v>3.8911089668222029E-2</v>
      </c>
      <c r="U11" s="226">
        <v>5.4683656171948918E-2</v>
      </c>
      <c r="V11" s="226">
        <v>6.8405172140152223E-2</v>
      </c>
      <c r="W11" s="226">
        <v>0.13518084004680081</v>
      </c>
      <c r="X11" s="226">
        <v>5.5566134769458209E-2</v>
      </c>
      <c r="Y11" s="226">
        <v>5.2755698785286478E-2</v>
      </c>
      <c r="DA11" s="69" t="s">
        <v>1445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9.1834437350686166E-2</v>
      </c>
      <c r="Y13" s="226">
        <v>0.1640090854542022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0.2737301070295397</v>
      </c>
      <c r="C15" s="226">
        <v>0.28858986218766808</v>
      </c>
      <c r="D15" s="226">
        <v>0.31394917710625309</v>
      </c>
      <c r="E15" s="226">
        <v>0.38972121876667498</v>
      </c>
      <c r="F15" s="226">
        <v>0.37053383855695787</v>
      </c>
      <c r="G15" s="226">
        <v>0.38838944901084599</v>
      </c>
      <c r="H15" s="226">
        <v>0.40216932526847932</v>
      </c>
      <c r="I15" s="226">
        <v>0.53605618789005849</v>
      </c>
      <c r="J15" s="226">
        <v>0.58177812523023043</v>
      </c>
      <c r="K15" s="226">
        <v>0.42878570388058918</v>
      </c>
      <c r="L15" s="226">
        <v>0.41491908294715979</v>
      </c>
      <c r="M15" s="226">
        <v>0.4552430323541396</v>
      </c>
      <c r="N15" s="226">
        <v>0.2899799863240185</v>
      </c>
      <c r="O15" s="226">
        <v>0.18836904425478079</v>
      </c>
      <c r="P15" s="226">
        <v>0.1176426697088222</v>
      </c>
      <c r="Q15" s="226">
        <v>0.1368689335324639</v>
      </c>
      <c r="R15" s="226">
        <v>0.20535389366431181</v>
      </c>
      <c r="S15" s="226">
        <v>0.35032069335591032</v>
      </c>
      <c r="T15" s="226">
        <v>0.3744074550386996</v>
      </c>
      <c r="U15" s="226">
        <v>0.47243946822788352</v>
      </c>
      <c r="V15" s="226">
        <v>0.42022528984658097</v>
      </c>
      <c r="W15" s="226">
        <v>0.34754426217853679</v>
      </c>
      <c r="X15" s="226">
        <v>0.45113123605734251</v>
      </c>
      <c r="Y15" s="226">
        <v>0.49302446013269552</v>
      </c>
      <c r="DA15" s="69" t="s">
        <v>1449</v>
      </c>
    </row>
    <row r="16" spans="1:105" ht="12" customHeight="1" x14ac:dyDescent="0.25">
      <c r="A16" s="57" t="s">
        <v>1450</v>
      </c>
      <c r="B16" s="261">
        <v>2.1543224872108842</v>
      </c>
      <c r="C16" s="261">
        <v>2.2712723727715152</v>
      </c>
      <c r="D16" s="261">
        <v>2.4708563461320878</v>
      </c>
      <c r="E16" s="261">
        <v>3.0672007344872609</v>
      </c>
      <c r="F16" s="261">
        <v>2.9161913877075949</v>
      </c>
      <c r="G16" s="261">
        <v>3.0567193827503099</v>
      </c>
      <c r="H16" s="261">
        <v>3.1651703588411468</v>
      </c>
      <c r="I16" s="261">
        <v>4.2188925161070117</v>
      </c>
      <c r="J16" s="261">
        <v>4.5787352781607664</v>
      </c>
      <c r="K16" s="261">
        <v>3.374647729066993</v>
      </c>
      <c r="L16" s="261">
        <v>3.2655140512896601</v>
      </c>
      <c r="M16" s="261">
        <v>3.5828733360366458</v>
      </c>
      <c r="N16" s="261">
        <v>2.8681423605587821</v>
      </c>
      <c r="O16" s="261">
        <v>1.5944095152211579</v>
      </c>
      <c r="P16" s="261">
        <v>0.99306724748913056</v>
      </c>
      <c r="Q16" s="261">
        <v>1.258363879838108</v>
      </c>
      <c r="R16" s="261">
        <v>1.8563282858680401</v>
      </c>
      <c r="S16" s="261">
        <v>3.0540795175199831</v>
      </c>
      <c r="T16" s="261">
        <v>3.238474938574408</v>
      </c>
      <c r="U16" s="261">
        <v>4.1663092825057824</v>
      </c>
      <c r="V16" s="261">
        <v>3.8167285378504952</v>
      </c>
      <c r="W16" s="261">
        <v>3.7068101272665208</v>
      </c>
      <c r="X16" s="261">
        <v>4.4302667422547</v>
      </c>
      <c r="Y16" s="261">
        <v>5.0463415147355271</v>
      </c>
      <c r="DA16" s="70" t="s">
        <v>1451</v>
      </c>
    </row>
    <row r="17" spans="1:105" ht="12" customHeight="1" x14ac:dyDescent="0.25">
      <c r="A17" s="57" t="s">
        <v>1452</v>
      </c>
      <c r="B17" s="261">
        <v>32.11228866990578</v>
      </c>
      <c r="C17" s="261">
        <v>30.12976556713312</v>
      </c>
      <c r="D17" s="261">
        <v>32.336180671213732</v>
      </c>
      <c r="E17" s="261">
        <v>35.914241946805767</v>
      </c>
      <c r="F17" s="261">
        <v>36.902760039596217</v>
      </c>
      <c r="G17" s="261">
        <v>32.358699910798961</v>
      </c>
      <c r="H17" s="261">
        <v>31.5427260342693</v>
      </c>
      <c r="I17" s="261">
        <v>37.931826477503527</v>
      </c>
      <c r="J17" s="261">
        <v>40.034561339459387</v>
      </c>
      <c r="K17" s="261">
        <v>31.684813703685229</v>
      </c>
      <c r="L17" s="261">
        <v>28.313405836930801</v>
      </c>
      <c r="M17" s="261">
        <v>23.904723326668272</v>
      </c>
      <c r="N17" s="261">
        <v>20.285782983632441</v>
      </c>
      <c r="O17" s="261">
        <v>18.08113490512795</v>
      </c>
      <c r="P17" s="261">
        <v>16.309476221973529</v>
      </c>
      <c r="Q17" s="261">
        <v>16.65632615926036</v>
      </c>
      <c r="R17" s="261">
        <v>20.981582246039739</v>
      </c>
      <c r="S17" s="261">
        <v>27.206470723752741</v>
      </c>
      <c r="T17" s="261">
        <v>27.257873626929541</v>
      </c>
      <c r="U17" s="261">
        <v>29.92622392543311</v>
      </c>
      <c r="V17" s="261">
        <v>31.936100712862181</v>
      </c>
      <c r="W17" s="261">
        <v>30.492915383134001</v>
      </c>
      <c r="X17" s="261">
        <v>28.613886861915411</v>
      </c>
      <c r="Y17" s="261">
        <v>30.621661037293961</v>
      </c>
      <c r="DA17" s="70" t="s">
        <v>1453</v>
      </c>
    </row>
    <row r="18" spans="1:105" ht="12" customHeight="1" x14ac:dyDescent="0.25">
      <c r="A18" s="18" t="s">
        <v>28</v>
      </c>
      <c r="B18" s="230">
        <v>4.3938192064057331</v>
      </c>
      <c r="C18" s="230">
        <v>4.7271094566978054</v>
      </c>
      <c r="D18" s="230">
        <v>4.885808881561549</v>
      </c>
      <c r="E18" s="230">
        <v>5.4635940144733004</v>
      </c>
      <c r="F18" s="230">
        <v>5.8405837315040854</v>
      </c>
      <c r="G18" s="230">
        <v>5.0467394039738238</v>
      </c>
      <c r="H18" s="230">
        <v>5.5977755529726556</v>
      </c>
      <c r="I18" s="230">
        <v>5.9998102348182023</v>
      </c>
      <c r="J18" s="230">
        <v>5.2043614199242114</v>
      </c>
      <c r="K18" s="230">
        <v>2.2345476487787912</v>
      </c>
      <c r="L18" s="230">
        <v>2.743793457175502</v>
      </c>
      <c r="M18" s="230">
        <v>1.4561939983029679</v>
      </c>
      <c r="N18" s="230">
        <v>2.2765305943556829E-2</v>
      </c>
      <c r="O18" s="230">
        <v>5.7445932215016661E-3</v>
      </c>
      <c r="P18" s="230">
        <v>3.7997226209567532E-2</v>
      </c>
      <c r="Q18" s="230">
        <v>0.14654983444068909</v>
      </c>
      <c r="R18" s="230">
        <v>0</v>
      </c>
      <c r="S18" s="230">
        <v>0.35118499466129621</v>
      </c>
      <c r="T18" s="230">
        <v>2.1825836284052649</v>
      </c>
      <c r="U18" s="230">
        <v>3.5903380689066791</v>
      </c>
      <c r="V18" s="230">
        <v>2.429861375837171</v>
      </c>
      <c r="W18" s="230">
        <v>7.5020933352499943</v>
      </c>
      <c r="X18" s="230">
        <v>5.7135230287422329</v>
      </c>
      <c r="Y18" s="230">
        <v>5.3198086757665122</v>
      </c>
      <c r="DA18" s="71" t="s">
        <v>1454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0.1847437069669772</v>
      </c>
      <c r="M19" s="230">
        <v>0.22052203664856401</v>
      </c>
      <c r="N19" s="230">
        <v>0.2078619560753254</v>
      </c>
      <c r="O19" s="230">
        <v>5.2451848740313022E-2</v>
      </c>
      <c r="P19" s="230">
        <v>1.935810605535123E-2</v>
      </c>
      <c r="Q19" s="230">
        <v>4.4997155419616137E-2</v>
      </c>
      <c r="R19" s="230">
        <v>6.4997582964266776E-2</v>
      </c>
      <c r="S19" s="230">
        <v>5.006070909325646E-2</v>
      </c>
      <c r="T19" s="230">
        <v>7.0993347310266061E-2</v>
      </c>
      <c r="U19" s="230">
        <v>0.10234825655374299</v>
      </c>
      <c r="V19" s="230">
        <v>0.13995364191959639</v>
      </c>
      <c r="W19" s="230">
        <v>0.13800547326087639</v>
      </c>
      <c r="X19" s="230">
        <v>0.1113976004451576</v>
      </c>
      <c r="Y19" s="230">
        <v>0.101795344556629</v>
      </c>
      <c r="DA19" s="71" t="s">
        <v>1455</v>
      </c>
    </row>
    <row r="20" spans="1:105" ht="12" customHeight="1" x14ac:dyDescent="0.25">
      <c r="A20" s="18" t="s">
        <v>159</v>
      </c>
      <c r="B20" s="295">
        <v>0</v>
      </c>
      <c r="C20" s="295">
        <v>0</v>
      </c>
      <c r="D20" s="295">
        <v>0</v>
      </c>
      <c r="E20" s="295">
        <v>0</v>
      </c>
      <c r="F20" s="295">
        <v>0</v>
      </c>
      <c r="G20" s="295">
        <v>0</v>
      </c>
      <c r="H20" s="295">
        <v>0</v>
      </c>
      <c r="I20" s="295">
        <v>0</v>
      </c>
      <c r="J20" s="295">
        <v>0</v>
      </c>
      <c r="K20" s="295">
        <v>0</v>
      </c>
      <c r="L20" s="295">
        <v>0</v>
      </c>
      <c r="M20" s="295">
        <v>0</v>
      </c>
      <c r="N20" s="295">
        <v>0.54779323900098487</v>
      </c>
      <c r="O20" s="295">
        <v>4.5833837945107432E-2</v>
      </c>
      <c r="P20" s="295">
        <v>1.6931240202637681E-2</v>
      </c>
      <c r="Q20" s="295">
        <v>7.8318368784777159E-2</v>
      </c>
      <c r="R20" s="295">
        <v>0.1137055684705842</v>
      </c>
      <c r="S20" s="295">
        <v>0.18822753004478299</v>
      </c>
      <c r="T20" s="295">
        <v>0.21333818946485769</v>
      </c>
      <c r="U20" s="295">
        <v>0.37371759789174808</v>
      </c>
      <c r="V20" s="295">
        <v>0.38247239552930229</v>
      </c>
      <c r="W20" s="295">
        <v>0.92636386763085765</v>
      </c>
      <c r="X20" s="295">
        <v>0.55390988116545403</v>
      </c>
      <c r="Y20" s="295">
        <v>0.59987327843466542</v>
      </c>
      <c r="DA20" s="122" t="s">
        <v>1456</v>
      </c>
    </row>
    <row r="21" spans="1:105" ht="12" customHeight="1" x14ac:dyDescent="0.25">
      <c r="A21" s="18" t="s">
        <v>32</v>
      </c>
      <c r="B21" s="295">
        <v>9.1717431137676311</v>
      </c>
      <c r="C21" s="295">
        <v>7.2501190722481432</v>
      </c>
      <c r="D21" s="295">
        <v>7.7594791343328264</v>
      </c>
      <c r="E21" s="295">
        <v>9.4587546145067183</v>
      </c>
      <c r="F21" s="295">
        <v>9.8048780924198109</v>
      </c>
      <c r="G21" s="295">
        <v>5.0513621522087639</v>
      </c>
      <c r="H21" s="295">
        <v>4.8713212925732314</v>
      </c>
      <c r="I21" s="295">
        <v>6.6082307900537343</v>
      </c>
      <c r="J21" s="295">
        <v>6.8421523833427811</v>
      </c>
      <c r="K21" s="295">
        <v>4.4843510651600687</v>
      </c>
      <c r="L21" s="295">
        <v>3.9672723306076181</v>
      </c>
      <c r="M21" s="295">
        <v>2.848005430765014</v>
      </c>
      <c r="N21" s="295">
        <v>2.329654914966151</v>
      </c>
      <c r="O21" s="295">
        <v>0.36022871017055208</v>
      </c>
      <c r="P21" s="295">
        <v>0.11654938257208421</v>
      </c>
      <c r="Q21" s="295">
        <v>0.31103825629959492</v>
      </c>
      <c r="R21" s="295">
        <v>0.55843802043566615</v>
      </c>
      <c r="S21" s="295">
        <v>1.406543785572026</v>
      </c>
      <c r="T21" s="295">
        <v>2.2489313916294029</v>
      </c>
      <c r="U21" s="295">
        <v>3.094625722143312</v>
      </c>
      <c r="V21" s="295">
        <v>2.2565939632740979</v>
      </c>
      <c r="W21" s="295">
        <v>2.27826448124596</v>
      </c>
      <c r="X21" s="295">
        <v>2.3300196387762129</v>
      </c>
      <c r="Y21" s="295">
        <v>2.034153526437954</v>
      </c>
      <c r="DA21" s="122" t="s">
        <v>1457</v>
      </c>
    </row>
    <row r="22" spans="1:105" ht="12" customHeight="1" x14ac:dyDescent="0.25">
      <c r="A22" s="18" t="s">
        <v>33</v>
      </c>
      <c r="B22" s="295">
        <v>18.382257238479259</v>
      </c>
      <c r="C22" s="295">
        <v>17.79035692838611</v>
      </c>
      <c r="D22" s="295">
        <v>19.306263139783692</v>
      </c>
      <c r="E22" s="295">
        <v>19.97785414936379</v>
      </c>
      <c r="F22" s="295">
        <v>20.405802426817409</v>
      </c>
      <c r="G22" s="295">
        <v>21.504398140910229</v>
      </c>
      <c r="H22" s="295">
        <v>20.494853007259049</v>
      </c>
      <c r="I22" s="295">
        <v>23.220346919386319</v>
      </c>
      <c r="J22" s="295">
        <v>25.322509533212639</v>
      </c>
      <c r="K22" s="295">
        <v>22.21302110973792</v>
      </c>
      <c r="L22" s="295">
        <v>18.284488028659091</v>
      </c>
      <c r="M22" s="295">
        <v>17.692419796383891</v>
      </c>
      <c r="N22" s="295">
        <v>16.419861267893548</v>
      </c>
      <c r="O22" s="295">
        <v>16.7595061545519</v>
      </c>
      <c r="P22" s="295">
        <v>14.481307031826841</v>
      </c>
      <c r="Q22" s="295">
        <v>13.0704114279562</v>
      </c>
      <c r="R22" s="295">
        <v>15.71297069769115</v>
      </c>
      <c r="S22" s="295">
        <v>16.85311587359628</v>
      </c>
      <c r="T22" s="295">
        <v>11.616145872380431</v>
      </c>
      <c r="U22" s="295">
        <v>9.7021618493700519</v>
      </c>
      <c r="V22" s="295">
        <v>10.907081681688179</v>
      </c>
      <c r="W22" s="295">
        <v>2.0714061313960541</v>
      </c>
      <c r="X22" s="295">
        <v>2.5060467866893261</v>
      </c>
      <c r="Y22" s="295">
        <v>4.9525832188884156</v>
      </c>
      <c r="DA22" s="122" t="s">
        <v>1458</v>
      </c>
    </row>
    <row r="23" spans="1:105" ht="12" customHeight="1" x14ac:dyDescent="0.25">
      <c r="A23" s="18" t="s">
        <v>35</v>
      </c>
      <c r="B23" s="295">
        <v>0</v>
      </c>
      <c r="C23" s="295">
        <v>0</v>
      </c>
      <c r="D23" s="295">
        <v>0</v>
      </c>
      <c r="E23" s="295">
        <v>0</v>
      </c>
      <c r="F23" s="295">
        <v>0</v>
      </c>
      <c r="G23" s="295">
        <v>0</v>
      </c>
      <c r="H23" s="295">
        <v>0</v>
      </c>
      <c r="I23" s="295">
        <v>0</v>
      </c>
      <c r="J23" s="295">
        <v>0</v>
      </c>
      <c r="K23" s="295">
        <v>0</v>
      </c>
      <c r="L23" s="295">
        <v>0</v>
      </c>
      <c r="M23" s="295">
        <v>0</v>
      </c>
      <c r="N23" s="295">
        <v>0</v>
      </c>
      <c r="O23" s="295">
        <v>0</v>
      </c>
      <c r="P23" s="295">
        <v>0</v>
      </c>
      <c r="Q23" s="295">
        <v>0</v>
      </c>
      <c r="R23" s="295">
        <v>0</v>
      </c>
      <c r="S23" s="295">
        <v>0</v>
      </c>
      <c r="T23" s="295">
        <v>0</v>
      </c>
      <c r="U23" s="295">
        <v>0</v>
      </c>
      <c r="V23" s="295">
        <v>0</v>
      </c>
      <c r="W23" s="295">
        <v>0</v>
      </c>
      <c r="X23" s="295">
        <v>0</v>
      </c>
      <c r="Y23" s="295">
        <v>0</v>
      </c>
      <c r="DA23" s="122" t="s">
        <v>1459</v>
      </c>
    </row>
    <row r="24" spans="1:105" ht="12" customHeight="1" x14ac:dyDescent="0.25">
      <c r="A24" s="18" t="s">
        <v>38</v>
      </c>
      <c r="B24" s="295">
        <v>0.1644691112531613</v>
      </c>
      <c r="C24" s="295">
        <v>0.36218010980105703</v>
      </c>
      <c r="D24" s="295">
        <v>0.38462951553565861</v>
      </c>
      <c r="E24" s="295">
        <v>1.0140391684619581</v>
      </c>
      <c r="F24" s="295">
        <v>0.85149578885491795</v>
      </c>
      <c r="G24" s="295">
        <v>0.75620021370615109</v>
      </c>
      <c r="H24" s="295">
        <v>0.5787761814643656</v>
      </c>
      <c r="I24" s="295">
        <v>2.1034385332452712</v>
      </c>
      <c r="J24" s="295">
        <v>2.6655380029797642</v>
      </c>
      <c r="K24" s="295">
        <v>2.7528938800084508</v>
      </c>
      <c r="L24" s="295">
        <v>3.1331083135216131</v>
      </c>
      <c r="M24" s="295">
        <v>1.687582064567827</v>
      </c>
      <c r="N24" s="295">
        <v>0.75784629975287432</v>
      </c>
      <c r="O24" s="295">
        <v>0.85736976049857949</v>
      </c>
      <c r="P24" s="295">
        <v>1.637333235107048</v>
      </c>
      <c r="Q24" s="295">
        <v>3.0050111163594821</v>
      </c>
      <c r="R24" s="295">
        <v>4.5314703764780653</v>
      </c>
      <c r="S24" s="295">
        <v>8.3573378307851005</v>
      </c>
      <c r="T24" s="295">
        <v>10.925881197739329</v>
      </c>
      <c r="U24" s="295">
        <v>13.06303243056758</v>
      </c>
      <c r="V24" s="295">
        <v>15.820137654613831</v>
      </c>
      <c r="W24" s="295">
        <v>17.576782094350261</v>
      </c>
      <c r="X24" s="295">
        <v>17.39898992609703</v>
      </c>
      <c r="Y24" s="295">
        <v>17.613446993209791</v>
      </c>
      <c r="DA24" s="122" t="s">
        <v>1460</v>
      </c>
    </row>
    <row r="25" spans="1:105" ht="12" customHeight="1" x14ac:dyDescent="0.25">
      <c r="A25" s="57" t="s">
        <v>1461</v>
      </c>
      <c r="B25" s="261">
        <v>93.237500157509174</v>
      </c>
      <c r="C25" s="261">
        <v>87.481277049055961</v>
      </c>
      <c r="D25" s="261">
        <v>93.887566888093147</v>
      </c>
      <c r="E25" s="261">
        <v>104.2764087478524</v>
      </c>
      <c r="F25" s="261">
        <v>107.14655471532519</v>
      </c>
      <c r="G25" s="261">
        <v>93.952951128561281</v>
      </c>
      <c r="H25" s="261">
        <v>91.583784445254906</v>
      </c>
      <c r="I25" s="261">
        <v>110.1344321336166</v>
      </c>
      <c r="J25" s="261">
        <v>116.2396881008297</v>
      </c>
      <c r="K25" s="261">
        <v>91.996333648325631</v>
      </c>
      <c r="L25" s="261">
        <v>82.207506550426217</v>
      </c>
      <c r="M25" s="261">
        <v>69.406969644745203</v>
      </c>
      <c r="N25" s="261">
        <v>58.899436087349301</v>
      </c>
      <c r="O25" s="261">
        <v>52.498276777908607</v>
      </c>
      <c r="P25" s="261">
        <v>47.354295031616331</v>
      </c>
      <c r="Q25" s="261">
        <v>48.361368099962277</v>
      </c>
      <c r="R25" s="261">
        <v>60.919677761966931</v>
      </c>
      <c r="S25" s="261">
        <v>78.993538718665476</v>
      </c>
      <c r="T25" s="261">
        <v>79.142786199662837</v>
      </c>
      <c r="U25" s="261">
        <v>86.890297251722203</v>
      </c>
      <c r="V25" s="261">
        <v>92.725941332117799</v>
      </c>
      <c r="W25" s="261">
        <v>88.535676546227663</v>
      </c>
      <c r="X25" s="261">
        <v>83.079948247195887</v>
      </c>
      <c r="Y25" s="261">
        <v>88.909487428205338</v>
      </c>
      <c r="DA25" s="70" t="s">
        <v>1462</v>
      </c>
    </row>
    <row r="26" spans="1:105" ht="12" customHeight="1" x14ac:dyDescent="0.25">
      <c r="A26" s="18" t="s">
        <v>28</v>
      </c>
      <c r="B26" s="230">
        <v>12.757381548243391</v>
      </c>
      <c r="C26" s="230">
        <v>13.7250842891952</v>
      </c>
      <c r="D26" s="230">
        <v>14.185865450040859</v>
      </c>
      <c r="E26" s="230">
        <v>15.86345504742609</v>
      </c>
      <c r="F26" s="230">
        <v>16.95803846881822</v>
      </c>
      <c r="G26" s="230">
        <v>14.653124565795631</v>
      </c>
      <c r="H26" s="230">
        <v>16.2530489298669</v>
      </c>
      <c r="I26" s="230">
        <v>17.420349993245399</v>
      </c>
      <c r="J26" s="230">
        <v>15.1107774876434</v>
      </c>
      <c r="K26" s="230">
        <v>6.4879722182562647</v>
      </c>
      <c r="L26" s="230">
        <v>7.966559018115734</v>
      </c>
      <c r="M26" s="230">
        <v>4.2280352403961876</v>
      </c>
      <c r="N26" s="230">
        <v>6.6098690078334799E-2</v>
      </c>
      <c r="O26" s="230">
        <v>1.6679331607296469E-2</v>
      </c>
      <c r="P26" s="230">
        <v>0.11032431917627809</v>
      </c>
      <c r="Q26" s="230">
        <v>0.42550502557458431</v>
      </c>
      <c r="R26" s="230">
        <v>0</v>
      </c>
      <c r="S26" s="230">
        <v>1.0196598358849871</v>
      </c>
      <c r="T26" s="230">
        <v>6.3370955427391502</v>
      </c>
      <c r="U26" s="230">
        <v>10.424487326526631</v>
      </c>
      <c r="V26" s="230">
        <v>7.0550624012252436</v>
      </c>
      <c r="W26" s="230">
        <v>21.782204180997478</v>
      </c>
      <c r="X26" s="230">
        <v>16.589119815415788</v>
      </c>
      <c r="Y26" s="230">
        <v>15.445976689588409</v>
      </c>
      <c r="DA26" s="71" t="s">
        <v>1463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0.53640030408592188</v>
      </c>
      <c r="M27" s="295">
        <v>0.64028209381486767</v>
      </c>
      <c r="N27" s="295">
        <v>0.60352375881809672</v>
      </c>
      <c r="O27" s="295">
        <v>0.15229307712874809</v>
      </c>
      <c r="P27" s="295">
        <v>5.6205941436879382E-2</v>
      </c>
      <c r="Q27" s="295">
        <v>0.13064849810769449</v>
      </c>
      <c r="R27" s="295">
        <v>0.1887194093875938</v>
      </c>
      <c r="S27" s="295">
        <v>0.1453504426279566</v>
      </c>
      <c r="T27" s="295">
        <v>0.2061280122094287</v>
      </c>
      <c r="U27" s="295">
        <v>0.29716647370242988</v>
      </c>
      <c r="V27" s="295">
        <v>0.40635308945610049</v>
      </c>
      <c r="W27" s="295">
        <v>0.40069661390895339</v>
      </c>
      <c r="X27" s="295">
        <v>0.32344109433673701</v>
      </c>
      <c r="Y27" s="295">
        <v>0.29556110284431641</v>
      </c>
      <c r="DA27" s="122" t="s">
        <v>1464</v>
      </c>
    </row>
    <row r="28" spans="1:105" ht="12" customHeight="1" x14ac:dyDescent="0.25">
      <c r="A28" s="18" t="s">
        <v>159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1.5905086284149501</v>
      </c>
      <c r="O28" s="295">
        <v>0.13307779201147621</v>
      </c>
      <c r="P28" s="295">
        <v>4.9159576487604127E-2</v>
      </c>
      <c r="Q28" s="295">
        <v>0.22739609116524381</v>
      </c>
      <c r="R28" s="295">
        <v>0.33014224140682752</v>
      </c>
      <c r="S28" s="295">
        <v>0.54651552689375793</v>
      </c>
      <c r="T28" s="295">
        <v>0.61942391208240077</v>
      </c>
      <c r="U28" s="295">
        <v>1.0850828774764509</v>
      </c>
      <c r="V28" s="295">
        <v>1.110502287923997</v>
      </c>
      <c r="W28" s="295">
        <v>2.6896822005429581</v>
      </c>
      <c r="X28" s="295">
        <v>1.6082681979876901</v>
      </c>
      <c r="Y28" s="295">
        <v>1.7417221633583979</v>
      </c>
      <c r="DA28" s="122" t="s">
        <v>1465</v>
      </c>
    </row>
    <row r="29" spans="1:105" ht="12" customHeight="1" x14ac:dyDescent="0.25">
      <c r="A29" s="18" t="s">
        <v>32</v>
      </c>
      <c r="B29" s="295">
        <v>26.63000475627738</v>
      </c>
      <c r="C29" s="295">
        <v>21.050601067067451</v>
      </c>
      <c r="D29" s="295">
        <v>22.529519600624241</v>
      </c>
      <c r="E29" s="295">
        <v>27.463337911707249</v>
      </c>
      <c r="F29" s="295">
        <v>28.468301717251371</v>
      </c>
      <c r="G29" s="295">
        <v>14.666546638999881</v>
      </c>
      <c r="H29" s="295">
        <v>14.143800974522909</v>
      </c>
      <c r="I29" s="295">
        <v>19.186889033727031</v>
      </c>
      <c r="J29" s="295">
        <v>19.86607651909527</v>
      </c>
      <c r="K29" s="295">
        <v>13.02023930595835</v>
      </c>
      <c r="L29" s="295">
        <v>11.51890973428382</v>
      </c>
      <c r="M29" s="295">
        <v>8.2691367634718969</v>
      </c>
      <c r="N29" s="295">
        <v>6.7641145959384481</v>
      </c>
      <c r="O29" s="295">
        <v>1.0459181146045899</v>
      </c>
      <c r="P29" s="295">
        <v>0.33839920871495388</v>
      </c>
      <c r="Q29" s="295">
        <v>0.90309444365149771</v>
      </c>
      <c r="R29" s="295">
        <v>1.6214155756243169</v>
      </c>
      <c r="S29" s="295">
        <v>4.0838766671811966</v>
      </c>
      <c r="T29" s="295">
        <v>6.5297351782273019</v>
      </c>
      <c r="U29" s="295">
        <v>8.9851947091572875</v>
      </c>
      <c r="V29" s="295">
        <v>6.5519833285311631</v>
      </c>
      <c r="W29" s="295">
        <v>6.6149033198025524</v>
      </c>
      <c r="X29" s="295">
        <v>6.7651735655013958</v>
      </c>
      <c r="Y29" s="295">
        <v>5.9061311914337944</v>
      </c>
      <c r="DA29" s="122" t="s">
        <v>1466</v>
      </c>
    </row>
    <row r="30" spans="1:105" ht="12" customHeight="1" x14ac:dyDescent="0.25">
      <c r="A30" s="18" t="s">
        <v>33</v>
      </c>
      <c r="B30" s="295">
        <v>53.372580502936557</v>
      </c>
      <c r="C30" s="295">
        <v>51.654007721568327</v>
      </c>
      <c r="D30" s="295">
        <v>56.055416387167668</v>
      </c>
      <c r="E30" s="295">
        <v>58.005369799245358</v>
      </c>
      <c r="F30" s="295">
        <v>59.247910559782348</v>
      </c>
      <c r="G30" s="295">
        <v>62.43766508393621</v>
      </c>
      <c r="H30" s="295">
        <v>59.506467450364049</v>
      </c>
      <c r="I30" s="295">
        <v>67.419894041456089</v>
      </c>
      <c r="J30" s="295">
        <v>73.523488495669653</v>
      </c>
      <c r="K30" s="295">
        <v>64.495140178497266</v>
      </c>
      <c r="L30" s="295">
        <v>53.088709215850443</v>
      </c>
      <c r="M30" s="295">
        <v>51.369648875198088</v>
      </c>
      <c r="N30" s="295">
        <v>47.674796190600993</v>
      </c>
      <c r="O30" s="295">
        <v>48.660949513362532</v>
      </c>
      <c r="P30" s="295">
        <v>42.046235960946703</v>
      </c>
      <c r="Q30" s="295">
        <v>37.949723861159818</v>
      </c>
      <c r="R30" s="295">
        <v>45.622351086856213</v>
      </c>
      <c r="S30" s="295">
        <v>48.932743787631253</v>
      </c>
      <c r="T30" s="295">
        <v>33.727287822394167</v>
      </c>
      <c r="U30" s="295">
        <v>28.170066800831169</v>
      </c>
      <c r="V30" s="295">
        <v>31.668531647431479</v>
      </c>
      <c r="W30" s="295">
        <v>6.0142935150959973</v>
      </c>
      <c r="X30" s="295">
        <v>7.2762654842364078</v>
      </c>
      <c r="Y30" s="295">
        <v>14.37974363639591</v>
      </c>
      <c r="DA30" s="122" t="s">
        <v>1467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1468</v>
      </c>
    </row>
    <row r="32" spans="1:105" ht="12" customHeight="1" x14ac:dyDescent="0.25">
      <c r="A32" s="18" t="s">
        <v>38</v>
      </c>
      <c r="B32" s="295">
        <v>0.47753335005184522</v>
      </c>
      <c r="C32" s="295">
        <v>1.051583971224989</v>
      </c>
      <c r="D32" s="295">
        <v>1.116765450260381</v>
      </c>
      <c r="E32" s="295">
        <v>2.9442459894737119</v>
      </c>
      <c r="F32" s="295">
        <v>2.4723039694732458</v>
      </c>
      <c r="G32" s="295">
        <v>2.1956148398295592</v>
      </c>
      <c r="H32" s="295">
        <v>1.6804670905010479</v>
      </c>
      <c r="I32" s="295">
        <v>6.1072990651881254</v>
      </c>
      <c r="J32" s="295">
        <v>7.7393455984213926</v>
      </c>
      <c r="K32" s="295">
        <v>7.9929819456137503</v>
      </c>
      <c r="L32" s="295">
        <v>9.0969282780903029</v>
      </c>
      <c r="M32" s="295">
        <v>4.8998666718641601</v>
      </c>
      <c r="N32" s="295">
        <v>2.2003942234984799</v>
      </c>
      <c r="O32" s="295">
        <v>2.4893589491939641</v>
      </c>
      <c r="P32" s="295">
        <v>4.7539700248539241</v>
      </c>
      <c r="Q32" s="295">
        <v>8.7250001803034376</v>
      </c>
      <c r="R32" s="295">
        <v>13.157049448691989</v>
      </c>
      <c r="S32" s="295">
        <v>24.265392458446321</v>
      </c>
      <c r="T32" s="295">
        <v>31.723115732010381</v>
      </c>
      <c r="U32" s="295">
        <v>37.928299064028238</v>
      </c>
      <c r="V32" s="295">
        <v>45.933508577549823</v>
      </c>
      <c r="W32" s="295">
        <v>51.03389671587972</v>
      </c>
      <c r="X32" s="295">
        <v>50.517680089717857</v>
      </c>
      <c r="Y32" s="295">
        <v>51.14035264458451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2.7540887607662463</v>
      </c>
      <c r="C33" s="261">
        <f t="shared" si="0"/>
        <v>2.8875402186316648</v>
      </c>
      <c r="D33" s="261">
        <f t="shared" si="0"/>
        <v>3.1393761960911615</v>
      </c>
      <c r="E33" s="261">
        <f t="shared" si="0"/>
        <v>3.8788540378337117</v>
      </c>
      <c r="F33" s="261">
        <f t="shared" si="0"/>
        <v>3.6997649860997806</v>
      </c>
      <c r="G33" s="261">
        <f t="shared" si="0"/>
        <v>3.8508042525107795</v>
      </c>
      <c r="H33" s="261">
        <f t="shared" si="0"/>
        <v>3.9789643014230811</v>
      </c>
      <c r="I33" s="261">
        <f t="shared" si="0"/>
        <v>5.2858866545952834</v>
      </c>
      <c r="J33" s="261">
        <f t="shared" si="0"/>
        <v>5.7318554730892499</v>
      </c>
      <c r="K33" s="261">
        <f t="shared" si="0"/>
        <v>4.2339155527036487</v>
      </c>
      <c r="L33" s="261">
        <f t="shared" si="0"/>
        <v>4.0868797226105542</v>
      </c>
      <c r="M33" s="261">
        <f t="shared" si="0"/>
        <v>4.453203781793647</v>
      </c>
      <c r="N33" s="261">
        <f t="shared" si="0"/>
        <v>3.5698095932671308</v>
      </c>
      <c r="O33" s="261">
        <f t="shared" si="0"/>
        <v>2.0137934841178606</v>
      </c>
      <c r="P33" s="261">
        <f t="shared" si="0"/>
        <v>1.2760326958826054</v>
      </c>
      <c r="Q33" s="261">
        <f t="shared" si="0"/>
        <v>1.5996399074978158</v>
      </c>
      <c r="R33" s="261">
        <f t="shared" si="0"/>
        <v>2.3443049857364513</v>
      </c>
      <c r="S33" s="261">
        <f t="shared" si="0"/>
        <v>3.8253938418278777</v>
      </c>
      <c r="T33" s="261">
        <f t="shared" si="0"/>
        <v>4.0495007782250756</v>
      </c>
      <c r="U33" s="261">
        <f t="shared" si="0"/>
        <v>5.1875395100307635</v>
      </c>
      <c r="V33" s="261">
        <f t="shared" si="0"/>
        <v>4.7717550412840897</v>
      </c>
      <c r="W33" s="261">
        <f t="shared" si="0"/>
        <v>4.6320767177704152</v>
      </c>
      <c r="X33" s="261">
        <f t="shared" si="0"/>
        <v>5.5023699511979753</v>
      </c>
      <c r="Y33" s="261">
        <f t="shared" si="0"/>
        <v>6.2590359616740736</v>
      </c>
      <c r="DA33" s="70"/>
    </row>
    <row r="34" spans="1:105" ht="12" customHeight="1" x14ac:dyDescent="0.25">
      <c r="A34" s="60" t="s">
        <v>1471</v>
      </c>
      <c r="B34" s="262">
        <v>2.6156904920343682</v>
      </c>
      <c r="C34" s="262">
        <v>2.7576862728524461</v>
      </c>
      <c r="D34" s="262">
        <v>3.0000129925431311</v>
      </c>
      <c r="E34" s="262">
        <v>3.724070024792816</v>
      </c>
      <c r="F34" s="262">
        <v>3.5407206354025238</v>
      </c>
      <c r="G34" s="262">
        <v>3.7113439950341491</v>
      </c>
      <c r="H34" s="262">
        <v>3.8430207466331692</v>
      </c>
      <c r="I34" s="262">
        <v>5.122407210065866</v>
      </c>
      <c r="J34" s="262">
        <v>5.559313614245851</v>
      </c>
      <c r="K34" s="262">
        <v>4.097359625259223</v>
      </c>
      <c r="L34" s="262">
        <v>3.9648539651189512</v>
      </c>
      <c r="M34" s="262">
        <v>4.3501786639973599</v>
      </c>
      <c r="N34" s="262">
        <v>3.48238146649408</v>
      </c>
      <c r="O34" s="262">
        <v>1.9358669995467881</v>
      </c>
      <c r="P34" s="262">
        <v>1.2057417460145501</v>
      </c>
      <c r="Q34" s="262">
        <v>1.5278540959173581</v>
      </c>
      <c r="R34" s="262">
        <v>2.25387808754938</v>
      </c>
      <c r="S34" s="262">
        <v>3.7081387783480642</v>
      </c>
      <c r="T34" s="262">
        <v>3.9320241773493891</v>
      </c>
      <c r="U34" s="262">
        <v>5.0585627926271268</v>
      </c>
      <c r="V34" s="262">
        <v>4.6341161113983746</v>
      </c>
      <c r="W34" s="262">
        <v>4.5006576606924824</v>
      </c>
      <c r="X34" s="262">
        <v>5.3790491737820023</v>
      </c>
      <c r="Y34" s="262">
        <v>6.1270620336610406</v>
      </c>
      <c r="DA34" s="72" t="s">
        <v>1472</v>
      </c>
    </row>
    <row r="35" spans="1:105" ht="12" customHeight="1" x14ac:dyDescent="0.25">
      <c r="A35" s="60" t="s">
        <v>1473</v>
      </c>
      <c r="B35" s="262">
        <v>0.13839826873187791</v>
      </c>
      <c r="C35" s="262">
        <v>0.12985394577921891</v>
      </c>
      <c r="D35" s="262">
        <v>0.1393632035480305</v>
      </c>
      <c r="E35" s="262">
        <v>0.15478401304089581</v>
      </c>
      <c r="F35" s="262">
        <v>0.15904435069725689</v>
      </c>
      <c r="G35" s="262">
        <v>0.1394602574766306</v>
      </c>
      <c r="H35" s="262">
        <v>0.13594355478991199</v>
      </c>
      <c r="I35" s="262">
        <v>0.1634794445294171</v>
      </c>
      <c r="J35" s="262">
        <v>0.17254185884339859</v>
      </c>
      <c r="K35" s="262">
        <v>0.13655592744442599</v>
      </c>
      <c r="L35" s="262">
        <v>0.1220257574916028</v>
      </c>
      <c r="M35" s="262">
        <v>0.1030251177962873</v>
      </c>
      <c r="N35" s="262">
        <v>8.7428126773050618E-2</v>
      </c>
      <c r="O35" s="262">
        <v>7.7926484571072374E-2</v>
      </c>
      <c r="P35" s="262">
        <v>7.0290949868055203E-2</v>
      </c>
      <c r="Q35" s="262">
        <v>7.1785811580457715E-2</v>
      </c>
      <c r="R35" s="262">
        <v>9.0426898187071086E-2</v>
      </c>
      <c r="S35" s="262">
        <v>0.1172550634798136</v>
      </c>
      <c r="T35" s="262">
        <v>0.1174766008756868</v>
      </c>
      <c r="U35" s="262">
        <v>0.12897671740363681</v>
      </c>
      <c r="V35" s="262">
        <v>0.13763892988571541</v>
      </c>
      <c r="W35" s="262">
        <v>0.1314190570779325</v>
      </c>
      <c r="X35" s="262">
        <v>0.1233207774159729</v>
      </c>
      <c r="Y35" s="262">
        <v>0.13197392801303309</v>
      </c>
      <c r="DA35" s="72" t="s">
        <v>1474</v>
      </c>
    </row>
    <row r="36" spans="1:105" ht="12" customHeight="1" x14ac:dyDescent="0.25">
      <c r="A36" s="64" t="s">
        <v>28</v>
      </c>
      <c r="B36" s="229">
        <v>1.8936581491848278E-2</v>
      </c>
      <c r="C36" s="229">
        <v>2.0373003358249379E-2</v>
      </c>
      <c r="D36" s="229">
        <v>2.1056969732482639E-2</v>
      </c>
      <c r="E36" s="229">
        <v>2.3547121179362949E-2</v>
      </c>
      <c r="F36" s="229">
        <v>2.5171879996870618E-2</v>
      </c>
      <c r="G36" s="229">
        <v>2.1750551741442591E-2</v>
      </c>
      <c r="H36" s="229">
        <v>2.4125419811857961E-2</v>
      </c>
      <c r="I36" s="229">
        <v>2.5858117985742338E-2</v>
      </c>
      <c r="J36" s="229">
        <v>2.242987467434852E-2</v>
      </c>
      <c r="K36" s="229">
        <v>9.6305040468727312E-3</v>
      </c>
      <c r="L36" s="229">
        <v>1.18252631612276E-2</v>
      </c>
      <c r="M36" s="229">
        <v>6.2759378621228979E-3</v>
      </c>
      <c r="N36" s="229">
        <v>9.8114430962140434E-5</v>
      </c>
      <c r="O36" s="229">
        <v>2.475817792363674E-5</v>
      </c>
      <c r="P36" s="229">
        <v>1.6376130577531669E-4</v>
      </c>
      <c r="Q36" s="229">
        <v>6.316037943612016E-4</v>
      </c>
      <c r="R36" s="229">
        <v>0</v>
      </c>
      <c r="S36" s="229">
        <v>1.513545040820654E-3</v>
      </c>
      <c r="T36" s="229">
        <v>9.4065483354013185E-3</v>
      </c>
      <c r="U36" s="229">
        <v>1.5473720294639341E-2</v>
      </c>
      <c r="V36" s="229">
        <v>1.0472271569652339E-2</v>
      </c>
      <c r="W36" s="229">
        <v>3.2332691703677467E-2</v>
      </c>
      <c r="X36" s="229">
        <v>2.4624270903452879E-2</v>
      </c>
      <c r="Y36" s="229">
        <v>2.2927431871303909E-2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7.9621261088439355E-4</v>
      </c>
      <c r="M38" s="229">
        <v>9.5041086616759398E-4</v>
      </c>
      <c r="N38" s="229">
        <v>8.9584816428878655E-4</v>
      </c>
      <c r="O38" s="229">
        <v>2.2605816521102391E-4</v>
      </c>
      <c r="P38" s="229">
        <v>8.3430003744935574E-5</v>
      </c>
      <c r="Q38" s="229">
        <v>1.9392975916320389E-4</v>
      </c>
      <c r="R38" s="229">
        <v>2.8012805460488272E-4</v>
      </c>
      <c r="S38" s="229">
        <v>2.157527774247304E-4</v>
      </c>
      <c r="T38" s="229">
        <v>3.0596873552739419E-4</v>
      </c>
      <c r="U38" s="229">
        <v>4.4110283326017621E-4</v>
      </c>
      <c r="V38" s="229">
        <v>6.0317537449597618E-4</v>
      </c>
      <c r="W38" s="229">
        <v>5.9477911310408039E-4</v>
      </c>
      <c r="X38" s="229">
        <v>4.8010390044056988E-4</v>
      </c>
      <c r="Y38" s="229">
        <v>4.387198806170854E-4</v>
      </c>
      <c r="DA38" s="73" t="s">
        <v>1477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2.3608917034871248E-3</v>
      </c>
      <c r="O39" s="229">
        <v>1.9753571245406139E-4</v>
      </c>
      <c r="P39" s="229">
        <v>7.297064234866009E-5</v>
      </c>
      <c r="Q39" s="229">
        <v>3.3753827891675191E-4</v>
      </c>
      <c r="R39" s="229">
        <v>4.9005083328895705E-4</v>
      </c>
      <c r="S39" s="229">
        <v>8.1122727045888638E-4</v>
      </c>
      <c r="T39" s="229">
        <v>9.1944975893293378E-4</v>
      </c>
      <c r="U39" s="229">
        <v>1.6106565643614649E-3</v>
      </c>
      <c r="V39" s="229">
        <v>1.6483881894284421E-3</v>
      </c>
      <c r="W39" s="229">
        <v>3.9924639695963883E-3</v>
      </c>
      <c r="X39" s="229">
        <v>2.3872533463683509E-3</v>
      </c>
      <c r="Y39" s="229">
        <v>2.585347436530658E-3</v>
      </c>
      <c r="DA39" s="73" t="s">
        <v>1478</v>
      </c>
    </row>
    <row r="40" spans="1:105" ht="12" customHeight="1" x14ac:dyDescent="0.25">
      <c r="A40" s="64" t="s">
        <v>32</v>
      </c>
      <c r="B40" s="229">
        <v>3.952858612000909E-2</v>
      </c>
      <c r="C40" s="229">
        <v>3.124672732029397E-2</v>
      </c>
      <c r="D40" s="229">
        <v>3.3441978847779968E-2</v>
      </c>
      <c r="E40" s="229">
        <v>4.0765554783835707E-2</v>
      </c>
      <c r="F40" s="229">
        <v>4.22572855851822E-2</v>
      </c>
      <c r="G40" s="229">
        <v>2.1770474966444572E-2</v>
      </c>
      <c r="H40" s="229">
        <v>2.0994530793461742E-2</v>
      </c>
      <c r="I40" s="229">
        <v>2.8480302669339749E-2</v>
      </c>
      <c r="J40" s="229">
        <v>2.9488463248082509E-2</v>
      </c>
      <c r="K40" s="229">
        <v>1.9326757746349291E-2</v>
      </c>
      <c r="L40" s="229">
        <v>1.7098240109510929E-2</v>
      </c>
      <c r="M40" s="229">
        <v>1.2274398284363089E-2</v>
      </c>
      <c r="N40" s="229">
        <v>1.0040399495915829E-2</v>
      </c>
      <c r="O40" s="229">
        <v>1.5525218506721929E-3</v>
      </c>
      <c r="P40" s="229">
        <v>5.0230716768756144E-4</v>
      </c>
      <c r="Q40" s="229">
        <v>1.3405197189071091E-3</v>
      </c>
      <c r="R40" s="229">
        <v>2.4067688235121991E-3</v>
      </c>
      <c r="S40" s="229">
        <v>6.0619542512141116E-3</v>
      </c>
      <c r="T40" s="229">
        <v>9.6924954274582812E-3</v>
      </c>
      <c r="U40" s="229">
        <v>1.3337287999629469E-2</v>
      </c>
      <c r="V40" s="229">
        <v>9.7255197522132329E-3</v>
      </c>
      <c r="W40" s="229">
        <v>9.8189158411889615E-3</v>
      </c>
      <c r="X40" s="229">
        <v>1.004197139084978E-2</v>
      </c>
      <c r="Y40" s="229">
        <v>8.7668409214846227E-3</v>
      </c>
      <c r="DA40" s="73" t="s">
        <v>1479</v>
      </c>
    </row>
    <row r="41" spans="1:105" ht="12" customHeight="1" x14ac:dyDescent="0.25">
      <c r="A41" s="64" t="s">
        <v>33</v>
      </c>
      <c r="B41" s="229">
        <v>7.9224268420760427E-2</v>
      </c>
      <c r="C41" s="229">
        <v>7.6673283063696071E-2</v>
      </c>
      <c r="D41" s="229">
        <v>8.3206569973698824E-2</v>
      </c>
      <c r="E41" s="229">
        <v>8.6101008111609742E-2</v>
      </c>
      <c r="F41" s="229">
        <v>8.7945389286529729E-2</v>
      </c>
      <c r="G41" s="229">
        <v>9.2680141967337398E-2</v>
      </c>
      <c r="H41" s="229">
        <v>8.8329181494222572E-2</v>
      </c>
      <c r="I41" s="229">
        <v>0.1000755768618995</v>
      </c>
      <c r="J41" s="229">
        <v>0.1091355248879365</v>
      </c>
      <c r="K41" s="229">
        <v>9.5734181281617287E-2</v>
      </c>
      <c r="L41" s="229">
        <v>7.8802900466782247E-2</v>
      </c>
      <c r="M41" s="229">
        <v>7.6251191394895931E-2</v>
      </c>
      <c r="N41" s="229">
        <v>7.0766689838079155E-2</v>
      </c>
      <c r="O41" s="229">
        <v>7.2230499060160575E-2</v>
      </c>
      <c r="P41" s="229">
        <v>6.2411864902604697E-2</v>
      </c>
      <c r="Q41" s="229">
        <v>5.6331155086362078E-2</v>
      </c>
      <c r="R41" s="229">
        <v>6.7720116854616097E-2</v>
      </c>
      <c r="S41" s="229">
        <v>7.2633940346622433E-2</v>
      </c>
      <c r="T41" s="229">
        <v>5.0063528470364757E-2</v>
      </c>
      <c r="U41" s="229">
        <v>4.181459679539027E-2</v>
      </c>
      <c r="V41" s="229">
        <v>4.7007587568103783E-2</v>
      </c>
      <c r="W41" s="229">
        <v>8.9273930417321373E-3</v>
      </c>
      <c r="X41" s="229">
        <v>1.0800617178180901E-2</v>
      </c>
      <c r="Y41" s="229">
        <v>2.1344755283265179E-2</v>
      </c>
      <c r="DA41" s="73" t="s">
        <v>1480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7.0883269926007796E-4</v>
      </c>
      <c r="C44" s="229">
        <v>1.560932036979437E-3</v>
      </c>
      <c r="D44" s="229">
        <v>1.65768499406904E-3</v>
      </c>
      <c r="E44" s="229">
        <v>4.3703289660873522E-3</v>
      </c>
      <c r="F44" s="229">
        <v>3.6697958286743019E-3</v>
      </c>
      <c r="G44" s="229">
        <v>3.2590888014060221E-3</v>
      </c>
      <c r="H44" s="229">
        <v>2.4944226903697189E-3</v>
      </c>
      <c r="I44" s="229">
        <v>9.0654470124355707E-3</v>
      </c>
      <c r="J44" s="229">
        <v>1.148799603303108E-2</v>
      </c>
      <c r="K44" s="229">
        <v>1.1864484369586649E-2</v>
      </c>
      <c r="L44" s="229">
        <v>1.350314114319766E-2</v>
      </c>
      <c r="M44" s="229">
        <v>7.2731793887377454E-3</v>
      </c>
      <c r="N44" s="229">
        <v>3.266183140317585E-3</v>
      </c>
      <c r="O44" s="229">
        <v>3.695111604650891E-3</v>
      </c>
      <c r="P44" s="229">
        <v>7.0566158458940193E-3</v>
      </c>
      <c r="Q44" s="229">
        <v>1.2951064942747359E-2</v>
      </c>
      <c r="R44" s="229">
        <v>1.9529833621048959E-2</v>
      </c>
      <c r="S44" s="229">
        <v>3.6018643793272791E-2</v>
      </c>
      <c r="T44" s="229">
        <v>4.708861014800212E-2</v>
      </c>
      <c r="U44" s="229">
        <v>5.6299352916356037E-2</v>
      </c>
      <c r="V44" s="229">
        <v>6.8181987431821661E-2</v>
      </c>
      <c r="W44" s="229">
        <v>7.5752813408633435E-2</v>
      </c>
      <c r="X44" s="229">
        <v>7.4986560696680415E-2</v>
      </c>
      <c r="Y44" s="229">
        <v>7.5910832619831684E-2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94.135517626827195</v>
      </c>
      <c r="C48" s="223">
        <v>82.556602689122158</v>
      </c>
      <c r="D48" s="223">
        <v>78.715919521988937</v>
      </c>
      <c r="E48" s="223">
        <v>74.544651194661952</v>
      </c>
      <c r="F48" s="223">
        <v>88.373221111559246</v>
      </c>
      <c r="G48" s="223">
        <v>78.682746635766904</v>
      </c>
      <c r="H48" s="223">
        <v>75.953332394208985</v>
      </c>
      <c r="I48" s="223">
        <v>49.984099982514707</v>
      </c>
      <c r="J48" s="223">
        <v>45.59106019454736</v>
      </c>
      <c r="K48" s="223">
        <v>52.989098600726741</v>
      </c>
      <c r="L48" s="223">
        <v>43.411771776003221</v>
      </c>
      <c r="M48" s="223">
        <v>18.018702653462402</v>
      </c>
      <c r="N48" s="223">
        <v>16.852077438769921</v>
      </c>
      <c r="O48" s="223">
        <v>56.045647667148387</v>
      </c>
      <c r="P48" s="223">
        <v>96.668790906502437</v>
      </c>
      <c r="Q48" s="223">
        <v>78.095620031831317</v>
      </c>
      <c r="R48" s="223">
        <v>60.81485395857581</v>
      </c>
      <c r="S48" s="223">
        <v>42.248979537461253</v>
      </c>
      <c r="T48" s="223">
        <v>36.717180168409747</v>
      </c>
      <c r="U48" s="223">
        <v>18.400926473976039</v>
      </c>
      <c r="V48" s="223">
        <v>32.888177790943892</v>
      </c>
      <c r="W48" s="223">
        <v>36.605519185936338</v>
      </c>
      <c r="X48" s="223">
        <v>33.362238461209451</v>
      </c>
      <c r="Y48" s="223">
        <v>28.76639170380232</v>
      </c>
      <c r="DA48" s="89" t="s">
        <v>1485</v>
      </c>
    </row>
    <row r="49" spans="1:105" ht="12" customHeight="1" x14ac:dyDescent="0.25">
      <c r="A49" s="55" t="s">
        <v>91</v>
      </c>
      <c r="B49" s="259">
        <v>0.67735684535796459</v>
      </c>
      <c r="C49" s="259">
        <v>0.5940401813338243</v>
      </c>
      <c r="D49" s="259">
        <v>0.56640435269343414</v>
      </c>
      <c r="E49" s="259">
        <v>0.53638978192816278</v>
      </c>
      <c r="F49" s="259">
        <v>0.63589395135172266</v>
      </c>
      <c r="G49" s="259">
        <v>0.56616565552450449</v>
      </c>
      <c r="H49" s="259">
        <v>0.54652601825520142</v>
      </c>
      <c r="I49" s="259">
        <v>0.35966310204469248</v>
      </c>
      <c r="J49" s="259">
        <v>0.32805276359502328</v>
      </c>
      <c r="K49" s="259">
        <v>0.38128572053811149</v>
      </c>
      <c r="L49" s="259">
        <v>0.31237158431753342</v>
      </c>
      <c r="M49" s="259">
        <v>0.12965447999276841</v>
      </c>
      <c r="N49" s="259">
        <v>0.121259969663582</v>
      </c>
      <c r="O49" s="259">
        <v>0.40327927287125032</v>
      </c>
      <c r="P49" s="259">
        <v>0.69558514048403675</v>
      </c>
      <c r="Q49" s="259">
        <v>0.56194095655527554</v>
      </c>
      <c r="R49" s="259">
        <v>0.43759633629068589</v>
      </c>
      <c r="S49" s="259">
        <v>0.30400465435972229</v>
      </c>
      <c r="T49" s="259">
        <v>0.26420031414642547</v>
      </c>
      <c r="U49" s="259">
        <v>0.13240479069250369</v>
      </c>
      <c r="V49" s="259">
        <v>0.236648535214733</v>
      </c>
      <c r="W49" s="259">
        <v>0.26339685193858742</v>
      </c>
      <c r="X49" s="259">
        <v>0.24005966257818859</v>
      </c>
      <c r="Y49" s="259">
        <v>0.2069900163933803</v>
      </c>
      <c r="DA49" s="67" t="s">
        <v>1486</v>
      </c>
    </row>
    <row r="50" spans="1:105" ht="12" customHeight="1" x14ac:dyDescent="0.25">
      <c r="A50" s="173" t="s">
        <v>92</v>
      </c>
      <c r="B50" s="224">
        <v>0.75839717500722303</v>
      </c>
      <c r="C50" s="224">
        <v>0.66511233842519779</v>
      </c>
      <c r="D50" s="224">
        <v>0.6341701038947718</v>
      </c>
      <c r="E50" s="224">
        <v>0.60056452976728725</v>
      </c>
      <c r="F50" s="224">
        <v>0.71197357731649635</v>
      </c>
      <c r="G50" s="224">
        <v>0.63390284851846723</v>
      </c>
      <c r="H50" s="224">
        <v>0.61191348571024984</v>
      </c>
      <c r="I50" s="224">
        <v>0.40269391593862058</v>
      </c>
      <c r="J50" s="224">
        <v>0.36730165328483089</v>
      </c>
      <c r="K50" s="224">
        <v>0.42690350781629849</v>
      </c>
      <c r="L50" s="224">
        <v>0.3497443463109195</v>
      </c>
      <c r="M50" s="224">
        <v>0.14516660166264589</v>
      </c>
      <c r="N50" s="224">
        <v>0.13576775530440249</v>
      </c>
      <c r="O50" s="224">
        <v>0.45152841280122008</v>
      </c>
      <c r="P50" s="224">
        <v>0.77880633987143177</v>
      </c>
      <c r="Q50" s="224">
        <v>0.62917269810295651</v>
      </c>
      <c r="R50" s="224">
        <v>0.48995123842142851</v>
      </c>
      <c r="S50" s="224">
        <v>0.34037638009492299</v>
      </c>
      <c r="T50" s="224">
        <v>0.29580976889482907</v>
      </c>
      <c r="U50" s="224">
        <v>0.14824596504306481</v>
      </c>
      <c r="V50" s="224">
        <v>0.26496163994859162</v>
      </c>
      <c r="W50" s="224">
        <v>0.29491017885919951</v>
      </c>
      <c r="X50" s="224">
        <v>0.26878088142192069</v>
      </c>
      <c r="Y50" s="224">
        <v>0.23175471653272869</v>
      </c>
      <c r="DA50" s="177" t="s">
        <v>1487</v>
      </c>
    </row>
    <row r="51" spans="1:105" ht="12" customHeight="1" x14ac:dyDescent="0.25">
      <c r="A51" s="173" t="s">
        <v>93</v>
      </c>
      <c r="B51" s="224">
        <v>0.49381690005208628</v>
      </c>
      <c r="C51" s="224">
        <v>0.4822160994281835</v>
      </c>
      <c r="D51" s="224">
        <v>0.46524614037434309</v>
      </c>
      <c r="E51" s="224">
        <v>0.48628754431002458</v>
      </c>
      <c r="F51" s="224">
        <v>0.5377134786235136</v>
      </c>
      <c r="G51" s="224">
        <v>0.56535202002681328</v>
      </c>
      <c r="H51" s="224">
        <v>0.57506669671238697</v>
      </c>
      <c r="I51" s="224">
        <v>0.41239044673354053</v>
      </c>
      <c r="J51" s="224">
        <v>0.38552635017049969</v>
      </c>
      <c r="K51" s="224">
        <v>0.42502277382054549</v>
      </c>
      <c r="L51" s="224">
        <v>0.371949759938979</v>
      </c>
      <c r="M51" s="224">
        <v>0.1925074446202677</v>
      </c>
      <c r="N51" s="224">
        <v>0.1722188775604297</v>
      </c>
      <c r="O51" s="224">
        <v>0.41158798903382682</v>
      </c>
      <c r="P51" s="224">
        <v>0.52754806526063547</v>
      </c>
      <c r="Q51" s="224">
        <v>0.49781463027177231</v>
      </c>
      <c r="R51" s="224">
        <v>0.44233815907883062</v>
      </c>
      <c r="S51" s="224">
        <v>0.36422822811690242</v>
      </c>
      <c r="T51" s="224">
        <v>0.32444760650643928</v>
      </c>
      <c r="U51" s="224">
        <v>0.18399330446251869</v>
      </c>
      <c r="V51" s="224">
        <v>0.29145531168466587</v>
      </c>
      <c r="W51" s="224">
        <v>0.32582848823310939</v>
      </c>
      <c r="X51" s="224">
        <v>0.36515565438907721</v>
      </c>
      <c r="Y51" s="224">
        <v>0.33149587159954808</v>
      </c>
      <c r="DA51" s="177" t="s">
        <v>1488</v>
      </c>
    </row>
    <row r="52" spans="1:105" ht="12" customHeight="1" x14ac:dyDescent="0.25">
      <c r="A52" s="173" t="s">
        <v>94</v>
      </c>
      <c r="B52" s="224">
        <v>0.55781305740566534</v>
      </c>
      <c r="C52" s="224">
        <v>0.48920059204025601</v>
      </c>
      <c r="D52" s="224">
        <v>0.46644209159328959</v>
      </c>
      <c r="E52" s="224">
        <v>0.44172466295868729</v>
      </c>
      <c r="F52" s="224">
        <v>0.52366777071813497</v>
      </c>
      <c r="G52" s="224">
        <v>0.46624552105811701</v>
      </c>
      <c r="H52" s="224">
        <v>0.45007199865761821</v>
      </c>
      <c r="I52" s="224">
        <v>0.29618771252179649</v>
      </c>
      <c r="J52" s="224">
        <v>0.27015614635829288</v>
      </c>
      <c r="K52" s="224">
        <v>0.31399424834348172</v>
      </c>
      <c r="L52" s="224">
        <v>0.25724247077289247</v>
      </c>
      <c r="M52" s="224">
        <v>0.106772320065485</v>
      </c>
      <c r="N52" s="224">
        <v>9.9859320655739117E-2</v>
      </c>
      <c r="O52" s="224">
        <v>0.33210625349148643</v>
      </c>
      <c r="P52" s="224">
        <v>0.5728243193501632</v>
      </c>
      <c r="Q52" s="224">
        <v>0.46276642098731358</v>
      </c>
      <c r="R52" s="224">
        <v>0.36036684640992528</v>
      </c>
      <c r="S52" s="224">
        <v>0.25035218419374211</v>
      </c>
      <c r="T52" s="224">
        <v>0.21757274029418211</v>
      </c>
      <c r="U52" s="224">
        <v>0.1090372402929083</v>
      </c>
      <c r="V52" s="224">
        <v>0.19488345598536189</v>
      </c>
      <c r="W52" s="224">
        <v>0.21691107766578241</v>
      </c>
      <c r="X52" s="224">
        <v>0.1976925681938666</v>
      </c>
      <c r="Y52" s="224">
        <v>0.17045924122287701</v>
      </c>
      <c r="DA52" s="177" t="s">
        <v>1489</v>
      </c>
    </row>
    <row r="53" spans="1:105" ht="12" customHeight="1" x14ac:dyDescent="0.25">
      <c r="A53" s="56" t="s">
        <v>95</v>
      </c>
      <c r="B53" s="260">
        <v>0.40339853437387541</v>
      </c>
      <c r="C53" s="260">
        <v>0.39392185188538159</v>
      </c>
      <c r="D53" s="260">
        <v>0.38005910921703268</v>
      </c>
      <c r="E53" s="260">
        <v>0.39724781115883978</v>
      </c>
      <c r="F53" s="260">
        <v>0.43925760573792477</v>
      </c>
      <c r="G53" s="260">
        <v>0.46183550271380169</v>
      </c>
      <c r="H53" s="260">
        <v>0.46977141243350362</v>
      </c>
      <c r="I53" s="260">
        <v>0.33688134566587552</v>
      </c>
      <c r="J53" s="260">
        <v>0.31493609190954219</v>
      </c>
      <c r="K53" s="260">
        <v>0.34720068109585328</v>
      </c>
      <c r="L53" s="260">
        <v>0.30384538885621931</v>
      </c>
      <c r="M53" s="260">
        <v>0.1572591399923432</v>
      </c>
      <c r="N53" s="260">
        <v>0.13799789197597689</v>
      </c>
      <c r="O53" s="260">
        <v>0.3331673522824532</v>
      </c>
      <c r="P53" s="260">
        <v>0.42827949047875979</v>
      </c>
      <c r="Q53" s="260">
        <v>0.40911341945699198</v>
      </c>
      <c r="R53" s="260">
        <v>0.3593875974177197</v>
      </c>
      <c r="S53" s="260">
        <v>0.29676738107665168</v>
      </c>
      <c r="T53" s="260">
        <v>0.26622291861993252</v>
      </c>
      <c r="U53" s="260">
        <v>0.1496646024275001</v>
      </c>
      <c r="V53" s="260">
        <v>0.2398930992074523</v>
      </c>
      <c r="W53" s="260">
        <v>0.27280046757441317</v>
      </c>
      <c r="X53" s="260">
        <v>0.31716985566052208</v>
      </c>
      <c r="Y53" s="260">
        <v>0.29976947995730341</v>
      </c>
      <c r="DA53" s="68" t="s">
        <v>1490</v>
      </c>
    </row>
    <row r="54" spans="1:105" ht="12" customHeight="1" x14ac:dyDescent="0.25">
      <c r="A54" s="37" t="s">
        <v>159</v>
      </c>
      <c r="B54" s="226">
        <v>0</v>
      </c>
      <c r="C54" s="226">
        <v>0</v>
      </c>
      <c r="D54" s="226">
        <v>0</v>
      </c>
      <c r="E54" s="226">
        <v>0</v>
      </c>
      <c r="F54" s="226">
        <v>0</v>
      </c>
      <c r="G54" s="226">
        <v>0</v>
      </c>
      <c r="H54" s="226">
        <v>0</v>
      </c>
      <c r="I54" s="226">
        <v>0</v>
      </c>
      <c r="J54" s="226">
        <v>0</v>
      </c>
      <c r="K54" s="226">
        <v>0</v>
      </c>
      <c r="L54" s="226">
        <v>0</v>
      </c>
      <c r="M54" s="226">
        <v>0</v>
      </c>
      <c r="N54" s="226">
        <v>2.6052920430580429E-2</v>
      </c>
      <c r="O54" s="226">
        <v>2.0538638324846221E-2</v>
      </c>
      <c r="P54" s="226">
        <v>2.6484273778103161E-2</v>
      </c>
      <c r="Q54" s="226">
        <v>6.099836093360745E-2</v>
      </c>
      <c r="R54" s="226">
        <v>4.4787335157554037E-2</v>
      </c>
      <c r="S54" s="226">
        <v>2.816146915047819E-2</v>
      </c>
      <c r="T54" s="226">
        <v>2.5063051224815971E-2</v>
      </c>
      <c r="U54" s="226">
        <v>1.5526178384936451E-2</v>
      </c>
      <c r="V54" s="226">
        <v>3.3583515607682142E-2</v>
      </c>
      <c r="W54" s="226">
        <v>7.6394196618046903E-2</v>
      </c>
      <c r="X54" s="226">
        <v>2.944522363499192E-2</v>
      </c>
      <c r="Y54" s="226">
        <v>2.228062557307078E-2</v>
      </c>
      <c r="DA54" s="69" t="s">
        <v>1491</v>
      </c>
    </row>
    <row r="55" spans="1:105" ht="12" customHeight="1" x14ac:dyDescent="0.25">
      <c r="A55" s="37" t="s">
        <v>35</v>
      </c>
      <c r="B55" s="226">
        <v>0</v>
      </c>
      <c r="C55" s="226">
        <v>0</v>
      </c>
      <c r="D55" s="226">
        <v>0</v>
      </c>
      <c r="E55" s="226">
        <v>0</v>
      </c>
      <c r="F55" s="226">
        <v>0</v>
      </c>
      <c r="G55" s="226">
        <v>0</v>
      </c>
      <c r="H55" s="226">
        <v>0</v>
      </c>
      <c r="I55" s="226">
        <v>0</v>
      </c>
      <c r="J55" s="226">
        <v>0</v>
      </c>
      <c r="K55" s="226">
        <v>0</v>
      </c>
      <c r="L55" s="226">
        <v>0</v>
      </c>
      <c r="M55" s="226">
        <v>0</v>
      </c>
      <c r="N55" s="226">
        <v>0</v>
      </c>
      <c r="O55" s="226">
        <v>0</v>
      </c>
      <c r="P55" s="226">
        <v>0</v>
      </c>
      <c r="Q55" s="226">
        <v>0</v>
      </c>
      <c r="R55" s="226">
        <v>0</v>
      </c>
      <c r="S55" s="226">
        <v>0</v>
      </c>
      <c r="T55" s="226">
        <v>0</v>
      </c>
      <c r="U55" s="226">
        <v>0</v>
      </c>
      <c r="V55" s="226">
        <v>0</v>
      </c>
      <c r="W55" s="226">
        <v>0</v>
      </c>
      <c r="X55" s="226">
        <v>0</v>
      </c>
      <c r="Y55" s="226">
        <v>0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4.8664272877783507E-2</v>
      </c>
      <c r="Y56" s="226">
        <v>6.9266924857907641E-2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0.40339853437387541</v>
      </c>
      <c r="C58" s="226">
        <v>0.39392185188538159</v>
      </c>
      <c r="D58" s="226">
        <v>0.38005910921703268</v>
      </c>
      <c r="E58" s="226">
        <v>0.39724781115883978</v>
      </c>
      <c r="F58" s="226">
        <v>0.43925760573792477</v>
      </c>
      <c r="G58" s="226">
        <v>0.46183550271380169</v>
      </c>
      <c r="H58" s="226">
        <v>0.46977141243350362</v>
      </c>
      <c r="I58" s="226">
        <v>0.33688134566587552</v>
      </c>
      <c r="J58" s="226">
        <v>0.31493609190954219</v>
      </c>
      <c r="K58" s="226">
        <v>0.34720068109585328</v>
      </c>
      <c r="L58" s="226">
        <v>0.30384538885621931</v>
      </c>
      <c r="M58" s="226">
        <v>0.1572591399923432</v>
      </c>
      <c r="N58" s="226">
        <v>0.1119449715453965</v>
      </c>
      <c r="O58" s="226">
        <v>0.312628713957607</v>
      </c>
      <c r="P58" s="226">
        <v>0.40179521670065671</v>
      </c>
      <c r="Q58" s="226">
        <v>0.34811505852338448</v>
      </c>
      <c r="R58" s="226">
        <v>0.31460026226016558</v>
      </c>
      <c r="S58" s="226">
        <v>0.26860591192617361</v>
      </c>
      <c r="T58" s="226">
        <v>0.2411598673951165</v>
      </c>
      <c r="U58" s="226">
        <v>0.13413842404256371</v>
      </c>
      <c r="V58" s="226">
        <v>0.20630958359977011</v>
      </c>
      <c r="W58" s="226">
        <v>0.19640627095636631</v>
      </c>
      <c r="X58" s="226">
        <v>0.2390603591477467</v>
      </c>
      <c r="Y58" s="226">
        <v>0.20822192952632501</v>
      </c>
      <c r="DA58" s="69" t="s">
        <v>1495</v>
      </c>
    </row>
    <row r="59" spans="1:105" ht="12" customHeight="1" x14ac:dyDescent="0.25">
      <c r="A59" s="57" t="s">
        <v>1496</v>
      </c>
      <c r="B59" s="261">
        <v>2.105818190153423</v>
      </c>
      <c r="C59" s="261">
        <v>2.056348078920736</v>
      </c>
      <c r="D59" s="261">
        <v>1.9839818872048041</v>
      </c>
      <c r="E59" s="261">
        <v>2.0737102281130428</v>
      </c>
      <c r="F59" s="261">
        <v>2.2930094621237829</v>
      </c>
      <c r="G59" s="261">
        <v>2.4108704410215052</v>
      </c>
      <c r="H59" s="261">
        <v>2.4522974210899928</v>
      </c>
      <c r="I59" s="261">
        <v>1.758585629785832</v>
      </c>
      <c r="J59" s="261">
        <v>1.6440271705704379</v>
      </c>
      <c r="K59" s="261">
        <v>1.8124545519733419</v>
      </c>
      <c r="L59" s="261">
        <v>1.586131560544171</v>
      </c>
      <c r="M59" s="261">
        <v>0.82092305585036351</v>
      </c>
      <c r="N59" s="261">
        <v>0.73440509025978151</v>
      </c>
      <c r="O59" s="261">
        <v>1.7551636528937751</v>
      </c>
      <c r="P59" s="261">
        <v>2.2496603738934708</v>
      </c>
      <c r="Q59" s="261">
        <v>2.1228659927196221</v>
      </c>
      <c r="R59" s="261">
        <v>1.886293768983867</v>
      </c>
      <c r="S59" s="261">
        <v>1.553204088509369</v>
      </c>
      <c r="T59" s="261">
        <v>1.383564781725646</v>
      </c>
      <c r="U59" s="261">
        <v>0.78461560826035115</v>
      </c>
      <c r="V59" s="261">
        <v>1.242873415020159</v>
      </c>
      <c r="W59" s="261">
        <v>1.3894533729386349</v>
      </c>
      <c r="X59" s="261">
        <v>1.5571589776874559</v>
      </c>
      <c r="Y59" s="261">
        <v>1.413621195024839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15.079931457467143</v>
      </c>
      <c r="C60" s="261">
        <f t="shared" si="1"/>
        <v>13.072079026256702</v>
      </c>
      <c r="D60" s="261">
        <f t="shared" si="1"/>
        <v>12.46928510123244</v>
      </c>
      <c r="E60" s="261">
        <f t="shared" si="1"/>
        <v>11.762573636509277</v>
      </c>
      <c r="F60" s="261">
        <f t="shared" si="1"/>
        <v>14.02172106079342</v>
      </c>
      <c r="G60" s="261">
        <f t="shared" si="1"/>
        <v>12.051983518742079</v>
      </c>
      <c r="H60" s="261">
        <f t="shared" si="1"/>
        <v>11.605284479884801</v>
      </c>
      <c r="I60" s="261">
        <f t="shared" si="1"/>
        <v>7.65861059949831</v>
      </c>
      <c r="J60" s="261">
        <f t="shared" si="1"/>
        <v>6.9554782624567881</v>
      </c>
      <c r="K60" s="261">
        <f t="shared" si="1"/>
        <v>7.9084989002253705</v>
      </c>
      <c r="L60" s="261">
        <f t="shared" si="1"/>
        <v>6.4930265658530502</v>
      </c>
      <c r="M60" s="261">
        <f t="shared" si="1"/>
        <v>2.6242243952313924</v>
      </c>
      <c r="N60" s="261">
        <f t="shared" si="1"/>
        <v>2.4393534560236465</v>
      </c>
      <c r="O60" s="261">
        <f t="shared" si="1"/>
        <v>6.2874358246343043</v>
      </c>
      <c r="P60" s="261">
        <f t="shared" si="1"/>
        <v>9.2430781043962682</v>
      </c>
      <c r="Q60" s="261">
        <f t="shared" si="1"/>
        <v>9.0184541374377094</v>
      </c>
      <c r="R60" s="261">
        <f t="shared" si="1"/>
        <v>7.2189670242376787</v>
      </c>
      <c r="S60" s="261">
        <f t="shared" si="1"/>
        <v>5.7177278571741423</v>
      </c>
      <c r="T60" s="261">
        <f t="shared" si="1"/>
        <v>5.3784982532621965</v>
      </c>
      <c r="U60" s="261">
        <f t="shared" si="1"/>
        <v>2.7471339597561535</v>
      </c>
      <c r="V60" s="261">
        <f t="shared" si="1"/>
        <v>4.849134850420727</v>
      </c>
      <c r="W60" s="261">
        <f t="shared" si="1"/>
        <v>5.5667350719165558</v>
      </c>
      <c r="X60" s="261">
        <f t="shared" si="1"/>
        <v>4.8701309676988158</v>
      </c>
      <c r="Y60" s="261">
        <f t="shared" si="1"/>
        <v>4.1510596625265181</v>
      </c>
      <c r="DA60" s="70"/>
    </row>
    <row r="61" spans="1:105" ht="12" customHeight="1" x14ac:dyDescent="0.25">
      <c r="A61" s="60" t="s">
        <v>1499</v>
      </c>
      <c r="B61" s="262">
        <v>12.48533781623575</v>
      </c>
      <c r="C61" s="262">
        <v>10.817263087393959</v>
      </c>
      <c r="D61" s="262">
        <v>10.323101554258511</v>
      </c>
      <c r="E61" s="262">
        <v>9.7555129401592691</v>
      </c>
      <c r="F61" s="262">
        <v>11.6232382788954</v>
      </c>
      <c r="G61" s="262">
        <v>9.9423972113678012</v>
      </c>
      <c r="H61" s="262">
        <v>9.585229418230762</v>
      </c>
      <c r="I61" s="262">
        <v>6.3516673010456586</v>
      </c>
      <c r="J61" s="262">
        <v>5.7672867060533139</v>
      </c>
      <c r="K61" s="262">
        <v>6.5018757178654916</v>
      </c>
      <c r="L61" s="262">
        <v>5.3562694119298344</v>
      </c>
      <c r="M61" s="262">
        <v>2.1714908739047418</v>
      </c>
      <c r="N61" s="262">
        <v>2.0100002780762818</v>
      </c>
      <c r="O61" s="262">
        <v>4.6421878768580536</v>
      </c>
      <c r="P61" s="262">
        <v>6.1890977006593246</v>
      </c>
      <c r="Q61" s="262">
        <v>6.6958056681810669</v>
      </c>
      <c r="R61" s="262">
        <v>5.4566634758389547</v>
      </c>
      <c r="S61" s="262">
        <v>4.5740378548647573</v>
      </c>
      <c r="T61" s="262">
        <v>4.4159137538977236</v>
      </c>
      <c r="U61" s="262">
        <v>2.2812848281123972</v>
      </c>
      <c r="V61" s="262">
        <v>3.9895169555911152</v>
      </c>
      <c r="W61" s="262">
        <v>4.6219554503373157</v>
      </c>
      <c r="X61" s="262">
        <v>4.0388116619631447</v>
      </c>
      <c r="Y61" s="262">
        <v>3.4420158252794679</v>
      </c>
      <c r="DA61" s="72" t="s">
        <v>1500</v>
      </c>
    </row>
    <row r="62" spans="1:105" ht="12" customHeight="1" x14ac:dyDescent="0.25">
      <c r="A62" s="59" t="s">
        <v>28</v>
      </c>
      <c r="B62" s="230">
        <v>4.0439397793234537</v>
      </c>
      <c r="C62" s="230">
        <v>4.2693004072210128</v>
      </c>
      <c r="D62" s="230">
        <v>3.988576709020955</v>
      </c>
      <c r="E62" s="230">
        <v>3.57183466444814</v>
      </c>
      <c r="F62" s="230">
        <v>4.3390535327825832</v>
      </c>
      <c r="G62" s="230">
        <v>4.9689228710369377</v>
      </c>
      <c r="H62" s="230">
        <v>5.1251759056784909</v>
      </c>
      <c r="I62" s="230">
        <v>3.0225788769085109</v>
      </c>
      <c r="J62" s="230">
        <v>2.4915959024166501</v>
      </c>
      <c r="K62" s="230">
        <v>2.1623709057955089</v>
      </c>
      <c r="L62" s="230">
        <v>2.1312214292623741</v>
      </c>
      <c r="M62" s="230">
        <v>0.69885229442493269</v>
      </c>
      <c r="N62" s="230">
        <v>1.472238126581119E-2</v>
      </c>
      <c r="O62" s="230">
        <v>5.7440957698817643E-2</v>
      </c>
      <c r="P62" s="230">
        <v>1.232307325504868</v>
      </c>
      <c r="Q62" s="230">
        <v>1.689211750235734</v>
      </c>
      <c r="R62" s="230">
        <v>0</v>
      </c>
      <c r="S62" s="230">
        <v>0.80476942032646348</v>
      </c>
      <c r="T62" s="230">
        <v>2.0437690131773198</v>
      </c>
      <c r="U62" s="230">
        <v>1.1437717995684189</v>
      </c>
      <c r="V62" s="230">
        <v>1.8610470190895461</v>
      </c>
      <c r="W62" s="230">
        <v>3.197345647942555</v>
      </c>
      <c r="X62" s="230">
        <v>2.649700367354106</v>
      </c>
      <c r="Y62" s="230">
        <v>2.2730517381923812</v>
      </c>
      <c r="DA62" s="71" t="s">
        <v>1501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0.1434983184247042</v>
      </c>
      <c r="M63" s="295">
        <v>0.105832280220018</v>
      </c>
      <c r="N63" s="295">
        <v>0.13442485576893201</v>
      </c>
      <c r="O63" s="295">
        <v>0.52447306685529183</v>
      </c>
      <c r="P63" s="295">
        <v>0.62781256106275529</v>
      </c>
      <c r="Q63" s="295">
        <v>0.51866127281611762</v>
      </c>
      <c r="R63" s="295">
        <v>0.48114248737313298</v>
      </c>
      <c r="S63" s="295">
        <v>0.11471824949971809</v>
      </c>
      <c r="T63" s="295">
        <v>6.6478095723861055E-2</v>
      </c>
      <c r="U63" s="295">
        <v>3.2605021403127238E-2</v>
      </c>
      <c r="V63" s="295">
        <v>0.1071914269246957</v>
      </c>
      <c r="W63" s="295">
        <v>5.88170767283865E-2</v>
      </c>
      <c r="X63" s="295">
        <v>5.166169127822319E-2</v>
      </c>
      <c r="Y63" s="295">
        <v>4.3495189204524977E-2</v>
      </c>
      <c r="DA63" s="122" t="s">
        <v>1502</v>
      </c>
    </row>
    <row r="64" spans="1:105" ht="12" customHeight="1" x14ac:dyDescent="0.25">
      <c r="A64" s="59" t="s">
        <v>159</v>
      </c>
      <c r="B64" s="295">
        <v>0</v>
      </c>
      <c r="C64" s="295">
        <v>0</v>
      </c>
      <c r="D64" s="295">
        <v>0</v>
      </c>
      <c r="E64" s="295">
        <v>0</v>
      </c>
      <c r="F64" s="295">
        <v>0</v>
      </c>
      <c r="G64" s="295">
        <v>0</v>
      </c>
      <c r="H64" s="295">
        <v>0</v>
      </c>
      <c r="I64" s="295">
        <v>0</v>
      </c>
      <c r="J64" s="295">
        <v>0</v>
      </c>
      <c r="K64" s="295">
        <v>0</v>
      </c>
      <c r="L64" s="295">
        <v>0</v>
      </c>
      <c r="M64" s="295">
        <v>0</v>
      </c>
      <c r="N64" s="295">
        <v>0.35425928117995209</v>
      </c>
      <c r="O64" s="295">
        <v>0.45829868975320881</v>
      </c>
      <c r="P64" s="295">
        <v>0.54910564304136877</v>
      </c>
      <c r="Q64" s="295">
        <v>0.90273939452373353</v>
      </c>
      <c r="R64" s="295">
        <v>0.8417017610053239</v>
      </c>
      <c r="S64" s="295">
        <v>0.43133893117989891</v>
      </c>
      <c r="T64" s="295">
        <v>0.19976965614564229</v>
      </c>
      <c r="U64" s="295">
        <v>0.11905498626239309</v>
      </c>
      <c r="V64" s="295">
        <v>0.29293815633355069</v>
      </c>
      <c r="W64" s="295">
        <v>0.3948105346362043</v>
      </c>
      <c r="X64" s="295">
        <v>0.25688094862343958</v>
      </c>
      <c r="Y64" s="295">
        <v>0.25631429273997541</v>
      </c>
      <c r="DA64" s="122" t="s">
        <v>1503</v>
      </c>
    </row>
    <row r="65" spans="1:105" ht="12" customHeight="1" x14ac:dyDescent="0.25">
      <c r="A65" s="59" t="s">
        <v>32</v>
      </c>
      <c r="B65" s="295">
        <v>8.4413980369122914</v>
      </c>
      <c r="C65" s="295">
        <v>6.5479626801729447</v>
      </c>
      <c r="D65" s="295">
        <v>6.3345248452375582</v>
      </c>
      <c r="E65" s="295">
        <v>6.183678275711129</v>
      </c>
      <c r="F65" s="295">
        <v>7.2841847461128184</v>
      </c>
      <c r="G65" s="295">
        <v>4.9734743403308634</v>
      </c>
      <c r="H65" s="295">
        <v>4.4600535125522711</v>
      </c>
      <c r="I65" s="295">
        <v>3.3290884241371468</v>
      </c>
      <c r="J65" s="295">
        <v>3.275690803636663</v>
      </c>
      <c r="K65" s="295">
        <v>4.3395048120699844</v>
      </c>
      <c r="L65" s="295">
        <v>3.0815496642427558</v>
      </c>
      <c r="M65" s="295">
        <v>1.3668062992597909</v>
      </c>
      <c r="N65" s="295">
        <v>1.5065937598615871</v>
      </c>
      <c r="O65" s="295">
        <v>3.601975162550735</v>
      </c>
      <c r="P65" s="295">
        <v>3.7798721710503318</v>
      </c>
      <c r="Q65" s="295">
        <v>3.585193250605482</v>
      </c>
      <c r="R65" s="295">
        <v>4.1338192274604983</v>
      </c>
      <c r="S65" s="295">
        <v>3.2232112538586768</v>
      </c>
      <c r="T65" s="295">
        <v>2.1058969888509012</v>
      </c>
      <c r="U65" s="295">
        <v>0.98585302087845705</v>
      </c>
      <c r="V65" s="295">
        <v>1.728340353243323</v>
      </c>
      <c r="W65" s="295">
        <v>0.97098219103016936</v>
      </c>
      <c r="X65" s="295">
        <v>1.0805686547073761</v>
      </c>
      <c r="Y65" s="295">
        <v>0.86915460514258691</v>
      </c>
      <c r="DA65" s="122" t="s">
        <v>1504</v>
      </c>
    </row>
    <row r="66" spans="1:105" ht="12" customHeight="1" x14ac:dyDescent="0.25">
      <c r="A66" s="59" t="s">
        <v>35</v>
      </c>
      <c r="B66" s="295">
        <v>0</v>
      </c>
      <c r="C66" s="295">
        <v>0</v>
      </c>
      <c r="D66" s="295">
        <v>0</v>
      </c>
      <c r="E66" s="295">
        <v>0</v>
      </c>
      <c r="F66" s="295">
        <v>0</v>
      </c>
      <c r="G66" s="295">
        <v>0</v>
      </c>
      <c r="H66" s="295">
        <v>0</v>
      </c>
      <c r="I66" s="295">
        <v>0</v>
      </c>
      <c r="J66" s="295">
        <v>0</v>
      </c>
      <c r="K66" s="295">
        <v>0</v>
      </c>
      <c r="L66" s="295">
        <v>0</v>
      </c>
      <c r="M66" s="295">
        <v>0</v>
      </c>
      <c r="N66" s="295">
        <v>0</v>
      </c>
      <c r="O66" s="295">
        <v>0</v>
      </c>
      <c r="P66" s="295">
        <v>0</v>
      </c>
      <c r="Q66" s="295">
        <v>0</v>
      </c>
      <c r="R66" s="295">
        <v>0</v>
      </c>
      <c r="S66" s="295">
        <v>0</v>
      </c>
      <c r="T66" s="295">
        <v>0</v>
      </c>
      <c r="U66" s="295">
        <v>0</v>
      </c>
      <c r="V66" s="295">
        <v>0</v>
      </c>
      <c r="W66" s="295">
        <v>0</v>
      </c>
      <c r="X66" s="295">
        <v>0</v>
      </c>
      <c r="Y66" s="295">
        <v>0</v>
      </c>
      <c r="DA66" s="122" t="s">
        <v>1505</v>
      </c>
    </row>
    <row r="67" spans="1:105" ht="12" customHeight="1" x14ac:dyDescent="0.25">
      <c r="A67" s="60" t="s">
        <v>1506</v>
      </c>
      <c r="B67" s="262">
        <v>2.5945936412313939</v>
      </c>
      <c r="C67" s="262">
        <v>2.254815938862742</v>
      </c>
      <c r="D67" s="262">
        <v>2.146183546973929</v>
      </c>
      <c r="E67" s="262">
        <v>2.0070606963500079</v>
      </c>
      <c r="F67" s="262">
        <v>2.3984827818980201</v>
      </c>
      <c r="G67" s="262">
        <v>2.1095863073742769</v>
      </c>
      <c r="H67" s="262">
        <v>2.0200550616540389</v>
      </c>
      <c r="I67" s="262">
        <v>1.3069432984526519</v>
      </c>
      <c r="J67" s="262">
        <v>1.188191556403474</v>
      </c>
      <c r="K67" s="262">
        <v>1.4066231823598789</v>
      </c>
      <c r="L67" s="262">
        <v>1.136757153923216</v>
      </c>
      <c r="M67" s="262">
        <v>0.45273352132665062</v>
      </c>
      <c r="N67" s="262">
        <v>0.42935317794736477</v>
      </c>
      <c r="O67" s="262">
        <v>1.6452479477762509</v>
      </c>
      <c r="P67" s="262">
        <v>3.0539804037369431</v>
      </c>
      <c r="Q67" s="262">
        <v>2.322648469256642</v>
      </c>
      <c r="R67" s="262">
        <v>1.7623035483987239</v>
      </c>
      <c r="S67" s="262">
        <v>1.143690002309385</v>
      </c>
      <c r="T67" s="262">
        <v>0.96258449936447321</v>
      </c>
      <c r="U67" s="262">
        <v>0.46584913164375608</v>
      </c>
      <c r="V67" s="262">
        <v>0.85961789482961137</v>
      </c>
      <c r="W67" s="262">
        <v>0.94477962157924056</v>
      </c>
      <c r="X67" s="262">
        <v>0.83131930573567148</v>
      </c>
      <c r="Y67" s="262">
        <v>0.70904383724704989</v>
      </c>
      <c r="DA67" s="72" t="s">
        <v>1507</v>
      </c>
    </row>
    <row r="68" spans="1:105" ht="12" customHeight="1" x14ac:dyDescent="0.25">
      <c r="A68" s="147" t="s">
        <v>28</v>
      </c>
      <c r="B68" s="229">
        <v>0.35500974380391731</v>
      </c>
      <c r="C68" s="229">
        <v>0.35376185466700277</v>
      </c>
      <c r="D68" s="229">
        <v>0.32427585502084938</v>
      </c>
      <c r="E68" s="229">
        <v>0.30533192997653719</v>
      </c>
      <c r="F68" s="229">
        <v>0.37960682347919877</v>
      </c>
      <c r="G68" s="229">
        <v>0.32901607211840928</v>
      </c>
      <c r="H68" s="229">
        <v>0.35849199677606758</v>
      </c>
      <c r="I68" s="229">
        <v>0.2067238123382707</v>
      </c>
      <c r="J68" s="229">
        <v>0.15446099791609311</v>
      </c>
      <c r="K68" s="229">
        <v>9.9201041680558461E-2</v>
      </c>
      <c r="L68" s="229">
        <v>0.1101607789361618</v>
      </c>
      <c r="M68" s="229">
        <v>2.7578977910652239E-2</v>
      </c>
      <c r="N68" s="229">
        <v>4.8183284133999568E-4</v>
      </c>
      <c r="O68" s="229">
        <v>5.2271498764187201E-4</v>
      </c>
      <c r="P68" s="229">
        <v>7.1150527865533868E-3</v>
      </c>
      <c r="Q68" s="229">
        <v>2.0435703850830211E-2</v>
      </c>
      <c r="R68" s="229">
        <v>0</v>
      </c>
      <c r="S68" s="229">
        <v>1.476291325815147E-2</v>
      </c>
      <c r="T68" s="229">
        <v>7.707575425817377E-2</v>
      </c>
      <c r="U68" s="229">
        <v>5.5889305509281367E-2</v>
      </c>
      <c r="V68" s="229">
        <v>6.5404112399473163E-2</v>
      </c>
      <c r="W68" s="229">
        <v>0.23244169385817379</v>
      </c>
      <c r="X68" s="229">
        <v>0.16599499468492751</v>
      </c>
      <c r="Y68" s="229">
        <v>0.12318004409662051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7.4172895958379993E-3</v>
      </c>
      <c r="M70" s="229">
        <v>4.1764849907570123E-3</v>
      </c>
      <c r="N70" s="229">
        <v>4.399445241394166E-3</v>
      </c>
      <c r="O70" s="229">
        <v>4.7727256585313148E-3</v>
      </c>
      <c r="P70" s="229">
        <v>3.6248421311564582E-3</v>
      </c>
      <c r="Q70" s="229">
        <v>6.2746474316708279E-3</v>
      </c>
      <c r="R70" s="229">
        <v>5.4593342747965628E-3</v>
      </c>
      <c r="S70" s="229">
        <v>2.1044233586861431E-3</v>
      </c>
      <c r="T70" s="229">
        <v>2.507058936957822E-3</v>
      </c>
      <c r="U70" s="229">
        <v>1.593212914519869E-3</v>
      </c>
      <c r="V70" s="229">
        <v>3.7671053245460092E-3</v>
      </c>
      <c r="W70" s="229">
        <v>4.2759033423020038E-3</v>
      </c>
      <c r="X70" s="229">
        <v>3.236434683256767E-3</v>
      </c>
      <c r="Y70" s="229">
        <v>2.3570687961836359E-3</v>
      </c>
      <c r="DA70" s="73" t="s">
        <v>1510</v>
      </c>
    </row>
    <row r="71" spans="1:105" ht="12" customHeight="1" x14ac:dyDescent="0.25">
      <c r="A71" s="147" t="s">
        <v>159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1.1594167610534009E-2</v>
      </c>
      <c r="O71" s="229">
        <v>4.1705362087924563E-3</v>
      </c>
      <c r="P71" s="229">
        <v>3.1704068902073971E-3</v>
      </c>
      <c r="Q71" s="229">
        <v>1.092113816896568E-2</v>
      </c>
      <c r="R71" s="229">
        <v>9.5504583228572769E-3</v>
      </c>
      <c r="S71" s="229">
        <v>7.9126008829826545E-3</v>
      </c>
      <c r="T71" s="229">
        <v>7.5338244322356342E-3</v>
      </c>
      <c r="U71" s="229">
        <v>5.8175070430420703E-3</v>
      </c>
      <c r="V71" s="229">
        <v>1.0294936079748841E-2</v>
      </c>
      <c r="W71" s="229">
        <v>2.8702067129634069E-2</v>
      </c>
      <c r="X71" s="229">
        <v>1.6092744759660011E-2</v>
      </c>
      <c r="Y71" s="229">
        <v>1.389005157771383E-2</v>
      </c>
      <c r="DA71" s="73" t="s">
        <v>1511</v>
      </c>
    </row>
    <row r="72" spans="1:105" ht="12" customHeight="1" x14ac:dyDescent="0.25">
      <c r="A72" s="147" t="s">
        <v>32</v>
      </c>
      <c r="B72" s="229">
        <v>0.74105419911383541</v>
      </c>
      <c r="C72" s="229">
        <v>0.54257587920267947</v>
      </c>
      <c r="D72" s="229">
        <v>0.51500412558053477</v>
      </c>
      <c r="E72" s="229">
        <v>0.52860073313851963</v>
      </c>
      <c r="F72" s="229">
        <v>0.63726483488077146</v>
      </c>
      <c r="G72" s="229">
        <v>0.32931744659902062</v>
      </c>
      <c r="H72" s="229">
        <v>0.31196850973865459</v>
      </c>
      <c r="I72" s="229">
        <v>0.22768697813197469</v>
      </c>
      <c r="J72" s="229">
        <v>0.20306923361992249</v>
      </c>
      <c r="K72" s="229">
        <v>0.19907935154943701</v>
      </c>
      <c r="L72" s="229">
        <v>0.1592823282848374</v>
      </c>
      <c r="M72" s="229">
        <v>5.3938609111163403E-2</v>
      </c>
      <c r="N72" s="229">
        <v>4.9307672376681787E-2</v>
      </c>
      <c r="O72" s="229">
        <v>3.277811648704098E-2</v>
      </c>
      <c r="P72" s="229">
        <v>2.1824093281624369E-2</v>
      </c>
      <c r="Q72" s="229">
        <v>4.3372861636289513E-2</v>
      </c>
      <c r="R72" s="229">
        <v>4.6904818399017029E-2</v>
      </c>
      <c r="S72" s="229">
        <v>5.9127480432979572E-2</v>
      </c>
      <c r="T72" s="229">
        <v>7.941875904721804E-2</v>
      </c>
      <c r="U72" s="229">
        <v>4.8172756743884097E-2</v>
      </c>
      <c r="V72" s="229">
        <v>6.0740306702929348E-2</v>
      </c>
      <c r="W72" s="229">
        <v>7.0588785211384966E-2</v>
      </c>
      <c r="X72" s="229">
        <v>6.769406469681763E-2</v>
      </c>
      <c r="Y72" s="229">
        <v>4.7100776805628221E-2</v>
      </c>
      <c r="DA72" s="73" t="s">
        <v>1512</v>
      </c>
    </row>
    <row r="73" spans="1:105" ht="12" customHeight="1" x14ac:dyDescent="0.25">
      <c r="A73" s="147" t="s">
        <v>33</v>
      </c>
      <c r="B73" s="229">
        <v>1.485241000188666</v>
      </c>
      <c r="C73" s="229">
        <v>1.3313737961486281</v>
      </c>
      <c r="D73" s="229">
        <v>1.281375333885334</v>
      </c>
      <c r="E73" s="229">
        <v>1.1164586438992681</v>
      </c>
      <c r="F73" s="229">
        <v>1.3262684340959641</v>
      </c>
      <c r="G73" s="229">
        <v>1.4019532302424</v>
      </c>
      <c r="H73" s="229">
        <v>1.3125286479738529</v>
      </c>
      <c r="I73" s="229">
        <v>0.80005841037040837</v>
      </c>
      <c r="J73" s="229">
        <v>0.75155043561458978</v>
      </c>
      <c r="K73" s="229">
        <v>0.98613016113686691</v>
      </c>
      <c r="L73" s="229">
        <v>0.73410534543641992</v>
      </c>
      <c r="M73" s="229">
        <v>0.33507819378399872</v>
      </c>
      <c r="N73" s="229">
        <v>0.3475300718001943</v>
      </c>
      <c r="O73" s="229">
        <v>1.5249896232287881</v>
      </c>
      <c r="P73" s="229">
        <v>2.7116522501263769</v>
      </c>
      <c r="Q73" s="229">
        <v>1.822609067895741</v>
      </c>
      <c r="R73" s="229">
        <v>1.3197776836707811</v>
      </c>
      <c r="S73" s="229">
        <v>0.70846161297818622</v>
      </c>
      <c r="T73" s="229">
        <v>0.4102125540732996</v>
      </c>
      <c r="U73" s="229">
        <v>0.15102953462682159</v>
      </c>
      <c r="V73" s="229">
        <v>0.2935838247206955</v>
      </c>
      <c r="W73" s="229">
        <v>6.4179573398210885E-2</v>
      </c>
      <c r="X73" s="229">
        <v>7.2808181737258171E-2</v>
      </c>
      <c r="Y73" s="229">
        <v>0.11467694732592169</v>
      </c>
      <c r="DA73" s="73" t="s">
        <v>1513</v>
      </c>
    </row>
    <row r="74" spans="1:105" ht="12" customHeight="1" x14ac:dyDescent="0.25">
      <c r="A74" s="147" t="s">
        <v>35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1.328869812497494E-2</v>
      </c>
      <c r="C76" s="229">
        <v>2.7104408844432531E-2</v>
      </c>
      <c r="D76" s="229">
        <v>2.5528232487210419E-2</v>
      </c>
      <c r="E76" s="229">
        <v>5.666938933568258E-2</v>
      </c>
      <c r="F76" s="229">
        <v>5.5342689442085938E-2</v>
      </c>
      <c r="G76" s="229">
        <v>4.929955841444713E-2</v>
      </c>
      <c r="H76" s="229">
        <v>3.7065907165463943E-2</v>
      </c>
      <c r="I76" s="229">
        <v>7.2474097611998606E-2</v>
      </c>
      <c r="J76" s="229">
        <v>7.9110889252868258E-2</v>
      </c>
      <c r="K76" s="229">
        <v>0.1222126279930168</v>
      </c>
      <c r="L76" s="229">
        <v>0.1257914116699595</v>
      </c>
      <c r="M76" s="229">
        <v>3.196125553007928E-2</v>
      </c>
      <c r="N76" s="229">
        <v>1.6039988077220551E-2</v>
      </c>
      <c r="O76" s="229">
        <v>7.8014231205456586E-2</v>
      </c>
      <c r="P76" s="229">
        <v>0.30659375852102411</v>
      </c>
      <c r="Q76" s="229">
        <v>0.41903505027314369</v>
      </c>
      <c r="R76" s="229">
        <v>0.3806112537312728</v>
      </c>
      <c r="S76" s="229">
        <v>0.35132097139839941</v>
      </c>
      <c r="T76" s="229">
        <v>0.38583654861658828</v>
      </c>
      <c r="U76" s="229">
        <v>0.20334681480620709</v>
      </c>
      <c r="V76" s="229">
        <v>0.4258276096022186</v>
      </c>
      <c r="W76" s="229">
        <v>0.54459159863953477</v>
      </c>
      <c r="X76" s="229">
        <v>0.50549288517375146</v>
      </c>
      <c r="Y76" s="229">
        <v>0.40783894864498199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65.203338110874981</v>
      </c>
      <c r="C79" s="261">
        <f t="shared" si="2"/>
        <v>56.888517831069407</v>
      </c>
      <c r="D79" s="261">
        <f t="shared" si="2"/>
        <v>54.174173345601595</v>
      </c>
      <c r="E79" s="261">
        <f t="shared" si="2"/>
        <v>50.878491257862173</v>
      </c>
      <c r="F79" s="261">
        <f t="shared" si="2"/>
        <v>60.617744658651254</v>
      </c>
      <c r="G79" s="261">
        <f t="shared" si="2"/>
        <v>53.706319911317614</v>
      </c>
      <c r="H79" s="261">
        <f t="shared" si="2"/>
        <v>51.569266156091587</v>
      </c>
      <c r="I79" s="261">
        <f t="shared" si="2"/>
        <v>33.534693162077168</v>
      </c>
      <c r="J79" s="261">
        <f t="shared" si="2"/>
        <v>30.532418206587952</v>
      </c>
      <c r="K79" s="261">
        <f t="shared" si="2"/>
        <v>36.01294230634074</v>
      </c>
      <c r="L79" s="261">
        <f t="shared" si="2"/>
        <v>29.223864990308623</v>
      </c>
      <c r="M79" s="261">
        <f t="shared" si="2"/>
        <v>11.826172202255867</v>
      </c>
      <c r="N79" s="261">
        <f t="shared" si="2"/>
        <v>11.171772379822942</v>
      </c>
      <c r="O79" s="261">
        <f t="shared" si="2"/>
        <v>41.761335013250346</v>
      </c>
      <c r="P79" s="261">
        <f t="shared" si="2"/>
        <v>76.521312701281971</v>
      </c>
      <c r="Q79" s="261">
        <f t="shared" si="2"/>
        <v>58.60452552567898</v>
      </c>
      <c r="R79" s="261">
        <f t="shared" si="2"/>
        <v>44.738747123275523</v>
      </c>
      <c r="S79" s="261">
        <f t="shared" si="2"/>
        <v>29.359936573698079</v>
      </c>
      <c r="T79" s="261">
        <f t="shared" si="2"/>
        <v>24.786255774564005</v>
      </c>
      <c r="U79" s="261">
        <f t="shared" si="2"/>
        <v>12.109308608576677</v>
      </c>
      <c r="V79" s="261">
        <f t="shared" si="2"/>
        <v>22.142128461224527</v>
      </c>
      <c r="W79" s="261">
        <f t="shared" si="2"/>
        <v>24.358939185793897</v>
      </c>
      <c r="X79" s="261">
        <f t="shared" si="2"/>
        <v>21.764724355653389</v>
      </c>
      <c r="Y79" s="261">
        <f t="shared" si="2"/>
        <v>18.648048238834647</v>
      </c>
      <c r="DA79" s="70"/>
    </row>
    <row r="80" spans="1:105" ht="12" customHeight="1" x14ac:dyDescent="0.25">
      <c r="A80" s="60" t="s">
        <v>1521</v>
      </c>
      <c r="B80" s="262">
        <v>63.119378223218327</v>
      </c>
      <c r="C80" s="262">
        <v>54.853514557012581</v>
      </c>
      <c r="D80" s="262">
        <v>52.21078510529442</v>
      </c>
      <c r="E80" s="262">
        <v>48.826306052977003</v>
      </c>
      <c r="F80" s="262">
        <v>58.34853653639879</v>
      </c>
      <c r="G80" s="262">
        <v>51.320474202073413</v>
      </c>
      <c r="H80" s="262">
        <v>49.142423477055232</v>
      </c>
      <c r="I80" s="262">
        <v>31.794361575704041</v>
      </c>
      <c r="J80" s="262">
        <v>28.905455967536891</v>
      </c>
      <c r="K80" s="262">
        <v>34.219300954882009</v>
      </c>
      <c r="L80" s="262">
        <v>27.654197407334859</v>
      </c>
      <c r="M80" s="262">
        <v>11.01377029251643</v>
      </c>
      <c r="N80" s="262">
        <v>10.444990382901951</v>
      </c>
      <c r="O80" s="262">
        <v>40.024389883795898</v>
      </c>
      <c r="P80" s="262">
        <v>74.295003705583198</v>
      </c>
      <c r="Q80" s="262">
        <v>56.503694790915588</v>
      </c>
      <c r="R80" s="262">
        <v>42.872033002711923</v>
      </c>
      <c r="S80" s="262">
        <v>27.82285467701163</v>
      </c>
      <c r="T80" s="262">
        <v>23.417052335932571</v>
      </c>
      <c r="U80" s="262">
        <v>11.33283727667847</v>
      </c>
      <c r="V80" s="262">
        <v>20.91215601894633</v>
      </c>
      <c r="W80" s="262">
        <v>22.983908279273709</v>
      </c>
      <c r="X80" s="262">
        <v>20.223728621368899</v>
      </c>
      <c r="Y80" s="262">
        <v>17.249100371184969</v>
      </c>
      <c r="DA80" s="72" t="s">
        <v>1522</v>
      </c>
    </row>
    <row r="81" spans="1:105" ht="12" customHeight="1" x14ac:dyDescent="0.25">
      <c r="A81" s="59" t="s">
        <v>28</v>
      </c>
      <c r="B81" s="230">
        <v>8.6364176401251243</v>
      </c>
      <c r="C81" s="230">
        <v>8.6060599050401922</v>
      </c>
      <c r="D81" s="230">
        <v>7.8887460511944933</v>
      </c>
      <c r="E81" s="230">
        <v>7.4278920851234336</v>
      </c>
      <c r="F81" s="230">
        <v>9.2347974212741644</v>
      </c>
      <c r="G81" s="230">
        <v>8.0040625890470487</v>
      </c>
      <c r="H81" s="230">
        <v>8.7211313459344701</v>
      </c>
      <c r="I81" s="230">
        <v>5.0290258525925466</v>
      </c>
      <c r="J81" s="230">
        <v>3.7576142919916031</v>
      </c>
      <c r="K81" s="230">
        <v>2.4132904553796339</v>
      </c>
      <c r="L81" s="230">
        <v>2.6799109350071149</v>
      </c>
      <c r="M81" s="230">
        <v>0.67092122253335751</v>
      </c>
      <c r="N81" s="230">
        <v>1.1721677286803621E-2</v>
      </c>
      <c r="O81" s="230">
        <v>1.2716228269276699E-2</v>
      </c>
      <c r="P81" s="230">
        <v>0.17308980519180059</v>
      </c>
      <c r="Q81" s="230">
        <v>0.49714487082688208</v>
      </c>
      <c r="R81" s="230">
        <v>0</v>
      </c>
      <c r="S81" s="230">
        <v>0.35914136642051692</v>
      </c>
      <c r="T81" s="230">
        <v>1.875042630009909</v>
      </c>
      <c r="U81" s="230">
        <v>1.359634185875475</v>
      </c>
      <c r="V81" s="230">
        <v>1.591103455390015</v>
      </c>
      <c r="W81" s="230">
        <v>5.654671682042844</v>
      </c>
      <c r="X81" s="230">
        <v>4.0382049374430853</v>
      </c>
      <c r="Y81" s="230">
        <v>2.9966341045980749</v>
      </c>
      <c r="DA81" s="71" t="s">
        <v>1523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0.18044240144234891</v>
      </c>
      <c r="M82" s="295">
        <v>0.1016024750797099</v>
      </c>
      <c r="N82" s="295">
        <v>0.10702648913920269</v>
      </c>
      <c r="O82" s="295">
        <v>0.11610738236971969</v>
      </c>
      <c r="P82" s="295">
        <v>8.8182510679141957E-2</v>
      </c>
      <c r="Q82" s="295">
        <v>0.15264503780600119</v>
      </c>
      <c r="R82" s="295">
        <v>0.1328106950783712</v>
      </c>
      <c r="S82" s="295">
        <v>5.1194873758977133E-2</v>
      </c>
      <c r="T82" s="295">
        <v>6.0989897899633237E-2</v>
      </c>
      <c r="U82" s="295">
        <v>3.8758519616955728E-2</v>
      </c>
      <c r="V82" s="295">
        <v>9.1643385695599766E-2</v>
      </c>
      <c r="W82" s="295">
        <v>0.1040210520906821</v>
      </c>
      <c r="X82" s="295">
        <v>7.8733618097619903E-2</v>
      </c>
      <c r="Y82" s="295">
        <v>5.7341047353315563E-2</v>
      </c>
      <c r="DA82" s="122" t="s">
        <v>1524</v>
      </c>
    </row>
    <row r="83" spans="1:105" ht="12" customHeight="1" x14ac:dyDescent="0.25">
      <c r="A83" s="59" t="s">
        <v>159</v>
      </c>
      <c r="B83" s="295">
        <v>0</v>
      </c>
      <c r="C83" s="295">
        <v>0</v>
      </c>
      <c r="D83" s="295">
        <v>0</v>
      </c>
      <c r="E83" s="295">
        <v>0</v>
      </c>
      <c r="F83" s="295">
        <v>0</v>
      </c>
      <c r="G83" s="295">
        <v>0</v>
      </c>
      <c r="H83" s="295">
        <v>0</v>
      </c>
      <c r="I83" s="295">
        <v>0</v>
      </c>
      <c r="J83" s="295">
        <v>0</v>
      </c>
      <c r="K83" s="295">
        <v>0</v>
      </c>
      <c r="L83" s="295">
        <v>0</v>
      </c>
      <c r="M83" s="295">
        <v>0</v>
      </c>
      <c r="N83" s="295">
        <v>0.28205443772126221</v>
      </c>
      <c r="O83" s="295">
        <v>0.1014577574588766</v>
      </c>
      <c r="P83" s="295">
        <v>7.7127342195105336E-2</v>
      </c>
      <c r="Q83" s="295">
        <v>0.26568146925227648</v>
      </c>
      <c r="R83" s="295">
        <v>0.23233657151777101</v>
      </c>
      <c r="S83" s="295">
        <v>0.19249197250993019</v>
      </c>
      <c r="T83" s="295">
        <v>0.18327737578972761</v>
      </c>
      <c r="U83" s="295">
        <v>0.1415240604658759</v>
      </c>
      <c r="V83" s="295">
        <v>0.25044768239435122</v>
      </c>
      <c r="W83" s="295">
        <v>0.69824291640665626</v>
      </c>
      <c r="X83" s="295">
        <v>0.39149253547565649</v>
      </c>
      <c r="Y83" s="295">
        <v>0.33790702526258909</v>
      </c>
      <c r="DA83" s="122" t="s">
        <v>1525</v>
      </c>
    </row>
    <row r="84" spans="1:105" ht="12" customHeight="1" x14ac:dyDescent="0.25">
      <c r="A84" s="59" t="s">
        <v>32</v>
      </c>
      <c r="B84" s="295">
        <v>18.02782506457195</v>
      </c>
      <c r="C84" s="295">
        <v>13.1993895267297</v>
      </c>
      <c r="D84" s="295">
        <v>12.528644051408341</v>
      </c>
      <c r="E84" s="295">
        <v>12.85941238497975</v>
      </c>
      <c r="F84" s="295">
        <v>15.50291325084185</v>
      </c>
      <c r="G84" s="295">
        <v>8.0113942071957354</v>
      </c>
      <c r="H84" s="295">
        <v>7.5893419481990358</v>
      </c>
      <c r="I84" s="295">
        <v>5.5390024321469689</v>
      </c>
      <c r="J84" s="295">
        <v>4.9401199319488542</v>
      </c>
      <c r="K84" s="295">
        <v>4.8430569963619616</v>
      </c>
      <c r="L84" s="295">
        <v>3.8749040942357129</v>
      </c>
      <c r="M84" s="295">
        <v>1.3121790692842541</v>
      </c>
      <c r="N84" s="295">
        <v>1.1995210242530421</v>
      </c>
      <c r="O84" s="295">
        <v>0.79740206678697201</v>
      </c>
      <c r="P84" s="295">
        <v>0.53092059439715344</v>
      </c>
      <c r="Q84" s="295">
        <v>1.055143285152343</v>
      </c>
      <c r="R84" s="295">
        <v>1.141066148460081</v>
      </c>
      <c r="S84" s="295">
        <v>1.438410139270953</v>
      </c>
      <c r="T84" s="295">
        <v>1.932041538474168</v>
      </c>
      <c r="U84" s="295">
        <v>1.171911626026042</v>
      </c>
      <c r="V84" s="295">
        <v>1.4776457982672451</v>
      </c>
      <c r="W84" s="295">
        <v>1.717232387095629</v>
      </c>
      <c r="X84" s="295">
        <v>1.6468117416018819</v>
      </c>
      <c r="Y84" s="295">
        <v>1.145833281388474</v>
      </c>
      <c r="DA84" s="122" t="s">
        <v>1526</v>
      </c>
    </row>
    <row r="85" spans="1:105" ht="12" customHeight="1" x14ac:dyDescent="0.25">
      <c r="A85" s="59" t="s">
        <v>33</v>
      </c>
      <c r="B85" s="295">
        <v>36.131857780645369</v>
      </c>
      <c r="C85" s="295">
        <v>32.388688872182676</v>
      </c>
      <c r="D85" s="295">
        <v>31.17236281633128</v>
      </c>
      <c r="E85" s="295">
        <v>27.160390087680231</v>
      </c>
      <c r="F85" s="295">
        <v>32.264489354675327</v>
      </c>
      <c r="G85" s="295">
        <v>34.105693772121931</v>
      </c>
      <c r="H85" s="295">
        <v>31.930237877617049</v>
      </c>
      <c r="I85" s="295">
        <v>19.463236401392589</v>
      </c>
      <c r="J85" s="295">
        <v>18.283169836517441</v>
      </c>
      <c r="K85" s="295">
        <v>23.989853990615721</v>
      </c>
      <c r="L85" s="295">
        <v>17.858778429864859</v>
      </c>
      <c r="M85" s="295">
        <v>8.1515374553093061</v>
      </c>
      <c r="N85" s="295">
        <v>8.4544576450468387</v>
      </c>
      <c r="O85" s="295">
        <v>37.098833237476761</v>
      </c>
      <c r="P85" s="295">
        <v>65.967094525189793</v>
      </c>
      <c r="Q85" s="295">
        <v>44.339101615534609</v>
      </c>
      <c r="R85" s="295">
        <v>32.106587121150547</v>
      </c>
      <c r="S85" s="295">
        <v>17.234936444605811</v>
      </c>
      <c r="T85" s="295">
        <v>9.9793512714293371</v>
      </c>
      <c r="U85" s="295">
        <v>3.6741361604750908</v>
      </c>
      <c r="V85" s="295">
        <v>7.142092764850025</v>
      </c>
      <c r="W85" s="295">
        <v>1.561313765343185</v>
      </c>
      <c r="X85" s="295">
        <v>1.771224244054548</v>
      </c>
      <c r="Y85" s="295">
        <v>2.789776979609655</v>
      </c>
      <c r="DA85" s="122" t="s">
        <v>1527</v>
      </c>
    </row>
    <row r="86" spans="1:105" ht="12" customHeight="1" x14ac:dyDescent="0.25">
      <c r="A86" s="59" t="s">
        <v>35</v>
      </c>
      <c r="B86" s="295">
        <v>0</v>
      </c>
      <c r="C86" s="295">
        <v>0</v>
      </c>
      <c r="D86" s="295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5">
        <v>0</v>
      </c>
      <c r="K86" s="295">
        <v>0</v>
      </c>
      <c r="L86" s="295">
        <v>0</v>
      </c>
      <c r="M86" s="295">
        <v>0</v>
      </c>
      <c r="N86" s="295">
        <v>0</v>
      </c>
      <c r="O86" s="295">
        <v>0</v>
      </c>
      <c r="P86" s="295">
        <v>0</v>
      </c>
      <c r="Q86" s="295">
        <v>0</v>
      </c>
      <c r="R86" s="295">
        <v>0</v>
      </c>
      <c r="S86" s="295">
        <v>0</v>
      </c>
      <c r="T86" s="295">
        <v>0</v>
      </c>
      <c r="U86" s="295">
        <v>0</v>
      </c>
      <c r="V86" s="295">
        <v>0</v>
      </c>
      <c r="W86" s="295">
        <v>0</v>
      </c>
      <c r="X86" s="295">
        <v>0</v>
      </c>
      <c r="Y86" s="295">
        <v>0</v>
      </c>
      <c r="DA86" s="122" t="s">
        <v>1528</v>
      </c>
    </row>
    <row r="87" spans="1:105" ht="12" customHeight="1" x14ac:dyDescent="0.25">
      <c r="A87" s="59" t="s">
        <v>38</v>
      </c>
      <c r="B87" s="295">
        <v>0.32327773787589459</v>
      </c>
      <c r="C87" s="295">
        <v>0.65937625306000835</v>
      </c>
      <c r="D87" s="295">
        <v>0.62103218636030744</v>
      </c>
      <c r="E87" s="295">
        <v>1.378611495193578</v>
      </c>
      <c r="F87" s="295">
        <v>1.34633650960744</v>
      </c>
      <c r="G87" s="295">
        <v>1.199323633708705</v>
      </c>
      <c r="H87" s="295">
        <v>0.90171230530467683</v>
      </c>
      <c r="I87" s="295">
        <v>1.7630968895719319</v>
      </c>
      <c r="J87" s="295">
        <v>1.9245519070790009</v>
      </c>
      <c r="K87" s="295">
        <v>2.9730995125246862</v>
      </c>
      <c r="L87" s="295">
        <v>3.0601615467848262</v>
      </c>
      <c r="M87" s="295">
        <v>0.77753007030979893</v>
      </c>
      <c r="N87" s="295">
        <v>0.39020910945480253</v>
      </c>
      <c r="O87" s="295">
        <v>1.897873211434292</v>
      </c>
      <c r="P87" s="295">
        <v>7.4585889279302027</v>
      </c>
      <c r="Q87" s="295">
        <v>10.193978512343479</v>
      </c>
      <c r="R87" s="295">
        <v>9.2592324665051429</v>
      </c>
      <c r="S87" s="295">
        <v>8.5466798804454385</v>
      </c>
      <c r="T87" s="295">
        <v>9.3863496223297975</v>
      </c>
      <c r="U87" s="295">
        <v>4.9468727242190287</v>
      </c>
      <c r="V87" s="295">
        <v>10.359222932349089</v>
      </c>
      <c r="W87" s="295">
        <v>13.248426476294711</v>
      </c>
      <c r="X87" s="295">
        <v>12.297261544696109</v>
      </c>
      <c r="Y87" s="295">
        <v>9.9216079329728579</v>
      </c>
      <c r="DA87" s="122" t="s">
        <v>1529</v>
      </c>
    </row>
    <row r="88" spans="1:105" ht="12" customHeight="1" x14ac:dyDescent="0.25">
      <c r="A88" s="60" t="s">
        <v>1530</v>
      </c>
      <c r="B88" s="262">
        <v>2.083959887656659</v>
      </c>
      <c r="C88" s="262">
        <v>2.035003274056828</v>
      </c>
      <c r="D88" s="262">
        <v>1.9633882403071761</v>
      </c>
      <c r="E88" s="262">
        <v>2.0521852048851712</v>
      </c>
      <c r="F88" s="262">
        <v>2.2692081222524649</v>
      </c>
      <c r="G88" s="262">
        <v>2.3858457092442018</v>
      </c>
      <c r="H88" s="262">
        <v>2.4268426790363522</v>
      </c>
      <c r="I88" s="262">
        <v>1.740331586373129</v>
      </c>
      <c r="J88" s="262">
        <v>1.626962239051061</v>
      </c>
      <c r="K88" s="262">
        <v>1.793641351458733</v>
      </c>
      <c r="L88" s="262">
        <v>1.569667582973765</v>
      </c>
      <c r="M88" s="262">
        <v>0.8124019097394366</v>
      </c>
      <c r="N88" s="262">
        <v>0.72678199692099155</v>
      </c>
      <c r="O88" s="262">
        <v>1.7369451294544449</v>
      </c>
      <c r="P88" s="262">
        <v>2.2263089956987732</v>
      </c>
      <c r="Q88" s="262">
        <v>2.100830734763389</v>
      </c>
      <c r="R88" s="262">
        <v>1.8667141205635991</v>
      </c>
      <c r="S88" s="262">
        <v>1.537081896686449</v>
      </c>
      <c r="T88" s="262">
        <v>1.3692034386314329</v>
      </c>
      <c r="U88" s="262">
        <v>0.77647133189820827</v>
      </c>
      <c r="V88" s="262">
        <v>1.229972442278197</v>
      </c>
      <c r="W88" s="262">
        <v>1.3750309065201889</v>
      </c>
      <c r="X88" s="262">
        <v>1.54099573428449</v>
      </c>
      <c r="Y88" s="262">
        <v>1.398947867649678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8.8556473561348135</v>
      </c>
      <c r="C89" s="261">
        <f t="shared" si="3"/>
        <v>7.9151666897624722</v>
      </c>
      <c r="D89" s="261">
        <f t="shared" si="3"/>
        <v>7.5761573901772277</v>
      </c>
      <c r="E89" s="261">
        <f t="shared" si="3"/>
        <v>7.3676617420544632</v>
      </c>
      <c r="F89" s="261">
        <f t="shared" si="3"/>
        <v>8.5922395462429932</v>
      </c>
      <c r="G89" s="261">
        <f t="shared" si="3"/>
        <v>7.8200712168439823</v>
      </c>
      <c r="H89" s="261">
        <f t="shared" si="3"/>
        <v>7.6731347253736466</v>
      </c>
      <c r="I89" s="261">
        <f t="shared" si="3"/>
        <v>5.2243940682488681</v>
      </c>
      <c r="J89" s="261">
        <f t="shared" si="3"/>
        <v>4.7931635496139871</v>
      </c>
      <c r="K89" s="261">
        <f t="shared" si="3"/>
        <v>5.3607959105730023</v>
      </c>
      <c r="L89" s="261">
        <f t="shared" si="3"/>
        <v>4.5135951091008231</v>
      </c>
      <c r="M89" s="261">
        <f t="shared" si="3"/>
        <v>2.0160230137912651</v>
      </c>
      <c r="N89" s="261">
        <f t="shared" si="3"/>
        <v>1.8394426975034177</v>
      </c>
      <c r="O89" s="261">
        <f t="shared" si="3"/>
        <v>4.3100438958897351</v>
      </c>
      <c r="P89" s="261">
        <f t="shared" si="3"/>
        <v>5.6516963714857189</v>
      </c>
      <c r="Q89" s="261">
        <f t="shared" si="3"/>
        <v>5.7889662506207014</v>
      </c>
      <c r="R89" s="261">
        <f t="shared" si="3"/>
        <v>4.8812058644601501</v>
      </c>
      <c r="S89" s="261">
        <f t="shared" si="3"/>
        <v>4.0623821902377131</v>
      </c>
      <c r="T89" s="261">
        <f t="shared" si="3"/>
        <v>3.8006080103960871</v>
      </c>
      <c r="U89" s="261">
        <f t="shared" si="3"/>
        <v>2.0365223944643658</v>
      </c>
      <c r="V89" s="261">
        <f t="shared" si="3"/>
        <v>3.4261990222376819</v>
      </c>
      <c r="W89" s="261">
        <f t="shared" si="3"/>
        <v>3.916544491016166</v>
      </c>
      <c r="X89" s="261">
        <f t="shared" si="3"/>
        <v>3.7813655379262183</v>
      </c>
      <c r="Y89" s="261">
        <f t="shared" si="3"/>
        <v>3.313193281710483</v>
      </c>
      <c r="DA89" s="70"/>
    </row>
    <row r="90" spans="1:105" ht="12" customHeight="1" x14ac:dyDescent="0.25">
      <c r="A90" s="60" t="s">
        <v>1533</v>
      </c>
      <c r="B90" s="262">
        <v>6.6518841338812269</v>
      </c>
      <c r="C90" s="262">
        <v>5.7631745141477442</v>
      </c>
      <c r="D90" s="262">
        <v>5.4998972756605671</v>
      </c>
      <c r="E90" s="262">
        <v>5.1974998754245281</v>
      </c>
      <c r="F90" s="262">
        <v>6.1925784812297273</v>
      </c>
      <c r="G90" s="262">
        <v>5.2970672669377503</v>
      </c>
      <c r="H90" s="262">
        <v>5.1067769591166732</v>
      </c>
      <c r="I90" s="262">
        <v>3.384013758007876</v>
      </c>
      <c r="J90" s="262">
        <v>3.072669999017013</v>
      </c>
      <c r="K90" s="262">
        <v>3.464041146879965</v>
      </c>
      <c r="L90" s="262">
        <v>2.853689987601105</v>
      </c>
      <c r="M90" s="262">
        <v>1.156917490226929</v>
      </c>
      <c r="N90" s="262">
        <v>1.0708792309524819</v>
      </c>
      <c r="O90" s="262">
        <v>2.4732447242567108</v>
      </c>
      <c r="P90" s="262">
        <v>3.2974006313646389</v>
      </c>
      <c r="Q90" s="262">
        <v>3.5673623047513239</v>
      </c>
      <c r="R90" s="262">
        <v>2.9071775015700521</v>
      </c>
      <c r="S90" s="262">
        <v>2.4369360510999969</v>
      </c>
      <c r="T90" s="262">
        <v>2.3526913783576169</v>
      </c>
      <c r="U90" s="262">
        <v>1.2154130369826011</v>
      </c>
      <c r="V90" s="262">
        <v>2.1255175414026288</v>
      </c>
      <c r="W90" s="262">
        <v>2.4624653798013121</v>
      </c>
      <c r="X90" s="262">
        <v>2.151780561276551</v>
      </c>
      <c r="Y90" s="262">
        <v>1.8338222636612289</v>
      </c>
      <c r="DA90" s="72" t="s">
        <v>1534</v>
      </c>
    </row>
    <row r="91" spans="1:105" ht="12" customHeight="1" x14ac:dyDescent="0.25">
      <c r="A91" s="59" t="s">
        <v>28</v>
      </c>
      <c r="B91" s="230">
        <v>2.154512697403566</v>
      </c>
      <c r="C91" s="230">
        <v>2.274579355364867</v>
      </c>
      <c r="D91" s="230">
        <v>2.125016600912748</v>
      </c>
      <c r="E91" s="230">
        <v>1.9029865817802021</v>
      </c>
      <c r="F91" s="230">
        <v>2.3117421230881621</v>
      </c>
      <c r="G91" s="230">
        <v>2.6473211774333349</v>
      </c>
      <c r="H91" s="230">
        <v>2.7305689915734819</v>
      </c>
      <c r="I91" s="230">
        <v>1.610356465370677</v>
      </c>
      <c r="J91" s="230">
        <v>1.327461659049102</v>
      </c>
      <c r="K91" s="230">
        <v>1.1520585931702221</v>
      </c>
      <c r="L91" s="230">
        <v>1.13546291015554</v>
      </c>
      <c r="M91" s="230">
        <v>0.37233149456049341</v>
      </c>
      <c r="N91" s="230">
        <v>7.8437264410780236E-3</v>
      </c>
      <c r="O91" s="230">
        <v>3.0603144326206599E-2</v>
      </c>
      <c r="P91" s="230">
        <v>0.65654335246996454</v>
      </c>
      <c r="Q91" s="230">
        <v>0.89997091032227539</v>
      </c>
      <c r="R91" s="230">
        <v>0</v>
      </c>
      <c r="S91" s="230">
        <v>0.42876156154470502</v>
      </c>
      <c r="T91" s="230">
        <v>1.088870391187468</v>
      </c>
      <c r="U91" s="230">
        <v>0.60937377893262179</v>
      </c>
      <c r="V91" s="230">
        <v>0.99152055962719921</v>
      </c>
      <c r="W91" s="230">
        <v>1.7034679476935091</v>
      </c>
      <c r="X91" s="230">
        <v>1.4116958701928031</v>
      </c>
      <c r="Y91" s="230">
        <v>1.211026647041229</v>
      </c>
      <c r="DA91" s="71" t="s">
        <v>1535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7.6452411750258298E-2</v>
      </c>
      <c r="M92" s="295">
        <v>5.6384863269983709E-2</v>
      </c>
      <c r="N92" s="295">
        <v>7.1618291667355213E-2</v>
      </c>
      <c r="O92" s="295">
        <v>0.27942648596388359</v>
      </c>
      <c r="P92" s="295">
        <v>0.33448325351310049</v>
      </c>
      <c r="Q92" s="295">
        <v>0.276330103540951</v>
      </c>
      <c r="R92" s="295">
        <v>0.25634100774843299</v>
      </c>
      <c r="S92" s="295">
        <v>6.1119091445126027E-2</v>
      </c>
      <c r="T92" s="295">
        <v>3.5417911529886888E-2</v>
      </c>
      <c r="U92" s="295">
        <v>1.737116189794129E-2</v>
      </c>
      <c r="V92" s="295">
        <v>5.7108983556797721E-2</v>
      </c>
      <c r="W92" s="295">
        <v>3.1336307054668597E-2</v>
      </c>
      <c r="X92" s="295">
        <v>2.7524091826831371E-2</v>
      </c>
      <c r="Y92" s="295">
        <v>2.3173178269434391E-2</v>
      </c>
      <c r="DA92" s="122" t="s">
        <v>1536</v>
      </c>
    </row>
    <row r="93" spans="1:105" ht="12" customHeight="1" x14ac:dyDescent="0.25">
      <c r="A93" s="59" t="s">
        <v>159</v>
      </c>
      <c r="B93" s="295">
        <v>0</v>
      </c>
      <c r="C93" s="295">
        <v>0</v>
      </c>
      <c r="D93" s="295">
        <v>0</v>
      </c>
      <c r="E93" s="295">
        <v>0</v>
      </c>
      <c r="F93" s="295">
        <v>0</v>
      </c>
      <c r="G93" s="295">
        <v>0</v>
      </c>
      <c r="H93" s="295">
        <v>0</v>
      </c>
      <c r="I93" s="295">
        <v>0</v>
      </c>
      <c r="J93" s="295">
        <v>0</v>
      </c>
      <c r="K93" s="295">
        <v>0</v>
      </c>
      <c r="L93" s="295">
        <v>0</v>
      </c>
      <c r="M93" s="295">
        <v>0</v>
      </c>
      <c r="N93" s="295">
        <v>0.18874072343455101</v>
      </c>
      <c r="O93" s="295">
        <v>0.2441703883241057</v>
      </c>
      <c r="P93" s="295">
        <v>0.2925501230749048</v>
      </c>
      <c r="Q93" s="295">
        <v>0.48095757951004431</v>
      </c>
      <c r="R93" s="295">
        <v>0.44843821383915389</v>
      </c>
      <c r="S93" s="295">
        <v>0.22980688507360761</v>
      </c>
      <c r="T93" s="295">
        <v>0.106432411017193</v>
      </c>
      <c r="U93" s="295">
        <v>6.3429599249483937E-2</v>
      </c>
      <c r="V93" s="295">
        <v>0.15607032048341099</v>
      </c>
      <c r="W93" s="295">
        <v>0.2103454443836206</v>
      </c>
      <c r="X93" s="295">
        <v>0.13685991773667461</v>
      </c>
      <c r="Y93" s="295">
        <v>0.1365580172726211</v>
      </c>
      <c r="DA93" s="122" t="s">
        <v>1537</v>
      </c>
    </row>
    <row r="94" spans="1:105" ht="12" customHeight="1" x14ac:dyDescent="0.25">
      <c r="A94" s="59" t="s">
        <v>32</v>
      </c>
      <c r="B94" s="295">
        <v>4.4973714364776596</v>
      </c>
      <c r="C94" s="295">
        <v>3.4885951587828772</v>
      </c>
      <c r="D94" s="295">
        <v>3.3748806747478182</v>
      </c>
      <c r="E94" s="295">
        <v>3.294513293644326</v>
      </c>
      <c r="F94" s="295">
        <v>3.8808363581415648</v>
      </c>
      <c r="G94" s="295">
        <v>2.6497460895044149</v>
      </c>
      <c r="H94" s="295">
        <v>2.3762079675431909</v>
      </c>
      <c r="I94" s="295">
        <v>1.773657292637199</v>
      </c>
      <c r="J94" s="295">
        <v>1.745208339967911</v>
      </c>
      <c r="K94" s="295">
        <v>2.3119825537097429</v>
      </c>
      <c r="L94" s="295">
        <v>1.6417746656953069</v>
      </c>
      <c r="M94" s="295">
        <v>0.72820113239645223</v>
      </c>
      <c r="N94" s="295">
        <v>0.80267648940949787</v>
      </c>
      <c r="O94" s="295">
        <v>1.9190447056425151</v>
      </c>
      <c r="P94" s="295">
        <v>2.0138239023066689</v>
      </c>
      <c r="Q94" s="295">
        <v>1.9101037113780539</v>
      </c>
      <c r="R94" s="295">
        <v>2.2023982799824648</v>
      </c>
      <c r="S94" s="295">
        <v>1.717248513036558</v>
      </c>
      <c r="T94" s="295">
        <v>1.1219706646230689</v>
      </c>
      <c r="U94" s="295">
        <v>0.52523849690255431</v>
      </c>
      <c r="V94" s="295">
        <v>0.92081767773522083</v>
      </c>
      <c r="W94" s="295">
        <v>0.51731568066951361</v>
      </c>
      <c r="X94" s="295">
        <v>0.57570068152024267</v>
      </c>
      <c r="Y94" s="295">
        <v>0.46306442107794482</v>
      </c>
      <c r="DA94" s="122" t="s">
        <v>1538</v>
      </c>
    </row>
    <row r="95" spans="1:105" ht="12" customHeight="1" x14ac:dyDescent="0.25">
      <c r="A95" s="59" t="s">
        <v>35</v>
      </c>
      <c r="B95" s="295">
        <v>0</v>
      </c>
      <c r="C95" s="295">
        <v>0</v>
      </c>
      <c r="D95" s="295">
        <v>0</v>
      </c>
      <c r="E95" s="295">
        <v>0</v>
      </c>
      <c r="F95" s="295">
        <v>0</v>
      </c>
      <c r="G95" s="295">
        <v>0</v>
      </c>
      <c r="H95" s="295">
        <v>0</v>
      </c>
      <c r="I95" s="295">
        <v>0</v>
      </c>
      <c r="J95" s="295">
        <v>0</v>
      </c>
      <c r="K95" s="295">
        <v>0</v>
      </c>
      <c r="L95" s="295">
        <v>0</v>
      </c>
      <c r="M95" s="295">
        <v>0</v>
      </c>
      <c r="N95" s="295">
        <v>0</v>
      </c>
      <c r="O95" s="295">
        <v>0</v>
      </c>
      <c r="P95" s="295">
        <v>0</v>
      </c>
      <c r="Q95" s="295">
        <v>0</v>
      </c>
      <c r="R95" s="295">
        <v>0</v>
      </c>
      <c r="S95" s="295">
        <v>0</v>
      </c>
      <c r="T95" s="295">
        <v>0</v>
      </c>
      <c r="U95" s="295">
        <v>0</v>
      </c>
      <c r="V95" s="295">
        <v>0</v>
      </c>
      <c r="W95" s="295">
        <v>0</v>
      </c>
      <c r="X95" s="295">
        <v>0</v>
      </c>
      <c r="Y95" s="295">
        <v>0</v>
      </c>
      <c r="DA95" s="122" t="s">
        <v>1539</v>
      </c>
    </row>
    <row r="96" spans="1:105" ht="12" customHeight="1" x14ac:dyDescent="0.25">
      <c r="A96" s="61" t="s">
        <v>1540</v>
      </c>
      <c r="B96" s="263">
        <v>2.203763222253587</v>
      </c>
      <c r="C96" s="263">
        <v>2.151992175614728</v>
      </c>
      <c r="D96" s="263">
        <v>2.076260114516661</v>
      </c>
      <c r="E96" s="263">
        <v>2.1701618666299352</v>
      </c>
      <c r="F96" s="263">
        <v>2.3996610650132668</v>
      </c>
      <c r="G96" s="263">
        <v>2.523003949906232</v>
      </c>
      <c r="H96" s="263">
        <v>2.5663577662569739</v>
      </c>
      <c r="I96" s="263">
        <v>1.8403803102409919</v>
      </c>
      <c r="J96" s="263">
        <v>1.7204935505969741</v>
      </c>
      <c r="K96" s="263">
        <v>1.8967547636930371</v>
      </c>
      <c r="L96" s="263">
        <v>1.659905121499718</v>
      </c>
      <c r="M96" s="263">
        <v>0.85910552356433612</v>
      </c>
      <c r="N96" s="263">
        <v>0.76856346655093588</v>
      </c>
      <c r="O96" s="263">
        <v>1.8367991716330241</v>
      </c>
      <c r="P96" s="263">
        <v>2.35429574012108</v>
      </c>
      <c r="Q96" s="263">
        <v>2.221603945869377</v>
      </c>
      <c r="R96" s="263">
        <v>1.9740283628900981</v>
      </c>
      <c r="S96" s="263">
        <v>1.625446139137716</v>
      </c>
      <c r="T96" s="263">
        <v>1.44791663203847</v>
      </c>
      <c r="U96" s="263">
        <v>0.8211093574817645</v>
      </c>
      <c r="V96" s="263">
        <v>1.3006814808350531</v>
      </c>
      <c r="W96" s="263">
        <v>1.4540791112148539</v>
      </c>
      <c r="X96" s="263">
        <v>1.6295849766496671</v>
      </c>
      <c r="Y96" s="263">
        <v>1.4793710180492541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0</v>
      </c>
      <c r="C99" s="223">
        <v>0</v>
      </c>
      <c r="D99" s="223">
        <v>0</v>
      </c>
      <c r="E99" s="223">
        <v>0</v>
      </c>
      <c r="F99" s="223">
        <v>0</v>
      </c>
      <c r="G99" s="223">
        <v>0</v>
      </c>
      <c r="H99" s="223">
        <v>0</v>
      </c>
      <c r="I99" s="223">
        <v>0</v>
      </c>
      <c r="J99" s="223">
        <v>0</v>
      </c>
      <c r="K99" s="223">
        <v>0</v>
      </c>
      <c r="L99" s="223">
        <v>0</v>
      </c>
      <c r="M99" s="223">
        <v>0</v>
      </c>
      <c r="N99" s="223">
        <v>0</v>
      </c>
      <c r="O99" s="223">
        <v>0</v>
      </c>
      <c r="P99" s="223">
        <v>0</v>
      </c>
      <c r="Q99" s="223">
        <v>0</v>
      </c>
      <c r="R99" s="223">
        <v>0</v>
      </c>
      <c r="S99" s="223">
        <v>0</v>
      </c>
      <c r="T99" s="223">
        <v>0</v>
      </c>
      <c r="U99" s="223">
        <v>0</v>
      </c>
      <c r="V99" s="223">
        <v>0</v>
      </c>
      <c r="W99" s="223">
        <v>0</v>
      </c>
      <c r="X99" s="223">
        <v>0</v>
      </c>
      <c r="Y99" s="223">
        <v>0</v>
      </c>
      <c r="DA99" s="89" t="s">
        <v>1542</v>
      </c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1543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1544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1545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1546</v>
      </c>
    </row>
    <row r="104" spans="1:105" ht="12" customHeight="1" x14ac:dyDescent="0.25">
      <c r="A104" s="56" t="s">
        <v>95</v>
      </c>
      <c r="B104" s="260">
        <v>0</v>
      </c>
      <c r="C104" s="260">
        <v>0</v>
      </c>
      <c r="D104" s="260">
        <v>0</v>
      </c>
      <c r="E104" s="260">
        <v>0</v>
      </c>
      <c r="F104" s="260">
        <v>0</v>
      </c>
      <c r="G104" s="260">
        <v>0</v>
      </c>
      <c r="H104" s="260">
        <v>0</v>
      </c>
      <c r="I104" s="260">
        <v>0</v>
      </c>
      <c r="J104" s="260">
        <v>0</v>
      </c>
      <c r="K104" s="260">
        <v>0</v>
      </c>
      <c r="L104" s="260">
        <v>0</v>
      </c>
      <c r="M104" s="260">
        <v>0</v>
      </c>
      <c r="N104" s="260">
        <v>0</v>
      </c>
      <c r="O104" s="260">
        <v>0</v>
      </c>
      <c r="P104" s="260">
        <v>0</v>
      </c>
      <c r="Q104" s="260">
        <v>0</v>
      </c>
      <c r="R104" s="260">
        <v>0</v>
      </c>
      <c r="S104" s="260">
        <v>0</v>
      </c>
      <c r="T104" s="260">
        <v>0</v>
      </c>
      <c r="U104" s="260">
        <v>0</v>
      </c>
      <c r="V104" s="260">
        <v>0</v>
      </c>
      <c r="W104" s="260">
        <v>0</v>
      </c>
      <c r="X104" s="260">
        <v>0</v>
      </c>
      <c r="Y104" s="260">
        <v>0</v>
      </c>
      <c r="DA104" s="68" t="s">
        <v>1547</v>
      </c>
    </row>
    <row r="105" spans="1:105" ht="12" customHeight="1" x14ac:dyDescent="0.25">
      <c r="A105" s="37" t="s">
        <v>159</v>
      </c>
      <c r="B105" s="226">
        <v>0</v>
      </c>
      <c r="C105" s="226">
        <v>0</v>
      </c>
      <c r="D105" s="226">
        <v>0</v>
      </c>
      <c r="E105" s="226">
        <v>0</v>
      </c>
      <c r="F105" s="226">
        <v>0</v>
      </c>
      <c r="G105" s="226">
        <v>0</v>
      </c>
      <c r="H105" s="226">
        <v>0</v>
      </c>
      <c r="I105" s="226">
        <v>0</v>
      </c>
      <c r="J105" s="226">
        <v>0</v>
      </c>
      <c r="K105" s="226">
        <v>0</v>
      </c>
      <c r="L105" s="226">
        <v>0</v>
      </c>
      <c r="M105" s="226">
        <v>0</v>
      </c>
      <c r="N105" s="226">
        <v>0</v>
      </c>
      <c r="O105" s="226">
        <v>0</v>
      </c>
      <c r="P105" s="226">
        <v>0</v>
      </c>
      <c r="Q105" s="226">
        <v>0</v>
      </c>
      <c r="R105" s="226">
        <v>0</v>
      </c>
      <c r="S105" s="226">
        <v>0</v>
      </c>
      <c r="T105" s="226">
        <v>0</v>
      </c>
      <c r="U105" s="226">
        <v>0</v>
      </c>
      <c r="V105" s="226">
        <v>0</v>
      </c>
      <c r="W105" s="226">
        <v>0</v>
      </c>
      <c r="X105" s="226">
        <v>0</v>
      </c>
      <c r="Y105" s="226">
        <v>0</v>
      </c>
      <c r="DA105" s="69" t="s">
        <v>1548</v>
      </c>
    </row>
    <row r="106" spans="1:105" ht="12" customHeight="1" x14ac:dyDescent="0.25">
      <c r="A106" s="37" t="s">
        <v>35</v>
      </c>
      <c r="B106" s="226">
        <v>0</v>
      </c>
      <c r="C106" s="226">
        <v>0</v>
      </c>
      <c r="D106" s="226">
        <v>0</v>
      </c>
      <c r="E106" s="226">
        <v>0</v>
      </c>
      <c r="F106" s="226">
        <v>0</v>
      </c>
      <c r="G106" s="226">
        <v>0</v>
      </c>
      <c r="H106" s="226">
        <v>0</v>
      </c>
      <c r="I106" s="226">
        <v>0</v>
      </c>
      <c r="J106" s="226">
        <v>0</v>
      </c>
      <c r="K106" s="226">
        <v>0</v>
      </c>
      <c r="L106" s="226">
        <v>0</v>
      </c>
      <c r="M106" s="226">
        <v>0</v>
      </c>
      <c r="N106" s="226">
        <v>0</v>
      </c>
      <c r="O106" s="226">
        <v>0</v>
      </c>
      <c r="P106" s="226">
        <v>0</v>
      </c>
      <c r="Q106" s="226">
        <v>0</v>
      </c>
      <c r="R106" s="226">
        <v>0</v>
      </c>
      <c r="S106" s="226">
        <v>0</v>
      </c>
      <c r="T106" s="226">
        <v>0</v>
      </c>
      <c r="U106" s="226">
        <v>0</v>
      </c>
      <c r="V106" s="226">
        <v>0</v>
      </c>
      <c r="W106" s="226">
        <v>0</v>
      </c>
      <c r="X106" s="226">
        <v>0</v>
      </c>
      <c r="Y106" s="226">
        <v>0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0</v>
      </c>
      <c r="C110" s="261">
        <f t="shared" si="4"/>
        <v>0</v>
      </c>
      <c r="D110" s="261">
        <f t="shared" si="4"/>
        <v>0</v>
      </c>
      <c r="E110" s="261">
        <f t="shared" si="4"/>
        <v>0</v>
      </c>
      <c r="F110" s="261">
        <f t="shared" si="4"/>
        <v>0</v>
      </c>
      <c r="G110" s="261">
        <f t="shared" si="4"/>
        <v>0</v>
      </c>
      <c r="H110" s="261">
        <f t="shared" si="4"/>
        <v>0</v>
      </c>
      <c r="I110" s="261">
        <f t="shared" si="4"/>
        <v>0</v>
      </c>
      <c r="J110" s="261">
        <f t="shared" si="4"/>
        <v>0</v>
      </c>
      <c r="K110" s="261">
        <f t="shared" si="4"/>
        <v>0</v>
      </c>
      <c r="L110" s="261">
        <f t="shared" si="4"/>
        <v>0</v>
      </c>
      <c r="M110" s="261">
        <f t="shared" si="4"/>
        <v>0</v>
      </c>
      <c r="N110" s="261">
        <f t="shared" si="4"/>
        <v>0</v>
      </c>
      <c r="O110" s="261">
        <f t="shared" si="4"/>
        <v>0</v>
      </c>
      <c r="P110" s="261">
        <f t="shared" si="4"/>
        <v>0</v>
      </c>
      <c r="Q110" s="261">
        <f t="shared" si="4"/>
        <v>0</v>
      </c>
      <c r="R110" s="261">
        <f t="shared" si="4"/>
        <v>0</v>
      </c>
      <c r="S110" s="261">
        <f t="shared" si="4"/>
        <v>0</v>
      </c>
      <c r="T110" s="261">
        <f t="shared" si="4"/>
        <v>0</v>
      </c>
      <c r="U110" s="261">
        <f t="shared" si="4"/>
        <v>0</v>
      </c>
      <c r="V110" s="261">
        <f t="shared" si="4"/>
        <v>0</v>
      </c>
      <c r="W110" s="261">
        <f t="shared" si="4"/>
        <v>0</v>
      </c>
      <c r="X110" s="261">
        <f t="shared" si="4"/>
        <v>0</v>
      </c>
      <c r="Y110" s="261">
        <f t="shared" si="4"/>
        <v>0</v>
      </c>
      <c r="DA110" s="70"/>
    </row>
    <row r="111" spans="1:105" ht="12" customHeight="1" x14ac:dyDescent="0.25">
      <c r="A111" s="60" t="s">
        <v>1554</v>
      </c>
      <c r="B111" s="262">
        <v>0</v>
      </c>
      <c r="C111" s="262">
        <v>0</v>
      </c>
      <c r="D111" s="262">
        <v>0</v>
      </c>
      <c r="E111" s="262">
        <v>0</v>
      </c>
      <c r="F111" s="262">
        <v>0</v>
      </c>
      <c r="G111" s="262">
        <v>0</v>
      </c>
      <c r="H111" s="262">
        <v>0</v>
      </c>
      <c r="I111" s="262">
        <v>0</v>
      </c>
      <c r="J111" s="262">
        <v>0</v>
      </c>
      <c r="K111" s="262">
        <v>0</v>
      </c>
      <c r="L111" s="262">
        <v>0</v>
      </c>
      <c r="M111" s="262">
        <v>0</v>
      </c>
      <c r="N111" s="262">
        <v>0</v>
      </c>
      <c r="O111" s="262">
        <v>0</v>
      </c>
      <c r="P111" s="262">
        <v>0</v>
      </c>
      <c r="Q111" s="262">
        <v>0</v>
      </c>
      <c r="R111" s="262">
        <v>0</v>
      </c>
      <c r="S111" s="262">
        <v>0</v>
      </c>
      <c r="T111" s="262">
        <v>0</v>
      </c>
      <c r="U111" s="262">
        <v>0</v>
      </c>
      <c r="V111" s="262">
        <v>0</v>
      </c>
      <c r="W111" s="262">
        <v>0</v>
      </c>
      <c r="X111" s="262">
        <v>0</v>
      </c>
      <c r="Y111" s="262">
        <v>0</v>
      </c>
      <c r="DA111" s="72" t="s">
        <v>1555</v>
      </c>
    </row>
    <row r="112" spans="1:105" ht="12" customHeight="1" x14ac:dyDescent="0.25">
      <c r="A112" s="59" t="s">
        <v>28</v>
      </c>
      <c r="B112" s="230">
        <v>0</v>
      </c>
      <c r="C112" s="230">
        <v>0</v>
      </c>
      <c r="D112" s="230">
        <v>0</v>
      </c>
      <c r="E112" s="230">
        <v>0</v>
      </c>
      <c r="F112" s="230">
        <v>0</v>
      </c>
      <c r="G112" s="230">
        <v>0</v>
      </c>
      <c r="H112" s="230">
        <v>0</v>
      </c>
      <c r="I112" s="230">
        <v>0</v>
      </c>
      <c r="J112" s="230">
        <v>0</v>
      </c>
      <c r="K112" s="230">
        <v>0</v>
      </c>
      <c r="L112" s="230">
        <v>0</v>
      </c>
      <c r="M112" s="230">
        <v>0</v>
      </c>
      <c r="N112" s="230">
        <v>0</v>
      </c>
      <c r="O112" s="230">
        <v>0</v>
      </c>
      <c r="P112" s="230">
        <v>0</v>
      </c>
      <c r="Q112" s="230">
        <v>0</v>
      </c>
      <c r="R112" s="230">
        <v>0</v>
      </c>
      <c r="S112" s="230">
        <v>0</v>
      </c>
      <c r="T112" s="230">
        <v>0</v>
      </c>
      <c r="U112" s="230">
        <v>0</v>
      </c>
      <c r="V112" s="230">
        <v>0</v>
      </c>
      <c r="W112" s="230">
        <v>0</v>
      </c>
      <c r="X112" s="230">
        <v>0</v>
      </c>
      <c r="Y112" s="230">
        <v>0</v>
      </c>
      <c r="DA112" s="71" t="s">
        <v>1556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1557</v>
      </c>
    </row>
    <row r="114" spans="1:105" ht="12" customHeight="1" x14ac:dyDescent="0.25">
      <c r="A114" s="59" t="s">
        <v>159</v>
      </c>
      <c r="B114" s="295">
        <v>0</v>
      </c>
      <c r="C114" s="295">
        <v>0</v>
      </c>
      <c r="D114" s="295">
        <v>0</v>
      </c>
      <c r="E114" s="295">
        <v>0</v>
      </c>
      <c r="F114" s="295">
        <v>0</v>
      </c>
      <c r="G114" s="295">
        <v>0</v>
      </c>
      <c r="H114" s="295">
        <v>0</v>
      </c>
      <c r="I114" s="295">
        <v>0</v>
      </c>
      <c r="J114" s="295">
        <v>0</v>
      </c>
      <c r="K114" s="295">
        <v>0</v>
      </c>
      <c r="L114" s="295">
        <v>0</v>
      </c>
      <c r="M114" s="295">
        <v>0</v>
      </c>
      <c r="N114" s="295">
        <v>0</v>
      </c>
      <c r="O114" s="295">
        <v>0</v>
      </c>
      <c r="P114" s="295">
        <v>0</v>
      </c>
      <c r="Q114" s="295">
        <v>0</v>
      </c>
      <c r="R114" s="295">
        <v>0</v>
      </c>
      <c r="S114" s="295">
        <v>0</v>
      </c>
      <c r="T114" s="295">
        <v>0</v>
      </c>
      <c r="U114" s="295">
        <v>0</v>
      </c>
      <c r="V114" s="295">
        <v>0</v>
      </c>
      <c r="W114" s="295">
        <v>0</v>
      </c>
      <c r="X114" s="295">
        <v>0</v>
      </c>
      <c r="Y114" s="295">
        <v>0</v>
      </c>
      <c r="DA114" s="122" t="s">
        <v>1558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0</v>
      </c>
      <c r="C116" s="295">
        <v>0</v>
      </c>
      <c r="D116" s="295">
        <v>0</v>
      </c>
      <c r="E116" s="295">
        <v>0</v>
      </c>
      <c r="F116" s="295">
        <v>0</v>
      </c>
      <c r="G116" s="295">
        <v>0</v>
      </c>
      <c r="H116" s="295">
        <v>0</v>
      </c>
      <c r="I116" s="295">
        <v>0</v>
      </c>
      <c r="J116" s="295">
        <v>0</v>
      </c>
      <c r="K116" s="295">
        <v>0</v>
      </c>
      <c r="L116" s="295">
        <v>0</v>
      </c>
      <c r="M116" s="295">
        <v>0</v>
      </c>
      <c r="N116" s="295">
        <v>0</v>
      </c>
      <c r="O116" s="295">
        <v>0</v>
      </c>
      <c r="P116" s="295">
        <v>0</v>
      </c>
      <c r="Q116" s="295">
        <v>0</v>
      </c>
      <c r="R116" s="295">
        <v>0</v>
      </c>
      <c r="S116" s="295">
        <v>0</v>
      </c>
      <c r="T116" s="295">
        <v>0</v>
      </c>
      <c r="U116" s="295">
        <v>0</v>
      </c>
      <c r="V116" s="295">
        <v>0</v>
      </c>
      <c r="W116" s="295">
        <v>0</v>
      </c>
      <c r="X116" s="295">
        <v>0</v>
      </c>
      <c r="Y116" s="295">
        <v>0</v>
      </c>
      <c r="DA116" s="122" t="s">
        <v>1560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1562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0</v>
      </c>
      <c r="C119" s="261">
        <f t="shared" si="5"/>
        <v>0</v>
      </c>
      <c r="D119" s="261">
        <f t="shared" si="5"/>
        <v>0</v>
      </c>
      <c r="E119" s="261">
        <f t="shared" si="5"/>
        <v>0</v>
      </c>
      <c r="F119" s="261">
        <f t="shared" si="5"/>
        <v>0</v>
      </c>
      <c r="G119" s="261">
        <f t="shared" si="5"/>
        <v>0</v>
      </c>
      <c r="H119" s="261">
        <f t="shared" si="5"/>
        <v>0</v>
      </c>
      <c r="I119" s="261">
        <f t="shared" si="5"/>
        <v>0</v>
      </c>
      <c r="J119" s="261">
        <f t="shared" si="5"/>
        <v>0</v>
      </c>
      <c r="K119" s="261">
        <f t="shared" si="5"/>
        <v>0</v>
      </c>
      <c r="L119" s="261">
        <f t="shared" si="5"/>
        <v>0</v>
      </c>
      <c r="M119" s="261">
        <f t="shared" si="5"/>
        <v>0</v>
      </c>
      <c r="N119" s="261">
        <f t="shared" si="5"/>
        <v>0</v>
      </c>
      <c r="O119" s="261">
        <f t="shared" si="5"/>
        <v>0</v>
      </c>
      <c r="P119" s="261">
        <f t="shared" si="5"/>
        <v>0</v>
      </c>
      <c r="Q119" s="261">
        <f t="shared" si="5"/>
        <v>0</v>
      </c>
      <c r="R119" s="261">
        <f t="shared" si="5"/>
        <v>0</v>
      </c>
      <c r="S119" s="261">
        <f t="shared" si="5"/>
        <v>0</v>
      </c>
      <c r="T119" s="261">
        <f t="shared" si="5"/>
        <v>0</v>
      </c>
      <c r="U119" s="261">
        <f t="shared" si="5"/>
        <v>0</v>
      </c>
      <c r="V119" s="261">
        <f t="shared" si="5"/>
        <v>0</v>
      </c>
      <c r="W119" s="261">
        <f t="shared" si="5"/>
        <v>0</v>
      </c>
      <c r="X119" s="261">
        <f t="shared" si="5"/>
        <v>0</v>
      </c>
      <c r="Y119" s="261">
        <f t="shared" si="5"/>
        <v>0</v>
      </c>
      <c r="DA119" s="70"/>
    </row>
    <row r="120" spans="1:105" ht="12" customHeight="1" x14ac:dyDescent="0.25">
      <c r="A120" s="60" t="s">
        <v>1566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X120" s="262">
        <v>0</v>
      </c>
      <c r="Y120" s="262">
        <v>0</v>
      </c>
      <c r="DA120" s="72" t="s">
        <v>1567</v>
      </c>
    </row>
    <row r="121" spans="1:105" ht="12" customHeight="1" x14ac:dyDescent="0.25">
      <c r="A121" s="59" t="s">
        <v>28</v>
      </c>
      <c r="B121" s="230">
        <v>0</v>
      </c>
      <c r="C121" s="230">
        <v>0</v>
      </c>
      <c r="D121" s="230">
        <v>0</v>
      </c>
      <c r="E121" s="230">
        <v>0</v>
      </c>
      <c r="F121" s="230">
        <v>0</v>
      </c>
      <c r="G121" s="230">
        <v>0</v>
      </c>
      <c r="H121" s="230">
        <v>0</v>
      </c>
      <c r="I121" s="230">
        <v>0</v>
      </c>
      <c r="J121" s="230">
        <v>0</v>
      </c>
      <c r="K121" s="230">
        <v>0</v>
      </c>
      <c r="L121" s="230">
        <v>0</v>
      </c>
      <c r="M121" s="230">
        <v>0</v>
      </c>
      <c r="N121" s="230">
        <v>0</v>
      </c>
      <c r="O121" s="230">
        <v>0</v>
      </c>
      <c r="P121" s="230">
        <v>0</v>
      </c>
      <c r="Q121" s="230">
        <v>0</v>
      </c>
      <c r="R121" s="230">
        <v>0</v>
      </c>
      <c r="S121" s="230">
        <v>0</v>
      </c>
      <c r="T121" s="230">
        <v>0</v>
      </c>
      <c r="U121" s="230">
        <v>0</v>
      </c>
      <c r="V121" s="230">
        <v>0</v>
      </c>
      <c r="W121" s="230">
        <v>0</v>
      </c>
      <c r="X121" s="230">
        <v>0</v>
      </c>
      <c r="Y121" s="230">
        <v>0</v>
      </c>
      <c r="DA121" s="71" t="s">
        <v>1568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1569</v>
      </c>
    </row>
    <row r="123" spans="1:105" ht="12" customHeight="1" x14ac:dyDescent="0.25">
      <c r="A123" s="59" t="s">
        <v>159</v>
      </c>
      <c r="B123" s="295">
        <v>0</v>
      </c>
      <c r="C123" s="295">
        <v>0</v>
      </c>
      <c r="D123" s="295">
        <v>0</v>
      </c>
      <c r="E123" s="295">
        <v>0</v>
      </c>
      <c r="F123" s="295">
        <v>0</v>
      </c>
      <c r="G123" s="295">
        <v>0</v>
      </c>
      <c r="H123" s="295">
        <v>0</v>
      </c>
      <c r="I123" s="295">
        <v>0</v>
      </c>
      <c r="J123" s="295">
        <v>0</v>
      </c>
      <c r="K123" s="295">
        <v>0</v>
      </c>
      <c r="L123" s="295">
        <v>0</v>
      </c>
      <c r="M123" s="295">
        <v>0</v>
      </c>
      <c r="N123" s="295">
        <v>0</v>
      </c>
      <c r="O123" s="295">
        <v>0</v>
      </c>
      <c r="P123" s="295">
        <v>0</v>
      </c>
      <c r="Q123" s="295">
        <v>0</v>
      </c>
      <c r="R123" s="295">
        <v>0</v>
      </c>
      <c r="S123" s="295">
        <v>0</v>
      </c>
      <c r="T123" s="295">
        <v>0</v>
      </c>
      <c r="U123" s="295">
        <v>0</v>
      </c>
      <c r="V123" s="295">
        <v>0</v>
      </c>
      <c r="W123" s="295">
        <v>0</v>
      </c>
      <c r="X123" s="295">
        <v>0</v>
      </c>
      <c r="Y123" s="295">
        <v>0</v>
      </c>
      <c r="DA123" s="122" t="s">
        <v>1570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0</v>
      </c>
      <c r="C125" s="295">
        <v>0</v>
      </c>
      <c r="D125" s="295">
        <v>0</v>
      </c>
      <c r="E125" s="295">
        <v>0</v>
      </c>
      <c r="F125" s="295">
        <v>0</v>
      </c>
      <c r="G125" s="295">
        <v>0</v>
      </c>
      <c r="H125" s="295">
        <v>0</v>
      </c>
      <c r="I125" s="295">
        <v>0</v>
      </c>
      <c r="J125" s="295">
        <v>0</v>
      </c>
      <c r="K125" s="295">
        <v>0</v>
      </c>
      <c r="L125" s="295">
        <v>0</v>
      </c>
      <c r="M125" s="295">
        <v>0</v>
      </c>
      <c r="N125" s="295">
        <v>0</v>
      </c>
      <c r="O125" s="295">
        <v>0</v>
      </c>
      <c r="P125" s="295">
        <v>0</v>
      </c>
      <c r="Q125" s="295">
        <v>0</v>
      </c>
      <c r="R125" s="295">
        <v>0</v>
      </c>
      <c r="S125" s="295">
        <v>0</v>
      </c>
      <c r="T125" s="295">
        <v>0</v>
      </c>
      <c r="U125" s="295">
        <v>0</v>
      </c>
      <c r="V125" s="295">
        <v>0</v>
      </c>
      <c r="W125" s="295">
        <v>0</v>
      </c>
      <c r="X125" s="295">
        <v>0</v>
      </c>
      <c r="Y125" s="295">
        <v>0</v>
      </c>
      <c r="DA125" s="122" t="s">
        <v>1572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1574</v>
      </c>
    </row>
    <row r="127" spans="1:105" ht="12" customHeight="1" x14ac:dyDescent="0.25">
      <c r="A127" s="132" t="s">
        <v>1575</v>
      </c>
      <c r="B127" s="316">
        <v>0</v>
      </c>
      <c r="C127" s="316">
        <v>0</v>
      </c>
      <c r="D127" s="316">
        <v>0</v>
      </c>
      <c r="E127" s="316">
        <v>0</v>
      </c>
      <c r="F127" s="316">
        <v>0</v>
      </c>
      <c r="G127" s="316">
        <v>0</v>
      </c>
      <c r="H127" s="316">
        <v>0</v>
      </c>
      <c r="I127" s="316">
        <v>0</v>
      </c>
      <c r="J127" s="316">
        <v>0</v>
      </c>
      <c r="K127" s="316">
        <v>0</v>
      </c>
      <c r="L127" s="316">
        <v>0</v>
      </c>
      <c r="M127" s="316">
        <v>0</v>
      </c>
      <c r="N127" s="316">
        <v>0</v>
      </c>
      <c r="O127" s="316">
        <v>0</v>
      </c>
      <c r="P127" s="316">
        <v>0</v>
      </c>
      <c r="Q127" s="316">
        <v>0</v>
      </c>
      <c r="R127" s="316">
        <v>0</v>
      </c>
      <c r="S127" s="316">
        <v>0</v>
      </c>
      <c r="T127" s="316">
        <v>0</v>
      </c>
      <c r="U127" s="316">
        <v>0</v>
      </c>
      <c r="V127" s="316">
        <v>0</v>
      </c>
      <c r="W127" s="316">
        <v>0</v>
      </c>
      <c r="X127" s="316">
        <v>0</v>
      </c>
      <c r="Y127" s="316">
        <v>0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0.99999999999999989</v>
      </c>
      <c r="D132" s="232">
        <f t="shared" si="6"/>
        <v>1.0000000000000002</v>
      </c>
      <c r="E132" s="232">
        <f t="shared" si="6"/>
        <v>1.0000000000000004</v>
      </c>
      <c r="F132" s="232">
        <f t="shared" si="6"/>
        <v>0.99999999999999989</v>
      </c>
      <c r="G132" s="232">
        <f t="shared" si="6"/>
        <v>0.99999999999999944</v>
      </c>
      <c r="H132" s="232">
        <f t="shared" si="6"/>
        <v>1.0000000000000004</v>
      </c>
      <c r="I132" s="232">
        <f t="shared" si="6"/>
        <v>0.99999999999999978</v>
      </c>
      <c r="J132" s="232">
        <f t="shared" si="6"/>
        <v>1</v>
      </c>
      <c r="K132" s="232">
        <f t="shared" si="6"/>
        <v>1</v>
      </c>
      <c r="L132" s="232">
        <f t="shared" si="6"/>
        <v>1.0000000000000002</v>
      </c>
      <c r="M132" s="232">
        <f t="shared" si="6"/>
        <v>1.0000000000000004</v>
      </c>
      <c r="N132" s="232">
        <f t="shared" si="6"/>
        <v>1</v>
      </c>
      <c r="O132" s="232">
        <f t="shared" si="6"/>
        <v>1</v>
      </c>
      <c r="P132" s="232">
        <f t="shared" si="6"/>
        <v>1</v>
      </c>
      <c r="Q132" s="232">
        <f t="shared" si="6"/>
        <v>1</v>
      </c>
      <c r="R132" s="232">
        <f t="shared" si="6"/>
        <v>1.0000000000000002</v>
      </c>
      <c r="S132" s="232">
        <f t="shared" si="6"/>
        <v>0.99999999999999978</v>
      </c>
      <c r="T132" s="232">
        <f t="shared" si="6"/>
        <v>0.99999999999999944</v>
      </c>
      <c r="U132" s="232">
        <f t="shared" si="6"/>
        <v>1.0000000000000002</v>
      </c>
      <c r="V132" s="232">
        <f t="shared" si="6"/>
        <v>0.99999999999999989</v>
      </c>
      <c r="W132" s="232">
        <f t="shared" si="6"/>
        <v>0.99999999999999967</v>
      </c>
      <c r="X132" s="232">
        <f t="shared" si="6"/>
        <v>0.99999999999999978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4.9001717949300324E-3</v>
      </c>
      <c r="C133" s="266">
        <f t="shared" si="7"/>
        <v>4.9001717949276281E-3</v>
      </c>
      <c r="D133" s="266">
        <f t="shared" si="7"/>
        <v>4.9001717949289092E-3</v>
      </c>
      <c r="E133" s="266">
        <f t="shared" si="7"/>
        <v>4.9001717949300541E-3</v>
      </c>
      <c r="F133" s="266">
        <f t="shared" si="7"/>
        <v>4.9001717949301053E-3</v>
      </c>
      <c r="G133" s="266">
        <f t="shared" si="7"/>
        <v>4.9001717949290896E-3</v>
      </c>
      <c r="H133" s="266">
        <f t="shared" si="7"/>
        <v>4.9001717949309883E-3</v>
      </c>
      <c r="I133" s="266">
        <f t="shared" si="7"/>
        <v>4.900171794930859E-3</v>
      </c>
      <c r="J133" s="266">
        <f t="shared" si="7"/>
        <v>4.9001717949321202E-3</v>
      </c>
      <c r="K133" s="266">
        <f t="shared" si="7"/>
        <v>4.9001717949313031E-3</v>
      </c>
      <c r="L133" s="266">
        <f t="shared" si="7"/>
        <v>4.9001717949277877E-3</v>
      </c>
      <c r="M133" s="266">
        <f t="shared" si="7"/>
        <v>4.9001717949403219E-3</v>
      </c>
      <c r="N133" s="266">
        <f t="shared" si="7"/>
        <v>4.9001717949277105E-3</v>
      </c>
      <c r="O133" s="266">
        <f t="shared" si="7"/>
        <v>4.9001717949239574E-3</v>
      </c>
      <c r="P133" s="266">
        <f t="shared" si="7"/>
        <v>4.9001717949233607E-3</v>
      </c>
      <c r="Q133" s="266">
        <f t="shared" si="7"/>
        <v>4.9001717949259246E-3</v>
      </c>
      <c r="R133" s="266">
        <f t="shared" si="7"/>
        <v>4.9001717949254805E-3</v>
      </c>
      <c r="S133" s="266">
        <f t="shared" si="7"/>
        <v>4.900171794930611E-3</v>
      </c>
      <c r="T133" s="266">
        <f t="shared" si="7"/>
        <v>4.9001717949304652E-3</v>
      </c>
      <c r="U133" s="266">
        <f t="shared" si="7"/>
        <v>4.9001717949304861E-3</v>
      </c>
      <c r="V133" s="266">
        <f t="shared" si="7"/>
        <v>4.9001717949319111E-3</v>
      </c>
      <c r="W133" s="266">
        <f t="shared" si="7"/>
        <v>4.9001717949296959E-3</v>
      </c>
      <c r="X133" s="266">
        <f t="shared" si="7"/>
        <v>4.9001717949398223E-3</v>
      </c>
      <c r="Y133" s="266">
        <f t="shared" si="7"/>
        <v>4.9001717949393618E-3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1.9592888677799247E-3</v>
      </c>
      <c r="C134" s="267">
        <f t="shared" si="8"/>
        <v>1.9592888677789637E-3</v>
      </c>
      <c r="D134" s="267">
        <f t="shared" si="8"/>
        <v>1.9592888677794754E-3</v>
      </c>
      <c r="E134" s="267">
        <f t="shared" si="8"/>
        <v>1.9592888677799339E-3</v>
      </c>
      <c r="F134" s="267">
        <f t="shared" si="8"/>
        <v>1.9592888677799542E-3</v>
      </c>
      <c r="G134" s="267">
        <f t="shared" si="8"/>
        <v>1.9592888677795479E-3</v>
      </c>
      <c r="H134" s="267">
        <f t="shared" si="8"/>
        <v>1.9592888677803068E-3</v>
      </c>
      <c r="I134" s="267">
        <f t="shared" si="8"/>
        <v>1.9592888677802552E-3</v>
      </c>
      <c r="J134" s="267">
        <f t="shared" si="8"/>
        <v>1.9592888677807596E-3</v>
      </c>
      <c r="K134" s="267">
        <f t="shared" si="8"/>
        <v>1.9592888677804326E-3</v>
      </c>
      <c r="L134" s="267">
        <f t="shared" si="8"/>
        <v>1.9592888677790275E-3</v>
      </c>
      <c r="M134" s="267">
        <f t="shared" si="8"/>
        <v>1.9592888677840395E-3</v>
      </c>
      <c r="N134" s="267">
        <f t="shared" si="8"/>
        <v>1.9592888677789967E-3</v>
      </c>
      <c r="O134" s="267">
        <f t="shared" si="8"/>
        <v>1.9592888677774966E-3</v>
      </c>
      <c r="P134" s="267">
        <f t="shared" si="8"/>
        <v>1.9592888677772572E-3</v>
      </c>
      <c r="Q134" s="267">
        <f t="shared" si="8"/>
        <v>1.959288867778282E-3</v>
      </c>
      <c r="R134" s="267">
        <f t="shared" si="8"/>
        <v>1.9592888677781042E-3</v>
      </c>
      <c r="S134" s="267">
        <f t="shared" si="8"/>
        <v>1.9592888677801555E-3</v>
      </c>
      <c r="T134" s="267">
        <f t="shared" si="8"/>
        <v>1.9592888677800982E-3</v>
      </c>
      <c r="U134" s="267">
        <f t="shared" si="8"/>
        <v>1.9592888677801065E-3</v>
      </c>
      <c r="V134" s="267">
        <f t="shared" si="8"/>
        <v>1.9592888677806754E-3</v>
      </c>
      <c r="W134" s="267">
        <f t="shared" si="8"/>
        <v>1.9592888677797903E-3</v>
      </c>
      <c r="X134" s="267">
        <f t="shared" si="8"/>
        <v>1.9592888677838378E-3</v>
      </c>
      <c r="Y134" s="267">
        <f t="shared" si="8"/>
        <v>1.9592888677836553E-3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4.1154436128200151E-3</v>
      </c>
      <c r="C135" s="267">
        <f t="shared" si="9"/>
        <v>4.6001014880971023E-3</v>
      </c>
      <c r="D135" s="267">
        <f t="shared" si="9"/>
        <v>4.659834401726003E-3</v>
      </c>
      <c r="E135" s="267">
        <f t="shared" si="9"/>
        <v>5.178779712379838E-3</v>
      </c>
      <c r="F135" s="267">
        <f t="shared" si="9"/>
        <v>4.8111941839085216E-3</v>
      </c>
      <c r="G135" s="267">
        <f t="shared" si="9"/>
        <v>5.6957647319590826E-3</v>
      </c>
      <c r="H135" s="267">
        <f t="shared" si="9"/>
        <v>6.0282735281327092E-3</v>
      </c>
      <c r="I135" s="267">
        <f t="shared" si="9"/>
        <v>6.6368212679639733E-3</v>
      </c>
      <c r="J135" s="267">
        <f t="shared" si="9"/>
        <v>6.8113325822757847E-3</v>
      </c>
      <c r="K135" s="267">
        <f t="shared" si="9"/>
        <v>6.3739772704795765E-3</v>
      </c>
      <c r="L135" s="267">
        <f t="shared" si="9"/>
        <v>6.8647167061042331E-3</v>
      </c>
      <c r="M135" s="267">
        <f t="shared" si="9"/>
        <v>8.7349069969337358E-3</v>
      </c>
      <c r="N135" s="267">
        <f t="shared" si="9"/>
        <v>8.2829879690986836E-3</v>
      </c>
      <c r="O135" s="267">
        <f t="shared" si="9"/>
        <v>5.3380162086227399E-3</v>
      </c>
      <c r="P135" s="267">
        <f t="shared" si="9"/>
        <v>3.7500301744811545E-3</v>
      </c>
      <c r="Q135" s="267">
        <f t="shared" si="9"/>
        <v>4.6096650985926087E-3</v>
      </c>
      <c r="R135" s="267">
        <f t="shared" si="9"/>
        <v>5.3547360090630183E-3</v>
      </c>
      <c r="S135" s="267">
        <f t="shared" si="9"/>
        <v>6.6942245922643022E-3</v>
      </c>
      <c r="T135" s="267">
        <f t="shared" si="9"/>
        <v>7.0562765589833884E-3</v>
      </c>
      <c r="U135" s="267">
        <f t="shared" si="9"/>
        <v>8.1662374972782722E-3</v>
      </c>
      <c r="V135" s="267">
        <f t="shared" si="9"/>
        <v>7.0948598193325855E-3</v>
      </c>
      <c r="W135" s="267">
        <f t="shared" si="9"/>
        <v>7.2071001028318118E-3</v>
      </c>
      <c r="X135" s="267">
        <f t="shared" si="9"/>
        <v>8.9937940081233313E-3</v>
      </c>
      <c r="Y135" s="267">
        <f t="shared" si="9"/>
        <v>9.513524258874315E-3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9.7769480840974353E-4</v>
      </c>
      <c r="C136" s="267">
        <f t="shared" si="10"/>
        <v>9.7769480840926345E-4</v>
      </c>
      <c r="D136" s="267">
        <f t="shared" si="10"/>
        <v>9.7769480840951932E-4</v>
      </c>
      <c r="E136" s="267">
        <f t="shared" si="10"/>
        <v>9.7769480840974765E-4</v>
      </c>
      <c r="F136" s="267">
        <f t="shared" si="10"/>
        <v>9.7769480840975784E-4</v>
      </c>
      <c r="G136" s="267">
        <f t="shared" si="10"/>
        <v>9.7769480840955553E-4</v>
      </c>
      <c r="H136" s="267">
        <f t="shared" si="10"/>
        <v>9.7769480840993392E-4</v>
      </c>
      <c r="I136" s="267">
        <f t="shared" si="10"/>
        <v>9.7769480840990833E-4</v>
      </c>
      <c r="J136" s="267">
        <f t="shared" si="10"/>
        <v>9.7769480841015987E-4</v>
      </c>
      <c r="K136" s="267">
        <f t="shared" si="10"/>
        <v>9.776948084099968E-4</v>
      </c>
      <c r="L136" s="267">
        <f t="shared" si="10"/>
        <v>9.7769480840929532E-4</v>
      </c>
      <c r="M136" s="267">
        <f t="shared" si="10"/>
        <v>9.7769480841179571E-4</v>
      </c>
      <c r="N136" s="267">
        <f t="shared" si="10"/>
        <v>9.7769480840928014E-4</v>
      </c>
      <c r="O136" s="267">
        <f t="shared" si="10"/>
        <v>9.7769480840853118E-4</v>
      </c>
      <c r="P136" s="267">
        <f t="shared" si="10"/>
        <v>9.7769480840841257E-4</v>
      </c>
      <c r="Q136" s="267">
        <f t="shared" si="10"/>
        <v>9.7769480840892388E-4</v>
      </c>
      <c r="R136" s="267">
        <f t="shared" si="10"/>
        <v>9.7769480840883519E-4</v>
      </c>
      <c r="S136" s="267">
        <f t="shared" si="10"/>
        <v>9.7769480840985868E-4</v>
      </c>
      <c r="T136" s="267">
        <f t="shared" si="10"/>
        <v>9.7769480840982984E-4</v>
      </c>
      <c r="U136" s="267">
        <f t="shared" si="10"/>
        <v>9.7769480840983352E-4</v>
      </c>
      <c r="V136" s="267">
        <f t="shared" si="10"/>
        <v>9.7769480841011823E-4</v>
      </c>
      <c r="W136" s="267">
        <f t="shared" si="10"/>
        <v>9.776948084096761E-4</v>
      </c>
      <c r="X136" s="267">
        <f t="shared" si="10"/>
        <v>9.7769480841169596E-4</v>
      </c>
      <c r="Y136" s="267">
        <f t="shared" si="10"/>
        <v>9.7769480841160511E-4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2.071970593134105E-3</v>
      </c>
      <c r="C137" s="268">
        <f t="shared" si="11"/>
        <v>2.3159775483446699E-3</v>
      </c>
      <c r="D137" s="268">
        <f t="shared" si="11"/>
        <v>2.3460508167757474E-3</v>
      </c>
      <c r="E137" s="268">
        <f t="shared" si="11"/>
        <v>2.60732020211494E-3</v>
      </c>
      <c r="F137" s="268">
        <f t="shared" si="11"/>
        <v>2.4222547566592695E-3</v>
      </c>
      <c r="G137" s="268">
        <f t="shared" si="11"/>
        <v>2.8676026548552064E-3</v>
      </c>
      <c r="H137" s="268">
        <f t="shared" si="11"/>
        <v>3.035008288960854E-3</v>
      </c>
      <c r="I137" s="268">
        <f t="shared" si="11"/>
        <v>3.3413891169038722E-3</v>
      </c>
      <c r="J137" s="268">
        <f t="shared" si="11"/>
        <v>3.4292489797621306E-3</v>
      </c>
      <c r="K137" s="268">
        <f t="shared" si="11"/>
        <v>3.2090570806507252E-3</v>
      </c>
      <c r="L137" s="268">
        <f t="shared" si="11"/>
        <v>3.4561258720534538E-3</v>
      </c>
      <c r="M137" s="268">
        <f t="shared" si="11"/>
        <v>4.3976961256447563E-3</v>
      </c>
      <c r="N137" s="268">
        <f t="shared" si="11"/>
        <v>4.090508438744562E-3</v>
      </c>
      <c r="O137" s="268">
        <f t="shared" si="11"/>
        <v>2.6630431129702451E-3</v>
      </c>
      <c r="P137" s="268">
        <f t="shared" si="11"/>
        <v>1.8762839755310488E-3</v>
      </c>
      <c r="Q137" s="268">
        <f t="shared" si="11"/>
        <v>2.3347694816424785E-3</v>
      </c>
      <c r="R137" s="268">
        <f t="shared" si="11"/>
        <v>2.6812993846411087E-3</v>
      </c>
      <c r="S137" s="268">
        <f t="shared" si="11"/>
        <v>3.3615641731189311E-3</v>
      </c>
      <c r="T137" s="268">
        <f t="shared" si="11"/>
        <v>3.5684122704872753E-3</v>
      </c>
      <c r="U137" s="268">
        <f t="shared" si="11"/>
        <v>4.0939039378792572E-3</v>
      </c>
      <c r="V137" s="268">
        <f t="shared" si="11"/>
        <v>3.5990523534265616E-3</v>
      </c>
      <c r="W137" s="268">
        <f t="shared" si="11"/>
        <v>3.7189057819127275E-3</v>
      </c>
      <c r="X137" s="268">
        <f t="shared" si="11"/>
        <v>4.8145463871404363E-3</v>
      </c>
      <c r="Y137" s="268">
        <f t="shared" si="11"/>
        <v>5.3021167299866475E-3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1.6306912272338294E-2</v>
      </c>
      <c r="C138" s="269">
        <f t="shared" si="12"/>
        <v>1.8227306328916264E-2</v>
      </c>
      <c r="D138" s="269">
        <f t="shared" si="12"/>
        <v>1.8463990262401191E-2</v>
      </c>
      <c r="E138" s="269">
        <f t="shared" si="12"/>
        <v>2.0520243840657554E-2</v>
      </c>
      <c r="F138" s="269">
        <f t="shared" si="12"/>
        <v>1.9063733794768351E-2</v>
      </c>
      <c r="G138" s="269">
        <f t="shared" si="12"/>
        <v>2.2568730019433089E-2</v>
      </c>
      <c r="H138" s="269">
        <f t="shared" si="12"/>
        <v>2.388625305682654E-2</v>
      </c>
      <c r="I138" s="269">
        <f t="shared" si="12"/>
        <v>2.6297544655147897E-2</v>
      </c>
      <c r="J138" s="269">
        <f t="shared" si="12"/>
        <v>2.6989023134927924E-2</v>
      </c>
      <c r="K138" s="269">
        <f t="shared" si="12"/>
        <v>2.5256059359386129E-2</v>
      </c>
      <c r="L138" s="269">
        <f t="shared" si="12"/>
        <v>2.7200550811141085E-2</v>
      </c>
      <c r="M138" s="269">
        <f t="shared" si="12"/>
        <v>3.4610937606414933E-2</v>
      </c>
      <c r="N138" s="269">
        <f t="shared" si="12"/>
        <v>3.2820266992401377E-2</v>
      </c>
      <c r="O138" s="269">
        <f t="shared" si="12"/>
        <v>2.1151197832275547E-2</v>
      </c>
      <c r="P138" s="269">
        <f t="shared" si="12"/>
        <v>1.4859008852263933E-2</v>
      </c>
      <c r="Q138" s="269">
        <f t="shared" si="12"/>
        <v>1.8265200896799845E-2</v>
      </c>
      <c r="R138" s="269">
        <f t="shared" si="12"/>
        <v>2.1217447875926075E-2</v>
      </c>
      <c r="S138" s="269">
        <f t="shared" si="12"/>
        <v>2.6524997892653109E-2</v>
      </c>
      <c r="T138" s="269">
        <f t="shared" si="12"/>
        <v>2.7959581916821064E-2</v>
      </c>
      <c r="U138" s="269">
        <f t="shared" si="12"/>
        <v>3.2357658369651945E-2</v>
      </c>
      <c r="V138" s="269">
        <f t="shared" si="12"/>
        <v>2.8112463088545845E-2</v>
      </c>
      <c r="W138" s="269">
        <f t="shared" si="12"/>
        <v>2.8557200674244426E-2</v>
      </c>
      <c r="X138" s="269">
        <f t="shared" si="12"/>
        <v>3.5636743856503186E-2</v>
      </c>
      <c r="Y138" s="269">
        <f t="shared" si="12"/>
        <v>3.7696107658226931E-2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0.24307051396103113</v>
      </c>
      <c r="C139" s="269">
        <f t="shared" si="13"/>
        <v>0.24179595243366947</v>
      </c>
      <c r="D139" s="269">
        <f t="shared" si="13"/>
        <v>0.24163886580098995</v>
      </c>
      <c r="E139" s="269">
        <f t="shared" si="13"/>
        <v>0.24027413459263669</v>
      </c>
      <c r="F139" s="269">
        <f t="shared" si="13"/>
        <v>0.24124081727026123</v>
      </c>
      <c r="G139" s="269">
        <f t="shared" si="13"/>
        <v>0.2389145585911083</v>
      </c>
      <c r="H139" s="269">
        <f t="shared" si="13"/>
        <v>0.23804012130094657</v>
      </c>
      <c r="I139" s="269">
        <f t="shared" si="13"/>
        <v>0.23643975209966417</v>
      </c>
      <c r="J139" s="269">
        <f t="shared" si="13"/>
        <v>0.23598081927579448</v>
      </c>
      <c r="K139" s="269">
        <f t="shared" si="13"/>
        <v>0.23713098371681304</v>
      </c>
      <c r="L139" s="269">
        <f t="shared" si="13"/>
        <v>0.23584042879856568</v>
      </c>
      <c r="M139" s="269">
        <f t="shared" si="13"/>
        <v>0.23092217054849992</v>
      </c>
      <c r="N139" s="269">
        <f t="shared" si="13"/>
        <v>0.23213102070115468</v>
      </c>
      <c r="O139" s="269">
        <f t="shared" si="13"/>
        <v>0.23986162761790639</v>
      </c>
      <c r="P139" s="269">
        <f t="shared" si="13"/>
        <v>0.24403448222749419</v>
      </c>
      <c r="Q139" s="269">
        <f t="shared" si="13"/>
        <v>0.2417672251850182</v>
      </c>
      <c r="R139" s="269">
        <f t="shared" si="13"/>
        <v>0.23981513994526832</v>
      </c>
      <c r="S139" s="269">
        <f t="shared" si="13"/>
        <v>0.23629102466856386</v>
      </c>
      <c r="T139" s="269">
        <f t="shared" si="13"/>
        <v>0.235332607170331</v>
      </c>
      <c r="U139" s="269">
        <f t="shared" si="13"/>
        <v>0.23242214257566346</v>
      </c>
      <c r="V139" s="269">
        <f t="shared" si="13"/>
        <v>0.235228270383632</v>
      </c>
      <c r="W139" s="269">
        <f t="shared" si="13"/>
        <v>0.23491688914237777</v>
      </c>
      <c r="X139" s="269">
        <f t="shared" si="13"/>
        <v>0.2301680273811417</v>
      </c>
      <c r="Y139" s="269">
        <f t="shared" si="13"/>
        <v>0.22874342288664196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0.7057512255414703</v>
      </c>
      <c r="C140" s="269">
        <f t="shared" si="14"/>
        <v>0.7020505571827087</v>
      </c>
      <c r="D140" s="269">
        <f t="shared" si="14"/>
        <v>0.7015944587373516</v>
      </c>
      <c r="E140" s="269">
        <f t="shared" si="14"/>
        <v>0.69763198419803163</v>
      </c>
      <c r="F140" s="269">
        <f t="shared" si="14"/>
        <v>0.70043873139795199</v>
      </c>
      <c r="G140" s="269">
        <f t="shared" si="14"/>
        <v>0.69368447771664388</v>
      </c>
      <c r="H140" s="269">
        <f t="shared" si="14"/>
        <v>0.69114556347676315</v>
      </c>
      <c r="I140" s="269">
        <f t="shared" si="14"/>
        <v>0.68649891791404771</v>
      </c>
      <c r="J140" s="269">
        <f t="shared" si="14"/>
        <v>0.68516641403437495</v>
      </c>
      <c r="K140" s="269">
        <f t="shared" si="14"/>
        <v>0.68850589750604418</v>
      </c>
      <c r="L140" s="269">
        <f t="shared" si="14"/>
        <v>0.68475879260080841</v>
      </c>
      <c r="M140" s="269">
        <f t="shared" si="14"/>
        <v>0.67047871094487421</v>
      </c>
      <c r="N140" s="269">
        <f t="shared" si="14"/>
        <v>0.67398858741170431</v>
      </c>
      <c r="O140" s="269">
        <f t="shared" si="14"/>
        <v>0.69643427700510196</v>
      </c>
      <c r="P140" s="269">
        <f t="shared" si="14"/>
        <v>0.70855009149338255</v>
      </c>
      <c r="Q140" s="269">
        <f t="shared" si="14"/>
        <v>0.70196714809037697</v>
      </c>
      <c r="R140" s="269">
        <f t="shared" si="14"/>
        <v>0.69629930081485047</v>
      </c>
      <c r="S140" s="269">
        <f t="shared" si="14"/>
        <v>0.68606709027251245</v>
      </c>
      <c r="T140" s="269">
        <f t="shared" si="14"/>
        <v>0.68328434088454404</v>
      </c>
      <c r="U140" s="269">
        <f t="shared" si="14"/>
        <v>0.67483385496953496</v>
      </c>
      <c r="V140" s="269">
        <f t="shared" si="14"/>
        <v>0.68298140074638392</v>
      </c>
      <c r="W140" s="269">
        <f t="shared" si="14"/>
        <v>0.68207731045157771</v>
      </c>
      <c r="X140" s="269">
        <f t="shared" si="14"/>
        <v>0.66828906870516536</v>
      </c>
      <c r="Y140" s="269">
        <f t="shared" si="14"/>
        <v>0.66415275306769495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2.084677854808643E-2</v>
      </c>
      <c r="C141" s="269">
        <f t="shared" si="15"/>
        <v>2.3172949547147891E-2</v>
      </c>
      <c r="D141" s="269">
        <f t="shared" si="15"/>
        <v>2.3459644509637778E-2</v>
      </c>
      <c r="E141" s="269">
        <f t="shared" si="15"/>
        <v>2.5950381983060097E-2</v>
      </c>
      <c r="F141" s="269">
        <f t="shared" si="15"/>
        <v>2.418611312533071E-2</v>
      </c>
      <c r="G141" s="269">
        <f t="shared" si="15"/>
        <v>2.8431710814881741E-2</v>
      </c>
      <c r="H141" s="269">
        <f t="shared" si="15"/>
        <v>3.0027624877249373E-2</v>
      </c>
      <c r="I141" s="269">
        <f t="shared" si="15"/>
        <v>3.2948419475151168E-2</v>
      </c>
      <c r="J141" s="269">
        <f t="shared" si="15"/>
        <v>3.3786006521741824E-2</v>
      </c>
      <c r="K141" s="269">
        <f t="shared" si="15"/>
        <v>3.1686869595504583E-2</v>
      </c>
      <c r="L141" s="269">
        <f t="shared" si="15"/>
        <v>3.404222974021124E-2</v>
      </c>
      <c r="M141" s="269">
        <f t="shared" si="15"/>
        <v>4.3018422306496655E-2</v>
      </c>
      <c r="N141" s="269">
        <f t="shared" si="15"/>
        <v>4.0849473015780513E-2</v>
      </c>
      <c r="O141" s="269">
        <f t="shared" si="15"/>
        <v>2.671468275201315E-2</v>
      </c>
      <c r="P141" s="269">
        <f t="shared" si="15"/>
        <v>1.9092947805737975E-2</v>
      </c>
      <c r="Q141" s="269">
        <f t="shared" si="15"/>
        <v>2.3218835776456705E-2</v>
      </c>
      <c r="R141" s="269">
        <f t="shared" si="15"/>
        <v>2.679492049913882E-2</v>
      </c>
      <c r="S141" s="269">
        <f t="shared" si="15"/>
        <v>3.3223942929766472E-2</v>
      </c>
      <c r="T141" s="269">
        <f t="shared" si="15"/>
        <v>3.4961625727712338E-2</v>
      </c>
      <c r="U141" s="269">
        <f t="shared" si="15"/>
        <v>4.0289047178871829E-2</v>
      </c>
      <c r="V141" s="269">
        <f t="shared" si="15"/>
        <v>3.5146798137556237E-2</v>
      </c>
      <c r="W141" s="269">
        <f t="shared" si="15"/>
        <v>3.5685438375936081E-2</v>
      </c>
      <c r="X141" s="269">
        <f t="shared" si="15"/>
        <v>4.4260664190790382E-2</v>
      </c>
      <c r="Y141" s="269">
        <f t="shared" si="15"/>
        <v>4.6754919927440783E-2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1.9799187743899965E-2</v>
      </c>
      <c r="C142" s="318">
        <f t="shared" si="16"/>
        <v>2.2130851877088131E-2</v>
      </c>
      <c r="D142" s="318">
        <f t="shared" si="16"/>
        <v>2.2418223855103982E-2</v>
      </c>
      <c r="E142" s="318">
        <f t="shared" si="16"/>
        <v>2.4914843077985579E-2</v>
      </c>
      <c r="F142" s="318">
        <f t="shared" si="16"/>
        <v>2.3146407989366468E-2</v>
      </c>
      <c r="G142" s="318">
        <f t="shared" si="16"/>
        <v>2.7402031441239413E-2</v>
      </c>
      <c r="H142" s="318">
        <f t="shared" si="16"/>
        <v>2.9001714173237447E-2</v>
      </c>
      <c r="I142" s="318">
        <f t="shared" si="16"/>
        <v>3.1929406078555295E-2</v>
      </c>
      <c r="J142" s="318">
        <f t="shared" si="16"/>
        <v>3.2768971044220496E-2</v>
      </c>
      <c r="K142" s="318">
        <f t="shared" si="16"/>
        <v>3.0664877113235636E-2</v>
      </c>
      <c r="L142" s="318">
        <f t="shared" si="16"/>
        <v>3.3025799320747125E-2</v>
      </c>
      <c r="M142" s="318">
        <f t="shared" si="16"/>
        <v>4.2023188707788053E-2</v>
      </c>
      <c r="N142" s="318">
        <f t="shared" si="16"/>
        <v>3.9849029487315626E-2</v>
      </c>
      <c r="O142" s="318">
        <f t="shared" si="16"/>
        <v>2.5680921678837478E-2</v>
      </c>
      <c r="P142" s="318">
        <f t="shared" si="16"/>
        <v>1.8041202469292462E-2</v>
      </c>
      <c r="Q142" s="318">
        <f t="shared" si="16"/>
        <v>2.2176861915743563E-2</v>
      </c>
      <c r="R142" s="318">
        <f t="shared" si="16"/>
        <v>2.5761359779587167E-2</v>
      </c>
      <c r="S142" s="318">
        <f t="shared" si="16"/>
        <v>3.2205570522020339E-2</v>
      </c>
      <c r="T142" s="318">
        <f t="shared" si="16"/>
        <v>3.3947383929398667E-2</v>
      </c>
      <c r="U142" s="318">
        <f t="shared" si="16"/>
        <v>3.9287348966761185E-2</v>
      </c>
      <c r="V142" s="318">
        <f t="shared" si="16"/>
        <v>3.4133006012288074E-2</v>
      </c>
      <c r="W142" s="318">
        <f t="shared" si="16"/>
        <v>3.4672988248591136E-2</v>
      </c>
      <c r="X142" s="318">
        <f t="shared" si="16"/>
        <v>4.3268680815378262E-2</v>
      </c>
      <c r="Y142" s="318">
        <f t="shared" si="16"/>
        <v>4.576907634473211E-2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1.0475908041864639E-3</v>
      </c>
      <c r="C143" s="326">
        <f t="shared" si="17"/>
        <v>1.0420976700597634E-3</v>
      </c>
      <c r="D143" s="326">
        <f t="shared" si="17"/>
        <v>1.0414206545337991E-3</v>
      </c>
      <c r="E143" s="326">
        <f t="shared" si="17"/>
        <v>1.0355389050745198E-3</v>
      </c>
      <c r="F143" s="326">
        <f t="shared" si="17"/>
        <v>1.039705135964245E-3</v>
      </c>
      <c r="G143" s="326">
        <f t="shared" si="17"/>
        <v>1.0296793736423275E-3</v>
      </c>
      <c r="H143" s="326">
        <f t="shared" si="17"/>
        <v>1.0259107040119261E-3</v>
      </c>
      <c r="I143" s="326">
        <f t="shared" si="17"/>
        <v>1.019013396595874E-3</v>
      </c>
      <c r="J143" s="326">
        <f t="shared" si="17"/>
        <v>1.0170354775213208E-3</v>
      </c>
      <c r="K143" s="326">
        <f t="shared" si="17"/>
        <v>1.0219924822689492E-3</v>
      </c>
      <c r="L143" s="326">
        <f t="shared" si="17"/>
        <v>1.0164304194641184E-3</v>
      </c>
      <c r="M143" s="326">
        <f t="shared" si="17"/>
        <v>9.9523359870860298E-4</v>
      </c>
      <c r="N143" s="326">
        <f t="shared" si="17"/>
        <v>1.0004435284648864E-3</v>
      </c>
      <c r="O143" s="326">
        <f t="shared" si="17"/>
        <v>1.0337610731756674E-3</v>
      </c>
      <c r="P143" s="326">
        <f t="shared" si="17"/>
        <v>1.0517453364455105E-3</v>
      </c>
      <c r="Q143" s="326">
        <f t="shared" si="17"/>
        <v>1.0419738607131415E-3</v>
      </c>
      <c r="R143" s="326">
        <f t="shared" si="17"/>
        <v>1.0335607195516511E-3</v>
      </c>
      <c r="S143" s="326">
        <f t="shared" si="17"/>
        <v>1.0183724077461294E-3</v>
      </c>
      <c r="T143" s="326">
        <f t="shared" si="17"/>
        <v>1.0142417983136697E-3</v>
      </c>
      <c r="U143" s="326">
        <f t="shared" si="17"/>
        <v>1.001698212110644E-3</v>
      </c>
      <c r="V143" s="326">
        <f t="shared" si="17"/>
        <v>1.0137921252681688E-3</v>
      </c>
      <c r="W143" s="326">
        <f t="shared" si="17"/>
        <v>1.0124501273449395E-3</v>
      </c>
      <c r="X143" s="326">
        <f t="shared" si="17"/>
        <v>9.9198337541211881E-4</v>
      </c>
      <c r="Y143" s="326">
        <f t="shared" si="17"/>
        <v>9.8584358270867355E-4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1</v>
      </c>
      <c r="D146" s="232">
        <f t="shared" si="18"/>
        <v>1</v>
      </c>
      <c r="E146" s="232">
        <f t="shared" si="18"/>
        <v>1.0000000000000002</v>
      </c>
      <c r="F146" s="232">
        <f t="shared" si="18"/>
        <v>0.99999999999999989</v>
      </c>
      <c r="G146" s="232">
        <f t="shared" si="18"/>
        <v>0.99999999999999967</v>
      </c>
      <c r="H146" s="232">
        <f t="shared" si="18"/>
        <v>1</v>
      </c>
      <c r="I146" s="232">
        <f t="shared" si="18"/>
        <v>0.99999999999999989</v>
      </c>
      <c r="J146" s="232">
        <f t="shared" si="18"/>
        <v>0.99999999999999989</v>
      </c>
      <c r="K146" s="232">
        <f t="shared" si="18"/>
        <v>1.0000000000000002</v>
      </c>
      <c r="L146" s="232">
        <f t="shared" si="18"/>
        <v>0.99999999999999978</v>
      </c>
      <c r="M146" s="232">
        <f t="shared" si="18"/>
        <v>0.99999999999999956</v>
      </c>
      <c r="N146" s="232">
        <f t="shared" si="18"/>
        <v>0.99999999999999978</v>
      </c>
      <c r="O146" s="232">
        <f t="shared" si="18"/>
        <v>1.0000000000000002</v>
      </c>
      <c r="P146" s="232">
        <f t="shared" si="18"/>
        <v>1.0000000000000002</v>
      </c>
      <c r="Q146" s="232">
        <f t="shared" si="18"/>
        <v>1</v>
      </c>
      <c r="R146" s="232">
        <f t="shared" si="18"/>
        <v>1</v>
      </c>
      <c r="S146" s="232">
        <f t="shared" si="18"/>
        <v>0.99999999999999989</v>
      </c>
      <c r="T146" s="232">
        <f t="shared" si="18"/>
        <v>0.99999999999999978</v>
      </c>
      <c r="U146" s="232">
        <f t="shared" si="18"/>
        <v>1.0000000000000004</v>
      </c>
      <c r="V146" s="232">
        <f t="shared" si="18"/>
        <v>1.0000000000000002</v>
      </c>
      <c r="W146" s="232">
        <f t="shared" si="18"/>
        <v>1.0000000000000002</v>
      </c>
      <c r="X146" s="232">
        <f t="shared" si="18"/>
        <v>1.0000000000000002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7.1955502283755244E-3</v>
      </c>
      <c r="C147" s="266">
        <f t="shared" si="19"/>
        <v>7.1955502283779947E-3</v>
      </c>
      <c r="D147" s="266">
        <f t="shared" si="19"/>
        <v>7.1955502283780302E-3</v>
      </c>
      <c r="E147" s="266">
        <f t="shared" si="19"/>
        <v>7.1955502283787328E-3</v>
      </c>
      <c r="F147" s="266">
        <f t="shared" si="19"/>
        <v>7.1955502283773554E-3</v>
      </c>
      <c r="G147" s="266">
        <f t="shared" si="19"/>
        <v>7.1955502283793174E-3</v>
      </c>
      <c r="H147" s="266">
        <f t="shared" si="19"/>
        <v>7.1955502283777475E-3</v>
      </c>
      <c r="I147" s="266">
        <f t="shared" si="19"/>
        <v>7.1955502283828016E-3</v>
      </c>
      <c r="J147" s="266">
        <f t="shared" si="19"/>
        <v>7.1955502283813531E-3</v>
      </c>
      <c r="K147" s="266">
        <f t="shared" si="19"/>
        <v>7.1955502283800347E-3</v>
      </c>
      <c r="L147" s="266">
        <f t="shared" si="19"/>
        <v>7.195550228387671E-3</v>
      </c>
      <c r="M147" s="266">
        <f t="shared" si="19"/>
        <v>7.1955502283542333E-3</v>
      </c>
      <c r="N147" s="266">
        <f t="shared" si="19"/>
        <v>7.1955502284015791E-3</v>
      </c>
      <c r="O147" s="266">
        <f t="shared" si="19"/>
        <v>7.195550228383492E-3</v>
      </c>
      <c r="P147" s="266">
        <f t="shared" si="19"/>
        <v>7.1955502283751862E-3</v>
      </c>
      <c r="Q147" s="266">
        <f t="shared" si="19"/>
        <v>7.1955502283768498E-3</v>
      </c>
      <c r="R147" s="266">
        <f t="shared" si="19"/>
        <v>7.1955502283826203E-3</v>
      </c>
      <c r="S147" s="266">
        <f t="shared" si="19"/>
        <v>7.1955502283828649E-3</v>
      </c>
      <c r="T147" s="266">
        <f t="shared" si="19"/>
        <v>7.1955502283842241E-3</v>
      </c>
      <c r="U147" s="266">
        <f t="shared" si="19"/>
        <v>7.195550228395315E-3</v>
      </c>
      <c r="V147" s="266">
        <f t="shared" si="19"/>
        <v>7.1955502283831815E-3</v>
      </c>
      <c r="W147" s="266">
        <f t="shared" si="19"/>
        <v>7.1955502283869589E-3</v>
      </c>
      <c r="X147" s="266">
        <f t="shared" si="19"/>
        <v>7.195550228360964E-3</v>
      </c>
      <c r="Y147" s="266">
        <f t="shared" si="19"/>
        <v>7.1955502283597324E-3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8.0564402695873782E-3</v>
      </c>
      <c r="C148" s="267">
        <f t="shared" si="20"/>
        <v>8.0564402695901451E-3</v>
      </c>
      <c r="D148" s="267">
        <f t="shared" si="20"/>
        <v>8.056440269590185E-3</v>
      </c>
      <c r="E148" s="267">
        <f t="shared" si="20"/>
        <v>8.0564402695909709E-3</v>
      </c>
      <c r="F148" s="267">
        <f t="shared" si="20"/>
        <v>8.056440269589427E-3</v>
      </c>
      <c r="G148" s="267">
        <f t="shared" si="20"/>
        <v>8.0564402695916231E-3</v>
      </c>
      <c r="H148" s="267">
        <f t="shared" si="20"/>
        <v>8.0564402695898676E-3</v>
      </c>
      <c r="I148" s="267">
        <f t="shared" si="20"/>
        <v>8.056440269595528E-3</v>
      </c>
      <c r="J148" s="267">
        <f t="shared" si="20"/>
        <v>8.0564402695939008E-3</v>
      </c>
      <c r="K148" s="267">
        <f t="shared" si="20"/>
        <v>8.0564402695924246E-3</v>
      </c>
      <c r="L148" s="267">
        <f t="shared" si="20"/>
        <v>8.0564402696009767E-3</v>
      </c>
      <c r="M148" s="267">
        <f t="shared" si="20"/>
        <v>8.0564402695635397E-3</v>
      </c>
      <c r="N148" s="267">
        <f t="shared" si="20"/>
        <v>8.0564402696165476E-3</v>
      </c>
      <c r="O148" s="267">
        <f t="shared" si="20"/>
        <v>8.0564402695962982E-3</v>
      </c>
      <c r="P148" s="267">
        <f t="shared" si="20"/>
        <v>8.0564402695870001E-3</v>
      </c>
      <c r="Q148" s="267">
        <f t="shared" si="20"/>
        <v>8.0564402695888632E-3</v>
      </c>
      <c r="R148" s="267">
        <f t="shared" si="20"/>
        <v>8.0564402695953198E-3</v>
      </c>
      <c r="S148" s="267">
        <f t="shared" si="20"/>
        <v>8.0564402695955922E-3</v>
      </c>
      <c r="T148" s="267">
        <f t="shared" si="20"/>
        <v>8.0564402695971205E-3</v>
      </c>
      <c r="U148" s="267">
        <f t="shared" si="20"/>
        <v>8.0564402696095376E-3</v>
      </c>
      <c r="V148" s="267">
        <f t="shared" si="20"/>
        <v>8.056440269595953E-3</v>
      </c>
      <c r="W148" s="267">
        <f t="shared" si="20"/>
        <v>8.0564402696001805E-3</v>
      </c>
      <c r="X148" s="267">
        <f t="shared" si="20"/>
        <v>8.0564402695710736E-3</v>
      </c>
      <c r="Y148" s="267">
        <f t="shared" si="20"/>
        <v>8.0564402695696979E-3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5.2458085162890309E-3</v>
      </c>
      <c r="C149" s="267">
        <f t="shared" si="21"/>
        <v>5.8410361342512143E-3</v>
      </c>
      <c r="D149" s="267">
        <f t="shared" si="21"/>
        <v>5.9104453482802634E-3</v>
      </c>
      <c r="E149" s="267">
        <f t="shared" si="21"/>
        <v>6.5234397977147821E-3</v>
      </c>
      <c r="F149" s="267">
        <f t="shared" si="21"/>
        <v>6.0845748503918738E-3</v>
      </c>
      <c r="G149" s="267">
        <f t="shared" si="21"/>
        <v>7.1852095179633776E-3</v>
      </c>
      <c r="H149" s="267">
        <f t="shared" si="21"/>
        <v>7.5713162093758585E-3</v>
      </c>
      <c r="I149" s="267">
        <f t="shared" si="21"/>
        <v>8.2504325751149212E-3</v>
      </c>
      <c r="J149" s="267">
        <f t="shared" si="21"/>
        <v>8.4561830438987726E-3</v>
      </c>
      <c r="K149" s="267">
        <f t="shared" si="21"/>
        <v>8.020947422093274E-3</v>
      </c>
      <c r="L149" s="267">
        <f t="shared" si="21"/>
        <v>8.5679470042865687E-3</v>
      </c>
      <c r="M149" s="267">
        <f t="shared" si="21"/>
        <v>1.0683757222847354E-2</v>
      </c>
      <c r="N149" s="267">
        <f t="shared" si="21"/>
        <v>1.0219444942985049E-2</v>
      </c>
      <c r="O149" s="267">
        <f t="shared" si="21"/>
        <v>7.3437993165539322E-3</v>
      </c>
      <c r="P149" s="267">
        <f t="shared" si="21"/>
        <v>5.4572738555391399E-3</v>
      </c>
      <c r="Q149" s="267">
        <f t="shared" si="21"/>
        <v>6.3744244564402711E-3</v>
      </c>
      <c r="R149" s="267">
        <f t="shared" si="21"/>
        <v>7.2735216856745291E-3</v>
      </c>
      <c r="S149" s="267">
        <f t="shared" si="21"/>
        <v>8.6209946868408775E-3</v>
      </c>
      <c r="T149" s="267">
        <f t="shared" si="21"/>
        <v>8.8363977031543205E-3</v>
      </c>
      <c r="U149" s="267">
        <f t="shared" si="21"/>
        <v>9.9991326373014815E-3</v>
      </c>
      <c r="V149" s="267">
        <f t="shared" si="21"/>
        <v>8.862008516778366E-3</v>
      </c>
      <c r="W149" s="267">
        <f t="shared" si="21"/>
        <v>8.9010754519851503E-3</v>
      </c>
      <c r="X149" s="267">
        <f t="shared" si="21"/>
        <v>1.0945178478166166E-2</v>
      </c>
      <c r="Y149" s="267">
        <f t="shared" si="21"/>
        <v>1.1523720980123177E-2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5.9256386055787412E-3</v>
      </c>
      <c r="C150" s="267">
        <f t="shared" si="22"/>
        <v>5.9256386055807769E-3</v>
      </c>
      <c r="D150" s="267">
        <f t="shared" si="22"/>
        <v>5.9256386055808073E-3</v>
      </c>
      <c r="E150" s="267">
        <f t="shared" si="22"/>
        <v>5.9256386055813841E-3</v>
      </c>
      <c r="F150" s="267">
        <f t="shared" si="22"/>
        <v>5.9256386055802496E-3</v>
      </c>
      <c r="G150" s="267">
        <f t="shared" si="22"/>
        <v>5.9256386055818655E-3</v>
      </c>
      <c r="H150" s="267">
        <f t="shared" si="22"/>
        <v>5.9256386055805722E-3</v>
      </c>
      <c r="I150" s="267">
        <f t="shared" si="22"/>
        <v>5.9256386055847364E-3</v>
      </c>
      <c r="J150" s="267">
        <f t="shared" si="22"/>
        <v>5.9256386055835403E-3</v>
      </c>
      <c r="K150" s="267">
        <f t="shared" si="22"/>
        <v>5.925638605582457E-3</v>
      </c>
      <c r="L150" s="267">
        <f t="shared" si="22"/>
        <v>5.9256386055887428E-3</v>
      </c>
      <c r="M150" s="267">
        <f t="shared" si="22"/>
        <v>5.9256386055612084E-3</v>
      </c>
      <c r="N150" s="267">
        <f t="shared" si="22"/>
        <v>5.9256386056001963E-3</v>
      </c>
      <c r="O150" s="267">
        <f t="shared" si="22"/>
        <v>5.9256386055853046E-3</v>
      </c>
      <c r="P150" s="267">
        <f t="shared" si="22"/>
        <v>5.9256386055784637E-3</v>
      </c>
      <c r="Q150" s="267">
        <f t="shared" si="22"/>
        <v>5.925638605579835E-3</v>
      </c>
      <c r="R150" s="267">
        <f t="shared" si="22"/>
        <v>5.9256386055845838E-3</v>
      </c>
      <c r="S150" s="267">
        <f t="shared" si="22"/>
        <v>5.9256386055847876E-3</v>
      </c>
      <c r="T150" s="267">
        <f t="shared" si="22"/>
        <v>5.9256386055859082E-3</v>
      </c>
      <c r="U150" s="267">
        <f t="shared" si="22"/>
        <v>5.9256386055950442E-3</v>
      </c>
      <c r="V150" s="267">
        <f t="shared" si="22"/>
        <v>5.925638605585047E-3</v>
      </c>
      <c r="W150" s="267">
        <f t="shared" si="22"/>
        <v>5.925638605588159E-3</v>
      </c>
      <c r="X150" s="267">
        <f t="shared" si="22"/>
        <v>5.9256386055667508E-3</v>
      </c>
      <c r="Y150" s="267">
        <f t="shared" si="22"/>
        <v>5.9256386055657386E-3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4.2852957581115264E-3</v>
      </c>
      <c r="C151" s="268">
        <f t="shared" si="23"/>
        <v>4.7715366070566955E-3</v>
      </c>
      <c r="D151" s="268">
        <f t="shared" si="23"/>
        <v>4.8282369249445772E-3</v>
      </c>
      <c r="E151" s="268">
        <f t="shared" si="23"/>
        <v>5.3289914808439826E-3</v>
      </c>
      <c r="F151" s="268">
        <f t="shared" si="23"/>
        <v>4.9704831419850751E-3</v>
      </c>
      <c r="G151" s="268">
        <f t="shared" si="23"/>
        <v>5.8695905069468509E-3</v>
      </c>
      <c r="H151" s="268">
        <f t="shared" si="23"/>
        <v>6.1850006790396079E-3</v>
      </c>
      <c r="I151" s="268">
        <f t="shared" si="23"/>
        <v>6.7397701625861502E-3</v>
      </c>
      <c r="J151" s="268">
        <f t="shared" si="23"/>
        <v>6.9078475158427704E-3</v>
      </c>
      <c r="K151" s="268">
        <f t="shared" si="23"/>
        <v>6.5523039693883645E-3</v>
      </c>
      <c r="L151" s="268">
        <f t="shared" si="23"/>
        <v>6.9991473838940691E-3</v>
      </c>
      <c r="M151" s="268">
        <f t="shared" si="23"/>
        <v>8.7275506465014519E-3</v>
      </c>
      <c r="N151" s="268">
        <f t="shared" si="23"/>
        <v>8.1887762786146869E-3</v>
      </c>
      <c r="O151" s="268">
        <f t="shared" si="23"/>
        <v>5.9445713654896698E-3</v>
      </c>
      <c r="P151" s="268">
        <f t="shared" si="23"/>
        <v>4.4303801305737812E-3</v>
      </c>
      <c r="Q151" s="268">
        <f t="shared" si="23"/>
        <v>5.2386218239926872E-3</v>
      </c>
      <c r="R151" s="268">
        <f t="shared" si="23"/>
        <v>5.9095364705227683E-3</v>
      </c>
      <c r="S151" s="268">
        <f t="shared" si="23"/>
        <v>7.0242496819009435E-3</v>
      </c>
      <c r="T151" s="268">
        <f t="shared" si="23"/>
        <v>7.2506362797702516E-3</v>
      </c>
      <c r="U151" s="268">
        <f t="shared" si="23"/>
        <v>8.1335362455345356E-3</v>
      </c>
      <c r="V151" s="268">
        <f t="shared" si="23"/>
        <v>7.2942046449745663E-3</v>
      </c>
      <c r="W151" s="268">
        <f t="shared" si="23"/>
        <v>7.4524408788940706E-3</v>
      </c>
      <c r="X151" s="268">
        <f t="shared" si="23"/>
        <v>9.5068517668350731E-3</v>
      </c>
      <c r="Y151" s="268">
        <f t="shared" si="23"/>
        <v>1.0420823127346907E-2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2.2370070758003638E-2</v>
      </c>
      <c r="C152" s="269">
        <f t="shared" si="24"/>
        <v>2.49083418156654E-2</v>
      </c>
      <c r="D152" s="269">
        <f t="shared" si="24"/>
        <v>2.520432841606567E-2</v>
      </c>
      <c r="E152" s="269">
        <f t="shared" si="24"/>
        <v>2.7818363824627282E-2</v>
      </c>
      <c r="F152" s="269">
        <f t="shared" si="24"/>
        <v>2.5946881117178792E-2</v>
      </c>
      <c r="G152" s="269">
        <f t="shared" si="24"/>
        <v>3.0640395056132842E-2</v>
      </c>
      <c r="H152" s="269">
        <f t="shared" si="24"/>
        <v>3.2286897016739279E-2</v>
      </c>
      <c r="I152" s="269">
        <f t="shared" si="24"/>
        <v>3.5182900770465313E-2</v>
      </c>
      <c r="J152" s="269">
        <f t="shared" si="24"/>
        <v>3.6060296987062868E-2</v>
      </c>
      <c r="K152" s="269">
        <f t="shared" si="24"/>
        <v>3.4204291068059126E-2</v>
      </c>
      <c r="L152" s="269">
        <f t="shared" si="24"/>
        <v>3.6536899915726062E-2</v>
      </c>
      <c r="M152" s="269">
        <f t="shared" si="24"/>
        <v>4.555949846326024E-2</v>
      </c>
      <c r="N152" s="269">
        <f t="shared" si="24"/>
        <v>4.3579498903215802E-2</v>
      </c>
      <c r="O152" s="269">
        <f t="shared" si="24"/>
        <v>3.1316680704942208E-2</v>
      </c>
      <c r="P152" s="269">
        <f t="shared" si="24"/>
        <v>2.3271837299272017E-2</v>
      </c>
      <c r="Q152" s="269">
        <f t="shared" si="24"/>
        <v>2.7182907208552213E-2</v>
      </c>
      <c r="R152" s="269">
        <f t="shared" si="24"/>
        <v>3.101699085339777E-2</v>
      </c>
      <c r="S152" s="269">
        <f t="shared" si="24"/>
        <v>3.6763114884992114E-2</v>
      </c>
      <c r="T152" s="269">
        <f t="shared" si="24"/>
        <v>3.7681673139922101E-2</v>
      </c>
      <c r="U152" s="269">
        <f t="shared" si="24"/>
        <v>4.2640005619826428E-2</v>
      </c>
      <c r="V152" s="269">
        <f t="shared" si="24"/>
        <v>3.7790887136422542E-2</v>
      </c>
      <c r="W152" s="269">
        <f t="shared" si="24"/>
        <v>3.7957483020004706E-2</v>
      </c>
      <c r="X152" s="269">
        <f t="shared" si="24"/>
        <v>4.6674295536193636E-2</v>
      </c>
      <c r="Y152" s="269">
        <f t="shared" si="24"/>
        <v>4.9141415078415539E-2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0.16019385496181296</v>
      </c>
      <c r="C153" s="269">
        <f t="shared" si="25"/>
        <v>0.15834080619186028</v>
      </c>
      <c r="D153" s="269">
        <f t="shared" si="25"/>
        <v>0.1584086824743145</v>
      </c>
      <c r="E153" s="269">
        <f t="shared" si="25"/>
        <v>0.15779232242690513</v>
      </c>
      <c r="F153" s="269">
        <f t="shared" si="25"/>
        <v>0.15866481819297831</v>
      </c>
      <c r="G153" s="269">
        <f t="shared" si="25"/>
        <v>0.15317187101426877</v>
      </c>
      <c r="H153" s="269">
        <f t="shared" si="25"/>
        <v>0.1527949349167679</v>
      </c>
      <c r="I153" s="269">
        <f t="shared" si="25"/>
        <v>0.15322093630129227</v>
      </c>
      <c r="J153" s="269">
        <f t="shared" si="25"/>
        <v>0.15256232763125468</v>
      </c>
      <c r="K153" s="269">
        <f t="shared" si="25"/>
        <v>0.14924765865175343</v>
      </c>
      <c r="L153" s="269">
        <f t="shared" si="25"/>
        <v>0.14956833826907309</v>
      </c>
      <c r="M153" s="269">
        <f t="shared" si="25"/>
        <v>0.14563892005438761</v>
      </c>
      <c r="N153" s="269">
        <f t="shared" si="25"/>
        <v>0.14475090474078081</v>
      </c>
      <c r="O153" s="269">
        <f t="shared" si="25"/>
        <v>0.11218419424778521</v>
      </c>
      <c r="P153" s="269">
        <f t="shared" si="25"/>
        <v>9.5615948205415399E-2</v>
      </c>
      <c r="Q153" s="269">
        <f t="shared" si="25"/>
        <v>0.11547964064773211</v>
      </c>
      <c r="R153" s="269">
        <f t="shared" si="25"/>
        <v>0.11870400986500594</v>
      </c>
      <c r="S153" s="269">
        <f t="shared" si="25"/>
        <v>0.13533410557536324</v>
      </c>
      <c r="T153" s="269">
        <f t="shared" si="25"/>
        <v>0.14648451293353076</v>
      </c>
      <c r="U153" s="269">
        <f t="shared" si="25"/>
        <v>0.149293241492017</v>
      </c>
      <c r="V153" s="269">
        <f t="shared" si="25"/>
        <v>0.14744309889239249</v>
      </c>
      <c r="W153" s="269">
        <f t="shared" si="25"/>
        <v>0.15207365434814726</v>
      </c>
      <c r="X153" s="269">
        <f t="shared" si="25"/>
        <v>0.1459773442169163</v>
      </c>
      <c r="Y153" s="269">
        <f t="shared" si="25"/>
        <v>0.14430241044023029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0.13263153091408314</v>
      </c>
      <c r="C154" s="318">
        <f t="shared" si="26"/>
        <v>0.13102844272950279</v>
      </c>
      <c r="D154" s="318">
        <f t="shared" si="26"/>
        <v>0.1311437586824454</v>
      </c>
      <c r="E154" s="318">
        <f t="shared" si="26"/>
        <v>0.13086804732219137</v>
      </c>
      <c r="F154" s="318">
        <f t="shared" si="26"/>
        <v>0.13152443842940423</v>
      </c>
      <c r="G154" s="318">
        <f t="shared" si="26"/>
        <v>0.12636057632040357</v>
      </c>
      <c r="H154" s="318">
        <f t="shared" si="26"/>
        <v>0.12619893184517578</v>
      </c>
      <c r="I154" s="318">
        <f t="shared" si="26"/>
        <v>0.12707375551960684</v>
      </c>
      <c r="J154" s="318">
        <f t="shared" si="26"/>
        <v>0.12650038585290621</v>
      </c>
      <c r="K154" s="318">
        <f t="shared" si="26"/>
        <v>0.1227021385447066</v>
      </c>
      <c r="L154" s="318">
        <f t="shared" si="26"/>
        <v>0.12338287963843544</v>
      </c>
      <c r="M154" s="318">
        <f t="shared" si="26"/>
        <v>0.1205131643308114</v>
      </c>
      <c r="N154" s="318">
        <f t="shared" si="26"/>
        <v>0.11927314512880598</v>
      </c>
      <c r="O154" s="318">
        <f t="shared" si="26"/>
        <v>8.2828695359677504E-2</v>
      </c>
      <c r="P154" s="318">
        <f t="shared" si="26"/>
        <v>6.402374171251804E-2</v>
      </c>
      <c r="Q154" s="318">
        <f t="shared" si="26"/>
        <v>8.5738555701995775E-2</v>
      </c>
      <c r="R154" s="318">
        <f t="shared" si="26"/>
        <v>8.9725833750349454E-2</v>
      </c>
      <c r="S154" s="318">
        <f t="shared" si="26"/>
        <v>0.1082638658954841</v>
      </c>
      <c r="T154" s="318">
        <f t="shared" si="26"/>
        <v>0.12026832489977077</v>
      </c>
      <c r="U154" s="318">
        <f t="shared" si="26"/>
        <v>0.1239766286408872</v>
      </c>
      <c r="V154" s="318">
        <f t="shared" si="26"/>
        <v>0.12130550317961583</v>
      </c>
      <c r="W154" s="318">
        <f t="shared" si="26"/>
        <v>0.12626389553062392</v>
      </c>
      <c r="X154" s="318">
        <f t="shared" si="26"/>
        <v>0.12105937275938795</v>
      </c>
      <c r="Y154" s="318">
        <f t="shared" si="26"/>
        <v>0.11965406925973635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2.7562324047729823E-2</v>
      </c>
      <c r="C155" s="318">
        <f t="shared" si="27"/>
        <v>2.7312363462357464E-2</v>
      </c>
      <c r="D155" s="318">
        <f t="shared" si="27"/>
        <v>2.7264923791869095E-2</v>
      </c>
      <c r="E155" s="318">
        <f t="shared" si="27"/>
        <v>2.6924275104713763E-2</v>
      </c>
      <c r="F155" s="318">
        <f t="shared" si="27"/>
        <v>2.7140379763574078E-2</v>
      </c>
      <c r="G155" s="318">
        <f t="shared" si="27"/>
        <v>2.6811294693865197E-2</v>
      </c>
      <c r="H155" s="318">
        <f t="shared" si="27"/>
        <v>2.6596003071592114E-2</v>
      </c>
      <c r="I155" s="318">
        <f t="shared" si="27"/>
        <v>2.6147180781685438E-2</v>
      </c>
      <c r="J155" s="318">
        <f t="shared" si="27"/>
        <v>2.6061941778348474E-2</v>
      </c>
      <c r="K155" s="318">
        <f t="shared" si="27"/>
        <v>2.6545520107046833E-2</v>
      </c>
      <c r="L155" s="318">
        <f t="shared" si="27"/>
        <v>2.6185458630637662E-2</v>
      </c>
      <c r="M155" s="318">
        <f t="shared" si="27"/>
        <v>2.5125755723576202E-2</v>
      </c>
      <c r="N155" s="318">
        <f t="shared" si="27"/>
        <v>2.5477759611974845E-2</v>
      </c>
      <c r="O155" s="318">
        <f t="shared" si="27"/>
        <v>2.935549888810771E-2</v>
      </c>
      <c r="P155" s="318">
        <f t="shared" si="27"/>
        <v>3.1592206492897353E-2</v>
      </c>
      <c r="Q155" s="318">
        <f t="shared" si="27"/>
        <v>2.974108494573632E-2</v>
      </c>
      <c r="R155" s="318">
        <f t="shared" si="27"/>
        <v>2.8978176114656484E-2</v>
      </c>
      <c r="S155" s="318">
        <f t="shared" si="27"/>
        <v>2.7070239679879128E-2</v>
      </c>
      <c r="T155" s="318">
        <f t="shared" si="27"/>
        <v>2.6216188033759989E-2</v>
      </c>
      <c r="U155" s="318">
        <f t="shared" si="27"/>
        <v>2.5316612851129787E-2</v>
      </c>
      <c r="V155" s="318">
        <f t="shared" si="27"/>
        <v>2.6137595712776653E-2</v>
      </c>
      <c r="W155" s="318">
        <f t="shared" si="27"/>
        <v>2.580975881752335E-2</v>
      </c>
      <c r="X155" s="318">
        <f t="shared" si="27"/>
        <v>2.4917971457528346E-2</v>
      </c>
      <c r="Y155" s="318">
        <f t="shared" si="27"/>
        <v>2.4648341180493936E-2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0.69265394990820151</v>
      </c>
      <c r="C157" s="269">
        <f t="shared" si="29"/>
        <v>0.68908501534747824</v>
      </c>
      <c r="D157" s="269">
        <f t="shared" si="29"/>
        <v>0.68822385198038982</v>
      </c>
      <c r="E157" s="269">
        <f t="shared" si="29"/>
        <v>0.68252370146586072</v>
      </c>
      <c r="F157" s="269">
        <f t="shared" si="29"/>
        <v>0.68592888090080528</v>
      </c>
      <c r="G157" s="269">
        <f t="shared" si="29"/>
        <v>0.68256793525436332</v>
      </c>
      <c r="H157" s="269">
        <f t="shared" si="29"/>
        <v>0.6789598893230846</v>
      </c>
      <c r="I157" s="269">
        <f t="shared" si="29"/>
        <v>0.67090721196956993</v>
      </c>
      <c r="J157" s="269">
        <f t="shared" si="29"/>
        <v>0.66970186866239179</v>
      </c>
      <c r="K157" s="269">
        <f t="shared" si="29"/>
        <v>0.67962926823304792</v>
      </c>
      <c r="L157" s="269">
        <f t="shared" si="29"/>
        <v>0.67317835220129707</v>
      </c>
      <c r="M157" s="269">
        <f t="shared" si="29"/>
        <v>0.65632761856933119</v>
      </c>
      <c r="N157" s="269">
        <f t="shared" si="29"/>
        <v>0.66293146470601549</v>
      </c>
      <c r="O157" s="269">
        <f t="shared" si="29"/>
        <v>0.74513074166380078</v>
      </c>
      <c r="P157" s="269">
        <f t="shared" si="29"/>
        <v>0.79158239162516264</v>
      </c>
      <c r="Q157" s="269">
        <f t="shared" si="29"/>
        <v>0.75042013241961736</v>
      </c>
      <c r="R157" s="269">
        <f t="shared" si="29"/>
        <v>0.73565492985890313</v>
      </c>
      <c r="S157" s="269">
        <f t="shared" si="29"/>
        <v>0.69492652592153759</v>
      </c>
      <c r="T157" s="269">
        <f t="shared" si="29"/>
        <v>0.67505880519357753</v>
      </c>
      <c r="U157" s="269">
        <f t="shared" si="29"/>
        <v>0.65808146267540191</v>
      </c>
      <c r="V157" s="269">
        <f t="shared" si="29"/>
        <v>0.67325494899634108</v>
      </c>
      <c r="W157" s="269">
        <f t="shared" si="29"/>
        <v>0.66544443918589424</v>
      </c>
      <c r="X157" s="269">
        <f t="shared" si="29"/>
        <v>0.65237602030089836</v>
      </c>
      <c r="Y157" s="269">
        <f t="shared" si="29"/>
        <v>0.64825816288838767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0.67051607952522974</v>
      </c>
      <c r="C158" s="318">
        <f t="shared" si="30"/>
        <v>0.66443522105155861</v>
      </c>
      <c r="D158" s="318">
        <f t="shared" si="30"/>
        <v>0.66328114341228739</v>
      </c>
      <c r="E158" s="318">
        <f t="shared" si="30"/>
        <v>0.65499409106462347</v>
      </c>
      <c r="F158" s="318">
        <f t="shared" si="30"/>
        <v>0.66025132729677971</v>
      </c>
      <c r="G158" s="318">
        <f t="shared" si="30"/>
        <v>0.65224558618476858</v>
      </c>
      <c r="H158" s="318">
        <f t="shared" si="30"/>
        <v>0.64700812891261716</v>
      </c>
      <c r="I158" s="318">
        <f t="shared" si="30"/>
        <v>0.63608950820013266</v>
      </c>
      <c r="J158" s="318">
        <f t="shared" si="30"/>
        <v>0.63401587601145437</v>
      </c>
      <c r="K158" s="318">
        <f t="shared" si="30"/>
        <v>0.64578001623927783</v>
      </c>
      <c r="L158" s="318">
        <f t="shared" si="30"/>
        <v>0.63702070373965491</v>
      </c>
      <c r="M158" s="318">
        <f t="shared" si="30"/>
        <v>0.61124102574610539</v>
      </c>
      <c r="N158" s="318">
        <f t="shared" si="30"/>
        <v>0.6198043191323217</v>
      </c>
      <c r="O158" s="318">
        <f t="shared" si="30"/>
        <v>0.71413912676142599</v>
      </c>
      <c r="P158" s="318">
        <f t="shared" si="30"/>
        <v>0.76855211499894471</v>
      </c>
      <c r="Q158" s="318">
        <f t="shared" si="30"/>
        <v>0.72351938262203452</v>
      </c>
      <c r="R158" s="318">
        <f t="shared" si="30"/>
        <v>0.70495989404026715</v>
      </c>
      <c r="S158" s="318">
        <f t="shared" si="30"/>
        <v>0.65854501059230819</v>
      </c>
      <c r="T158" s="318">
        <f t="shared" si="30"/>
        <v>0.63776826620470795</v>
      </c>
      <c r="U158" s="318">
        <f t="shared" si="30"/>
        <v>0.61588405848511008</v>
      </c>
      <c r="V158" s="318">
        <f t="shared" si="30"/>
        <v>0.63585632964757066</v>
      </c>
      <c r="W158" s="318">
        <f t="shared" si="30"/>
        <v>0.62788095321166804</v>
      </c>
      <c r="X158" s="318">
        <f t="shared" si="30"/>
        <v>0.6061862019505434</v>
      </c>
      <c r="Y158" s="318">
        <f t="shared" si="30"/>
        <v>0.59962683359084612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2.2137870382971814E-2</v>
      </c>
      <c r="C159" s="318">
        <f t="shared" si="31"/>
        <v>2.4649794295919649E-2</v>
      </c>
      <c r="D159" s="318">
        <f t="shared" si="31"/>
        <v>2.4942708568102444E-2</v>
      </c>
      <c r="E159" s="318">
        <f t="shared" si="31"/>
        <v>2.7529610401237286E-2</v>
      </c>
      <c r="F159" s="318">
        <f t="shared" si="31"/>
        <v>2.5677553604025551E-2</v>
      </c>
      <c r="G159" s="318">
        <f t="shared" si="31"/>
        <v>3.0322349069594697E-2</v>
      </c>
      <c r="H159" s="318">
        <f t="shared" si="31"/>
        <v>3.1951760410467329E-2</v>
      </c>
      <c r="I159" s="318">
        <f t="shared" si="31"/>
        <v>3.4817703769437214E-2</v>
      </c>
      <c r="J159" s="318">
        <f t="shared" si="31"/>
        <v>3.568599265093738E-2</v>
      </c>
      <c r="K159" s="318">
        <f t="shared" si="31"/>
        <v>3.3849251993770153E-2</v>
      </c>
      <c r="L159" s="318">
        <f t="shared" si="31"/>
        <v>3.6157648461642197E-2</v>
      </c>
      <c r="M159" s="318">
        <f t="shared" si="31"/>
        <v>4.5086592823225746E-2</v>
      </c>
      <c r="N159" s="318">
        <f t="shared" si="31"/>
        <v>4.3127145573693813E-2</v>
      </c>
      <c r="O159" s="318">
        <f t="shared" si="31"/>
        <v>3.0991614902374828E-2</v>
      </c>
      <c r="P159" s="318">
        <f t="shared" si="31"/>
        <v>2.3030276626217948E-2</v>
      </c>
      <c r="Q159" s="318">
        <f t="shared" si="31"/>
        <v>2.6900749797582793E-2</v>
      </c>
      <c r="R159" s="318">
        <f t="shared" si="31"/>
        <v>3.0695035818635957E-2</v>
      </c>
      <c r="S159" s="318">
        <f t="shared" si="31"/>
        <v>3.6381515329229473E-2</v>
      </c>
      <c r="T159" s="318">
        <f t="shared" si="31"/>
        <v>3.7290538988869588E-2</v>
      </c>
      <c r="U159" s="318">
        <f t="shared" si="31"/>
        <v>4.2197404190291825E-2</v>
      </c>
      <c r="V159" s="318">
        <f t="shared" si="31"/>
        <v>3.7398619348770458E-2</v>
      </c>
      <c r="W159" s="318">
        <f t="shared" si="31"/>
        <v>3.7563485974226235E-2</v>
      </c>
      <c r="X159" s="318">
        <f t="shared" si="31"/>
        <v>4.6189818350354954E-2</v>
      </c>
      <c r="Y159" s="318">
        <f t="shared" si="31"/>
        <v>4.8631329297541555E-2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9.407339099403951E-2</v>
      </c>
      <c r="C160" s="269">
        <f t="shared" si="32"/>
        <v>9.5875634800139276E-2</v>
      </c>
      <c r="D160" s="269">
        <f t="shared" si="32"/>
        <v>9.6246825752456119E-2</v>
      </c>
      <c r="E160" s="269">
        <f t="shared" si="32"/>
        <v>9.8835551900497087E-2</v>
      </c>
      <c r="F160" s="269">
        <f t="shared" si="32"/>
        <v>9.7226732693113591E-2</v>
      </c>
      <c r="G160" s="269">
        <f t="shared" si="32"/>
        <v>9.9387369546771812E-2</v>
      </c>
      <c r="H160" s="269">
        <f t="shared" si="32"/>
        <v>0.10102433275144462</v>
      </c>
      <c r="I160" s="269">
        <f t="shared" si="32"/>
        <v>0.10452111911740834</v>
      </c>
      <c r="J160" s="269">
        <f t="shared" si="32"/>
        <v>0.10513384705599024</v>
      </c>
      <c r="K160" s="269">
        <f t="shared" si="32"/>
        <v>0.10116790155210301</v>
      </c>
      <c r="L160" s="269">
        <f t="shared" si="32"/>
        <v>0.10397168612214552</v>
      </c>
      <c r="M160" s="269">
        <f t="shared" si="32"/>
        <v>0.11188502594019299</v>
      </c>
      <c r="N160" s="269">
        <f t="shared" si="32"/>
        <v>0.10915228132476963</v>
      </c>
      <c r="O160" s="269">
        <f t="shared" si="32"/>
        <v>7.690238359786325E-2</v>
      </c>
      <c r="P160" s="269">
        <f t="shared" si="32"/>
        <v>5.8464539780496594E-2</v>
      </c>
      <c r="Q160" s="269">
        <f t="shared" si="32"/>
        <v>7.4126644340119882E-2</v>
      </c>
      <c r="R160" s="269">
        <f t="shared" si="32"/>
        <v>8.0263382162933342E-2</v>
      </c>
      <c r="S160" s="269">
        <f t="shared" si="32"/>
        <v>9.6153380145801798E-2</v>
      </c>
      <c r="T160" s="269">
        <f t="shared" si="32"/>
        <v>0.10351034564647764</v>
      </c>
      <c r="U160" s="269">
        <f t="shared" si="32"/>
        <v>0.11067499222631901</v>
      </c>
      <c r="V160" s="269">
        <f t="shared" si="32"/>
        <v>0.10417722270952701</v>
      </c>
      <c r="W160" s="269">
        <f t="shared" si="32"/>
        <v>0.10699327801149952</v>
      </c>
      <c r="X160" s="269">
        <f t="shared" si="32"/>
        <v>0.11334268059749178</v>
      </c>
      <c r="Y160" s="269">
        <f t="shared" si="32"/>
        <v>0.11517583838200143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7.0662851828686826E-2</v>
      </c>
      <c r="C161" s="318">
        <f t="shared" si="33"/>
        <v>6.9808765458163807E-2</v>
      </c>
      <c r="D161" s="318">
        <f t="shared" si="33"/>
        <v>6.9870202991457089E-2</v>
      </c>
      <c r="E161" s="318">
        <f t="shared" si="33"/>
        <v>6.972331068867775E-2</v>
      </c>
      <c r="F161" s="318">
        <f t="shared" si="33"/>
        <v>7.0073019896065958E-2</v>
      </c>
      <c r="G161" s="318">
        <f t="shared" si="33"/>
        <v>6.732183983686528E-2</v>
      </c>
      <c r="H161" s="318">
        <f t="shared" si="33"/>
        <v>6.7235719594391841E-2</v>
      </c>
      <c r="I161" s="318">
        <f t="shared" si="33"/>
        <v>6.7701804357618967E-2</v>
      </c>
      <c r="J161" s="318">
        <f t="shared" si="33"/>
        <v>6.7396326953249944E-2</v>
      </c>
      <c r="K161" s="318">
        <f t="shared" si="33"/>
        <v>6.5372713225064299E-2</v>
      </c>
      <c r="L161" s="318">
        <f t="shared" si="33"/>
        <v>6.5735395512664677E-2</v>
      </c>
      <c r="M161" s="318">
        <f t="shared" si="33"/>
        <v>6.4206481036780991E-2</v>
      </c>
      <c r="N161" s="318">
        <f t="shared" si="33"/>
        <v>6.3545828984194863E-2</v>
      </c>
      <c r="O161" s="318">
        <f t="shared" si="33"/>
        <v>4.4129113092691109E-2</v>
      </c>
      <c r="P161" s="318">
        <f t="shared" si="33"/>
        <v>3.4110291444049076E-2</v>
      </c>
      <c r="Q161" s="318">
        <f t="shared" si="33"/>
        <v>4.5679415866053535E-2</v>
      </c>
      <c r="R161" s="318">
        <f t="shared" si="33"/>
        <v>4.7803740572168164E-2</v>
      </c>
      <c r="S161" s="318">
        <f t="shared" si="33"/>
        <v>5.7680352940577384E-2</v>
      </c>
      <c r="T161" s="318">
        <f t="shared" si="33"/>
        <v>6.4076036546559065E-2</v>
      </c>
      <c r="U161" s="318">
        <f t="shared" si="33"/>
        <v>6.6051730531151723E-2</v>
      </c>
      <c r="V161" s="318">
        <f t="shared" si="33"/>
        <v>6.4628619892340547E-2</v>
      </c>
      <c r="W161" s="318">
        <f t="shared" si="33"/>
        <v>6.7270330664982877E-2</v>
      </c>
      <c r="X161" s="318">
        <f t="shared" si="33"/>
        <v>6.4497487594498318E-2</v>
      </c>
      <c r="Y161" s="318">
        <f t="shared" si="33"/>
        <v>6.37487760906362E-2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2.3410539165352694E-2</v>
      </c>
      <c r="C162" s="326">
        <f t="shared" si="34"/>
        <v>2.6066869341975468E-2</v>
      </c>
      <c r="D162" s="326">
        <f t="shared" si="34"/>
        <v>2.6376622760999027E-2</v>
      </c>
      <c r="E162" s="326">
        <f t="shared" si="34"/>
        <v>2.9112241211819337E-2</v>
      </c>
      <c r="F162" s="326">
        <f t="shared" si="34"/>
        <v>2.715371279704764E-2</v>
      </c>
      <c r="G162" s="326">
        <f t="shared" si="34"/>
        <v>3.2065529709906532E-2</v>
      </c>
      <c r="H162" s="326">
        <f t="shared" si="34"/>
        <v>3.3788613157052796E-2</v>
      </c>
      <c r="I162" s="326">
        <f t="shared" si="34"/>
        <v>3.6819314759789383E-2</v>
      </c>
      <c r="J162" s="326">
        <f t="shared" si="34"/>
        <v>3.7737520102740299E-2</v>
      </c>
      <c r="K162" s="326">
        <f t="shared" si="34"/>
        <v>3.5795188327038707E-2</v>
      </c>
      <c r="L162" s="326">
        <f t="shared" si="34"/>
        <v>3.8236290609480854E-2</v>
      </c>
      <c r="M162" s="326">
        <f t="shared" si="34"/>
        <v>4.7678544903412001E-2</v>
      </c>
      <c r="N162" s="326">
        <f t="shared" si="34"/>
        <v>4.5606452340574775E-2</v>
      </c>
      <c r="O162" s="326">
        <f t="shared" si="34"/>
        <v>3.277327050517214E-2</v>
      </c>
      <c r="P162" s="326">
        <f t="shared" si="34"/>
        <v>2.4354248336447518E-2</v>
      </c>
      <c r="Q162" s="326">
        <f t="shared" si="34"/>
        <v>2.8447228474066333E-2</v>
      </c>
      <c r="R162" s="326">
        <f t="shared" si="34"/>
        <v>3.2459641590765184E-2</v>
      </c>
      <c r="S162" s="326">
        <f t="shared" si="34"/>
        <v>3.8473027205224407E-2</v>
      </c>
      <c r="T162" s="326">
        <f t="shared" si="34"/>
        <v>3.9434309099918567E-2</v>
      </c>
      <c r="U162" s="326">
        <f t="shared" si="34"/>
        <v>4.4623261695167282E-2</v>
      </c>
      <c r="V162" s="326">
        <f t="shared" si="34"/>
        <v>3.9548602817186466E-2</v>
      </c>
      <c r="W162" s="326">
        <f t="shared" si="34"/>
        <v>3.9722947346516643E-2</v>
      </c>
      <c r="X162" s="326">
        <f t="shared" si="34"/>
        <v>4.8845193002993455E-2</v>
      </c>
      <c r="Y162" s="326">
        <f t="shared" si="34"/>
        <v>5.142706229136524E-2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</v>
      </c>
      <c r="C165" s="232">
        <f t="shared" si="35"/>
        <v>0</v>
      </c>
      <c r="D165" s="232">
        <f t="shared" si="35"/>
        <v>0</v>
      </c>
      <c r="E165" s="232">
        <f t="shared" si="35"/>
        <v>0</v>
      </c>
      <c r="F165" s="232">
        <f t="shared" si="35"/>
        <v>0</v>
      </c>
      <c r="G165" s="232">
        <f t="shared" si="35"/>
        <v>0</v>
      </c>
      <c r="H165" s="232">
        <f t="shared" si="35"/>
        <v>0</v>
      </c>
      <c r="I165" s="232">
        <f t="shared" si="35"/>
        <v>0</v>
      </c>
      <c r="J165" s="232">
        <f t="shared" si="35"/>
        <v>0</v>
      </c>
      <c r="K165" s="232">
        <f t="shared" si="35"/>
        <v>0</v>
      </c>
      <c r="L165" s="232">
        <f t="shared" si="35"/>
        <v>0</v>
      </c>
      <c r="M165" s="232">
        <f t="shared" si="35"/>
        <v>0</v>
      </c>
      <c r="N165" s="232">
        <f t="shared" si="35"/>
        <v>0</v>
      </c>
      <c r="O165" s="232">
        <f t="shared" si="35"/>
        <v>0</v>
      </c>
      <c r="P165" s="232">
        <f t="shared" si="35"/>
        <v>0</v>
      </c>
      <c r="Q165" s="232">
        <f t="shared" si="35"/>
        <v>0</v>
      </c>
      <c r="R165" s="232">
        <f t="shared" si="35"/>
        <v>0</v>
      </c>
      <c r="S165" s="232">
        <f t="shared" si="35"/>
        <v>0</v>
      </c>
      <c r="T165" s="232">
        <f t="shared" si="35"/>
        <v>0</v>
      </c>
      <c r="U165" s="232">
        <f t="shared" si="35"/>
        <v>0</v>
      </c>
      <c r="V165" s="232">
        <f t="shared" si="35"/>
        <v>0</v>
      </c>
      <c r="W165" s="232">
        <f t="shared" si="35"/>
        <v>0</v>
      </c>
      <c r="X165" s="232">
        <f t="shared" si="35"/>
        <v>0</v>
      </c>
      <c r="Y165" s="232">
        <f t="shared" si="35"/>
        <v>0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0</v>
      </c>
      <c r="C166" s="266">
        <f t="shared" si="36"/>
        <v>0</v>
      </c>
      <c r="D166" s="266">
        <f t="shared" si="36"/>
        <v>0</v>
      </c>
      <c r="E166" s="266">
        <f t="shared" si="36"/>
        <v>0</v>
      </c>
      <c r="F166" s="266">
        <f t="shared" si="36"/>
        <v>0</v>
      </c>
      <c r="G166" s="266">
        <f t="shared" si="36"/>
        <v>0</v>
      </c>
      <c r="H166" s="266">
        <f t="shared" si="36"/>
        <v>0</v>
      </c>
      <c r="I166" s="266">
        <f t="shared" si="36"/>
        <v>0</v>
      </c>
      <c r="J166" s="266">
        <f t="shared" si="36"/>
        <v>0</v>
      </c>
      <c r="K166" s="266">
        <f t="shared" si="36"/>
        <v>0</v>
      </c>
      <c r="L166" s="266">
        <f t="shared" si="36"/>
        <v>0</v>
      </c>
      <c r="M166" s="266">
        <f t="shared" si="36"/>
        <v>0</v>
      </c>
      <c r="N166" s="266">
        <f t="shared" si="36"/>
        <v>0</v>
      </c>
      <c r="O166" s="266">
        <f t="shared" si="36"/>
        <v>0</v>
      </c>
      <c r="P166" s="266">
        <f t="shared" si="36"/>
        <v>0</v>
      </c>
      <c r="Q166" s="266">
        <f t="shared" si="36"/>
        <v>0</v>
      </c>
      <c r="R166" s="266">
        <f t="shared" si="36"/>
        <v>0</v>
      </c>
      <c r="S166" s="266">
        <f t="shared" si="36"/>
        <v>0</v>
      </c>
      <c r="T166" s="266">
        <f t="shared" si="36"/>
        <v>0</v>
      </c>
      <c r="U166" s="266">
        <f t="shared" si="36"/>
        <v>0</v>
      </c>
      <c r="V166" s="266">
        <f t="shared" si="36"/>
        <v>0</v>
      </c>
      <c r="W166" s="266">
        <f t="shared" si="36"/>
        <v>0</v>
      </c>
      <c r="X166" s="266">
        <f t="shared" si="36"/>
        <v>0</v>
      </c>
      <c r="Y166" s="266">
        <f t="shared" si="36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0</v>
      </c>
      <c r="C167" s="267">
        <f t="shared" si="37"/>
        <v>0</v>
      </c>
      <c r="D167" s="267">
        <f t="shared" si="37"/>
        <v>0</v>
      </c>
      <c r="E167" s="267">
        <f t="shared" si="37"/>
        <v>0</v>
      </c>
      <c r="F167" s="267">
        <f t="shared" si="37"/>
        <v>0</v>
      </c>
      <c r="G167" s="267">
        <f t="shared" si="37"/>
        <v>0</v>
      </c>
      <c r="H167" s="267">
        <f t="shared" si="37"/>
        <v>0</v>
      </c>
      <c r="I167" s="267">
        <f t="shared" si="37"/>
        <v>0</v>
      </c>
      <c r="J167" s="267">
        <f t="shared" si="37"/>
        <v>0</v>
      </c>
      <c r="K167" s="267">
        <f t="shared" si="37"/>
        <v>0</v>
      </c>
      <c r="L167" s="267">
        <f t="shared" si="37"/>
        <v>0</v>
      </c>
      <c r="M167" s="267">
        <f t="shared" si="37"/>
        <v>0</v>
      </c>
      <c r="N167" s="267">
        <f t="shared" si="37"/>
        <v>0</v>
      </c>
      <c r="O167" s="267">
        <f t="shared" si="37"/>
        <v>0</v>
      </c>
      <c r="P167" s="267">
        <f t="shared" si="37"/>
        <v>0</v>
      </c>
      <c r="Q167" s="267">
        <f t="shared" si="37"/>
        <v>0</v>
      </c>
      <c r="R167" s="267">
        <f t="shared" si="37"/>
        <v>0</v>
      </c>
      <c r="S167" s="267">
        <f t="shared" si="37"/>
        <v>0</v>
      </c>
      <c r="T167" s="267">
        <f t="shared" si="37"/>
        <v>0</v>
      </c>
      <c r="U167" s="267">
        <f t="shared" si="37"/>
        <v>0</v>
      </c>
      <c r="V167" s="267">
        <f t="shared" si="37"/>
        <v>0</v>
      </c>
      <c r="W167" s="267">
        <f t="shared" si="37"/>
        <v>0</v>
      </c>
      <c r="X167" s="267">
        <f t="shared" si="37"/>
        <v>0</v>
      </c>
      <c r="Y167" s="267">
        <f t="shared" si="37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0</v>
      </c>
      <c r="C168" s="267">
        <f t="shared" si="38"/>
        <v>0</v>
      </c>
      <c r="D168" s="267">
        <f t="shared" si="38"/>
        <v>0</v>
      </c>
      <c r="E168" s="267">
        <f t="shared" si="38"/>
        <v>0</v>
      </c>
      <c r="F168" s="267">
        <f t="shared" si="38"/>
        <v>0</v>
      </c>
      <c r="G168" s="267">
        <f t="shared" si="38"/>
        <v>0</v>
      </c>
      <c r="H168" s="267">
        <f t="shared" si="38"/>
        <v>0</v>
      </c>
      <c r="I168" s="267">
        <f t="shared" si="38"/>
        <v>0</v>
      </c>
      <c r="J168" s="267">
        <f t="shared" si="38"/>
        <v>0</v>
      </c>
      <c r="K168" s="267">
        <f t="shared" si="38"/>
        <v>0</v>
      </c>
      <c r="L168" s="267">
        <f t="shared" si="38"/>
        <v>0</v>
      </c>
      <c r="M168" s="267">
        <f t="shared" si="38"/>
        <v>0</v>
      </c>
      <c r="N168" s="267">
        <f t="shared" si="38"/>
        <v>0</v>
      </c>
      <c r="O168" s="267">
        <f t="shared" si="38"/>
        <v>0</v>
      </c>
      <c r="P168" s="267">
        <f t="shared" si="38"/>
        <v>0</v>
      </c>
      <c r="Q168" s="267">
        <f t="shared" si="38"/>
        <v>0</v>
      </c>
      <c r="R168" s="267">
        <f t="shared" si="38"/>
        <v>0</v>
      </c>
      <c r="S168" s="267">
        <f t="shared" si="38"/>
        <v>0</v>
      </c>
      <c r="T168" s="267">
        <f t="shared" si="38"/>
        <v>0</v>
      </c>
      <c r="U168" s="267">
        <f t="shared" si="38"/>
        <v>0</v>
      </c>
      <c r="V168" s="267">
        <f t="shared" si="38"/>
        <v>0</v>
      </c>
      <c r="W168" s="267">
        <f t="shared" si="38"/>
        <v>0</v>
      </c>
      <c r="X168" s="267">
        <f t="shared" si="38"/>
        <v>0</v>
      </c>
      <c r="Y168" s="267">
        <f t="shared" si="38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0</v>
      </c>
      <c r="C169" s="267">
        <f t="shared" si="39"/>
        <v>0</v>
      </c>
      <c r="D169" s="267">
        <f t="shared" si="39"/>
        <v>0</v>
      </c>
      <c r="E169" s="267">
        <f t="shared" si="39"/>
        <v>0</v>
      </c>
      <c r="F169" s="267">
        <f t="shared" si="39"/>
        <v>0</v>
      </c>
      <c r="G169" s="267">
        <f t="shared" si="39"/>
        <v>0</v>
      </c>
      <c r="H169" s="267">
        <f t="shared" si="39"/>
        <v>0</v>
      </c>
      <c r="I169" s="267">
        <f t="shared" si="39"/>
        <v>0</v>
      </c>
      <c r="J169" s="267">
        <f t="shared" si="39"/>
        <v>0</v>
      </c>
      <c r="K169" s="267">
        <f t="shared" si="39"/>
        <v>0</v>
      </c>
      <c r="L169" s="267">
        <f t="shared" si="39"/>
        <v>0</v>
      </c>
      <c r="M169" s="267">
        <f t="shared" si="39"/>
        <v>0</v>
      </c>
      <c r="N169" s="267">
        <f t="shared" si="39"/>
        <v>0</v>
      </c>
      <c r="O169" s="267">
        <f t="shared" si="39"/>
        <v>0</v>
      </c>
      <c r="P169" s="267">
        <f t="shared" si="39"/>
        <v>0</v>
      </c>
      <c r="Q169" s="267">
        <f t="shared" si="39"/>
        <v>0</v>
      </c>
      <c r="R169" s="267">
        <f t="shared" si="39"/>
        <v>0</v>
      </c>
      <c r="S169" s="267">
        <f t="shared" si="39"/>
        <v>0</v>
      </c>
      <c r="T169" s="267">
        <f t="shared" si="39"/>
        <v>0</v>
      </c>
      <c r="U169" s="267">
        <f t="shared" si="39"/>
        <v>0</v>
      </c>
      <c r="V169" s="267">
        <f t="shared" si="39"/>
        <v>0</v>
      </c>
      <c r="W169" s="267">
        <f t="shared" si="39"/>
        <v>0</v>
      </c>
      <c r="X169" s="267">
        <f t="shared" si="39"/>
        <v>0</v>
      </c>
      <c r="Y169" s="267">
        <f t="shared" si="39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0</v>
      </c>
      <c r="C170" s="268">
        <f t="shared" si="40"/>
        <v>0</v>
      </c>
      <c r="D170" s="268">
        <f t="shared" si="40"/>
        <v>0</v>
      </c>
      <c r="E170" s="268">
        <f t="shared" si="40"/>
        <v>0</v>
      </c>
      <c r="F170" s="268">
        <f t="shared" si="40"/>
        <v>0</v>
      </c>
      <c r="G170" s="268">
        <f t="shared" si="40"/>
        <v>0</v>
      </c>
      <c r="H170" s="268">
        <f t="shared" si="40"/>
        <v>0</v>
      </c>
      <c r="I170" s="268">
        <f t="shared" si="40"/>
        <v>0</v>
      </c>
      <c r="J170" s="268">
        <f t="shared" si="40"/>
        <v>0</v>
      </c>
      <c r="K170" s="268">
        <f t="shared" si="40"/>
        <v>0</v>
      </c>
      <c r="L170" s="268">
        <f t="shared" si="40"/>
        <v>0</v>
      </c>
      <c r="M170" s="268">
        <f t="shared" si="40"/>
        <v>0</v>
      </c>
      <c r="N170" s="268">
        <f t="shared" si="40"/>
        <v>0</v>
      </c>
      <c r="O170" s="268">
        <f t="shared" si="40"/>
        <v>0</v>
      </c>
      <c r="P170" s="268">
        <f t="shared" si="40"/>
        <v>0</v>
      </c>
      <c r="Q170" s="268">
        <f t="shared" si="40"/>
        <v>0</v>
      </c>
      <c r="R170" s="268">
        <f t="shared" si="40"/>
        <v>0</v>
      </c>
      <c r="S170" s="268">
        <f t="shared" si="40"/>
        <v>0</v>
      </c>
      <c r="T170" s="268">
        <f t="shared" si="40"/>
        <v>0</v>
      </c>
      <c r="U170" s="268">
        <f t="shared" si="40"/>
        <v>0</v>
      </c>
      <c r="V170" s="268">
        <f t="shared" si="40"/>
        <v>0</v>
      </c>
      <c r="W170" s="268">
        <f t="shared" si="40"/>
        <v>0</v>
      </c>
      <c r="X170" s="268">
        <f t="shared" si="40"/>
        <v>0</v>
      </c>
      <c r="Y170" s="268">
        <f t="shared" si="40"/>
        <v>0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</v>
      </c>
      <c r="C171" s="269">
        <f t="shared" si="41"/>
        <v>0</v>
      </c>
      <c r="D171" s="269">
        <f t="shared" si="41"/>
        <v>0</v>
      </c>
      <c r="E171" s="269">
        <f t="shared" si="41"/>
        <v>0</v>
      </c>
      <c r="F171" s="269">
        <f t="shared" si="41"/>
        <v>0</v>
      </c>
      <c r="G171" s="269">
        <f t="shared" si="41"/>
        <v>0</v>
      </c>
      <c r="H171" s="269">
        <f t="shared" si="41"/>
        <v>0</v>
      </c>
      <c r="I171" s="269">
        <f t="shared" si="41"/>
        <v>0</v>
      </c>
      <c r="J171" s="269">
        <f t="shared" si="41"/>
        <v>0</v>
      </c>
      <c r="K171" s="269">
        <f t="shared" si="41"/>
        <v>0</v>
      </c>
      <c r="L171" s="269">
        <f t="shared" si="41"/>
        <v>0</v>
      </c>
      <c r="M171" s="269">
        <f t="shared" si="41"/>
        <v>0</v>
      </c>
      <c r="N171" s="269">
        <f t="shared" si="41"/>
        <v>0</v>
      </c>
      <c r="O171" s="269">
        <f t="shared" si="41"/>
        <v>0</v>
      </c>
      <c r="P171" s="269">
        <f t="shared" si="41"/>
        <v>0</v>
      </c>
      <c r="Q171" s="269">
        <f t="shared" si="41"/>
        <v>0</v>
      </c>
      <c r="R171" s="269">
        <f t="shared" si="41"/>
        <v>0</v>
      </c>
      <c r="S171" s="269">
        <f t="shared" si="41"/>
        <v>0</v>
      </c>
      <c r="T171" s="269">
        <f t="shared" si="41"/>
        <v>0</v>
      </c>
      <c r="U171" s="269">
        <f t="shared" si="41"/>
        <v>0</v>
      </c>
      <c r="V171" s="269">
        <f t="shared" si="41"/>
        <v>0</v>
      </c>
      <c r="W171" s="269">
        <f t="shared" si="41"/>
        <v>0</v>
      </c>
      <c r="X171" s="269">
        <f t="shared" si="41"/>
        <v>0</v>
      </c>
      <c r="Y171" s="269">
        <f t="shared" si="41"/>
        <v>0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</v>
      </c>
      <c r="C172" s="318">
        <f t="shared" si="42"/>
        <v>0</v>
      </c>
      <c r="D172" s="318">
        <f t="shared" si="42"/>
        <v>0</v>
      </c>
      <c r="E172" s="318">
        <f t="shared" si="42"/>
        <v>0</v>
      </c>
      <c r="F172" s="318">
        <f t="shared" si="42"/>
        <v>0</v>
      </c>
      <c r="G172" s="318">
        <f t="shared" si="42"/>
        <v>0</v>
      </c>
      <c r="H172" s="318">
        <f t="shared" si="42"/>
        <v>0</v>
      </c>
      <c r="I172" s="318">
        <f t="shared" si="42"/>
        <v>0</v>
      </c>
      <c r="J172" s="318">
        <f t="shared" si="42"/>
        <v>0</v>
      </c>
      <c r="K172" s="318">
        <f t="shared" si="42"/>
        <v>0</v>
      </c>
      <c r="L172" s="318">
        <f t="shared" si="42"/>
        <v>0</v>
      </c>
      <c r="M172" s="318">
        <f t="shared" si="42"/>
        <v>0</v>
      </c>
      <c r="N172" s="318">
        <f t="shared" si="42"/>
        <v>0</v>
      </c>
      <c r="O172" s="318">
        <f t="shared" si="42"/>
        <v>0</v>
      </c>
      <c r="P172" s="318">
        <f t="shared" si="42"/>
        <v>0</v>
      </c>
      <c r="Q172" s="318">
        <f t="shared" si="42"/>
        <v>0</v>
      </c>
      <c r="R172" s="318">
        <f t="shared" si="42"/>
        <v>0</v>
      </c>
      <c r="S172" s="318">
        <f t="shared" si="42"/>
        <v>0</v>
      </c>
      <c r="T172" s="318">
        <f t="shared" si="42"/>
        <v>0</v>
      </c>
      <c r="U172" s="318">
        <f t="shared" si="42"/>
        <v>0</v>
      </c>
      <c r="V172" s="318">
        <f t="shared" si="42"/>
        <v>0</v>
      </c>
      <c r="W172" s="318">
        <f t="shared" si="42"/>
        <v>0</v>
      </c>
      <c r="X172" s="318">
        <f t="shared" si="42"/>
        <v>0</v>
      </c>
      <c r="Y172" s="318">
        <f t="shared" si="42"/>
        <v>0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</v>
      </c>
      <c r="C173" s="318">
        <f t="shared" si="43"/>
        <v>0</v>
      </c>
      <c r="D173" s="318">
        <f t="shared" si="43"/>
        <v>0</v>
      </c>
      <c r="E173" s="318">
        <f t="shared" si="43"/>
        <v>0</v>
      </c>
      <c r="F173" s="318">
        <f t="shared" si="43"/>
        <v>0</v>
      </c>
      <c r="G173" s="318">
        <f t="shared" si="43"/>
        <v>0</v>
      </c>
      <c r="H173" s="318">
        <f t="shared" si="43"/>
        <v>0</v>
      </c>
      <c r="I173" s="318">
        <f t="shared" si="43"/>
        <v>0</v>
      </c>
      <c r="J173" s="318">
        <f t="shared" si="43"/>
        <v>0</v>
      </c>
      <c r="K173" s="318">
        <f t="shared" si="43"/>
        <v>0</v>
      </c>
      <c r="L173" s="318">
        <f t="shared" si="43"/>
        <v>0</v>
      </c>
      <c r="M173" s="318">
        <f t="shared" si="43"/>
        <v>0</v>
      </c>
      <c r="N173" s="318">
        <f t="shared" si="43"/>
        <v>0</v>
      </c>
      <c r="O173" s="318">
        <f t="shared" si="43"/>
        <v>0</v>
      </c>
      <c r="P173" s="318">
        <f t="shared" si="43"/>
        <v>0</v>
      </c>
      <c r="Q173" s="318">
        <f t="shared" si="43"/>
        <v>0</v>
      </c>
      <c r="R173" s="318">
        <f t="shared" si="43"/>
        <v>0</v>
      </c>
      <c r="S173" s="318">
        <f t="shared" si="43"/>
        <v>0</v>
      </c>
      <c r="T173" s="318">
        <f t="shared" si="43"/>
        <v>0</v>
      </c>
      <c r="U173" s="318">
        <f t="shared" si="43"/>
        <v>0</v>
      </c>
      <c r="V173" s="318">
        <f t="shared" si="43"/>
        <v>0</v>
      </c>
      <c r="W173" s="318">
        <f t="shared" si="43"/>
        <v>0</v>
      </c>
      <c r="X173" s="318">
        <f t="shared" si="43"/>
        <v>0</v>
      </c>
      <c r="Y173" s="318">
        <f t="shared" si="43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0</v>
      </c>
      <c r="C174" s="269">
        <f t="shared" si="44"/>
        <v>0</v>
      </c>
      <c r="D174" s="269">
        <f t="shared" si="44"/>
        <v>0</v>
      </c>
      <c r="E174" s="269">
        <f t="shared" si="44"/>
        <v>0</v>
      </c>
      <c r="F174" s="269">
        <f t="shared" si="44"/>
        <v>0</v>
      </c>
      <c r="G174" s="269">
        <f t="shared" si="44"/>
        <v>0</v>
      </c>
      <c r="H174" s="269">
        <f t="shared" si="44"/>
        <v>0</v>
      </c>
      <c r="I174" s="269">
        <f t="shared" si="44"/>
        <v>0</v>
      </c>
      <c r="J174" s="269">
        <f t="shared" si="44"/>
        <v>0</v>
      </c>
      <c r="K174" s="269">
        <f t="shared" si="44"/>
        <v>0</v>
      </c>
      <c r="L174" s="269">
        <f t="shared" si="44"/>
        <v>0</v>
      </c>
      <c r="M174" s="269">
        <f t="shared" si="44"/>
        <v>0</v>
      </c>
      <c r="N174" s="269">
        <f t="shared" si="44"/>
        <v>0</v>
      </c>
      <c r="O174" s="269">
        <f t="shared" si="44"/>
        <v>0</v>
      </c>
      <c r="P174" s="269">
        <f t="shared" si="44"/>
        <v>0</v>
      </c>
      <c r="Q174" s="269">
        <f t="shared" si="44"/>
        <v>0</v>
      </c>
      <c r="R174" s="269">
        <f t="shared" si="44"/>
        <v>0</v>
      </c>
      <c r="S174" s="269">
        <f t="shared" si="44"/>
        <v>0</v>
      </c>
      <c r="T174" s="269">
        <f t="shared" si="44"/>
        <v>0</v>
      </c>
      <c r="U174" s="269">
        <f t="shared" si="44"/>
        <v>0</v>
      </c>
      <c r="V174" s="269">
        <f t="shared" si="44"/>
        <v>0</v>
      </c>
      <c r="W174" s="269">
        <f t="shared" si="44"/>
        <v>0</v>
      </c>
      <c r="X174" s="269">
        <f t="shared" si="44"/>
        <v>0</v>
      </c>
      <c r="Y174" s="269">
        <f t="shared" si="44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0</v>
      </c>
      <c r="C175" s="269">
        <f t="shared" si="45"/>
        <v>0</v>
      </c>
      <c r="D175" s="269">
        <f t="shared" si="45"/>
        <v>0</v>
      </c>
      <c r="E175" s="269">
        <f t="shared" si="45"/>
        <v>0</v>
      </c>
      <c r="F175" s="269">
        <f t="shared" si="45"/>
        <v>0</v>
      </c>
      <c r="G175" s="269">
        <f t="shared" si="45"/>
        <v>0</v>
      </c>
      <c r="H175" s="269">
        <f t="shared" si="45"/>
        <v>0</v>
      </c>
      <c r="I175" s="269">
        <f t="shared" si="45"/>
        <v>0</v>
      </c>
      <c r="J175" s="269">
        <f t="shared" si="45"/>
        <v>0</v>
      </c>
      <c r="K175" s="269">
        <f t="shared" si="45"/>
        <v>0</v>
      </c>
      <c r="L175" s="269">
        <f t="shared" si="45"/>
        <v>0</v>
      </c>
      <c r="M175" s="269">
        <f t="shared" si="45"/>
        <v>0</v>
      </c>
      <c r="N175" s="269">
        <f t="shared" si="45"/>
        <v>0</v>
      </c>
      <c r="O175" s="269">
        <f t="shared" si="45"/>
        <v>0</v>
      </c>
      <c r="P175" s="269">
        <f t="shared" si="45"/>
        <v>0</v>
      </c>
      <c r="Q175" s="269">
        <f t="shared" si="45"/>
        <v>0</v>
      </c>
      <c r="R175" s="269">
        <f t="shared" si="45"/>
        <v>0</v>
      </c>
      <c r="S175" s="269">
        <f t="shared" si="45"/>
        <v>0</v>
      </c>
      <c r="T175" s="269">
        <f t="shared" si="45"/>
        <v>0</v>
      </c>
      <c r="U175" s="269">
        <f t="shared" si="45"/>
        <v>0</v>
      </c>
      <c r="V175" s="269">
        <f t="shared" si="45"/>
        <v>0</v>
      </c>
      <c r="W175" s="269">
        <f t="shared" si="45"/>
        <v>0</v>
      </c>
      <c r="X175" s="269">
        <f t="shared" si="45"/>
        <v>0</v>
      </c>
      <c r="Y175" s="269">
        <f t="shared" si="45"/>
        <v>0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0</v>
      </c>
      <c r="C176" s="318">
        <f t="shared" si="46"/>
        <v>0</v>
      </c>
      <c r="D176" s="318">
        <f t="shared" si="46"/>
        <v>0</v>
      </c>
      <c r="E176" s="318">
        <f t="shared" si="46"/>
        <v>0</v>
      </c>
      <c r="F176" s="318">
        <f t="shared" si="46"/>
        <v>0</v>
      </c>
      <c r="G176" s="318">
        <f t="shared" si="46"/>
        <v>0</v>
      </c>
      <c r="H176" s="318">
        <f t="shared" si="46"/>
        <v>0</v>
      </c>
      <c r="I176" s="318">
        <f t="shared" si="46"/>
        <v>0</v>
      </c>
      <c r="J176" s="318">
        <f t="shared" si="46"/>
        <v>0</v>
      </c>
      <c r="K176" s="318">
        <f t="shared" si="46"/>
        <v>0</v>
      </c>
      <c r="L176" s="318">
        <f t="shared" si="46"/>
        <v>0</v>
      </c>
      <c r="M176" s="318">
        <f t="shared" si="46"/>
        <v>0</v>
      </c>
      <c r="N176" s="318">
        <f t="shared" si="46"/>
        <v>0</v>
      </c>
      <c r="O176" s="318">
        <f t="shared" si="46"/>
        <v>0</v>
      </c>
      <c r="P176" s="318">
        <f t="shared" si="46"/>
        <v>0</v>
      </c>
      <c r="Q176" s="318">
        <f t="shared" si="46"/>
        <v>0</v>
      </c>
      <c r="R176" s="318">
        <f t="shared" si="46"/>
        <v>0</v>
      </c>
      <c r="S176" s="318">
        <f t="shared" si="46"/>
        <v>0</v>
      </c>
      <c r="T176" s="318">
        <f t="shared" si="46"/>
        <v>0</v>
      </c>
      <c r="U176" s="318">
        <f t="shared" si="46"/>
        <v>0</v>
      </c>
      <c r="V176" s="318">
        <f t="shared" si="46"/>
        <v>0</v>
      </c>
      <c r="W176" s="318">
        <f t="shared" si="46"/>
        <v>0</v>
      </c>
      <c r="X176" s="318">
        <f t="shared" si="46"/>
        <v>0</v>
      </c>
      <c r="Y176" s="318">
        <f t="shared" si="46"/>
        <v>0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0</v>
      </c>
      <c r="C177" s="318">
        <f t="shared" si="47"/>
        <v>0</v>
      </c>
      <c r="D177" s="318">
        <f t="shared" si="47"/>
        <v>0</v>
      </c>
      <c r="E177" s="318">
        <f t="shared" si="47"/>
        <v>0</v>
      </c>
      <c r="F177" s="318">
        <f t="shared" si="47"/>
        <v>0</v>
      </c>
      <c r="G177" s="318">
        <f t="shared" si="47"/>
        <v>0</v>
      </c>
      <c r="H177" s="318">
        <f t="shared" si="47"/>
        <v>0</v>
      </c>
      <c r="I177" s="318">
        <f t="shared" si="47"/>
        <v>0</v>
      </c>
      <c r="J177" s="318">
        <f t="shared" si="47"/>
        <v>0</v>
      </c>
      <c r="K177" s="318">
        <f t="shared" si="47"/>
        <v>0</v>
      </c>
      <c r="L177" s="318">
        <f t="shared" si="47"/>
        <v>0</v>
      </c>
      <c r="M177" s="318">
        <f t="shared" si="47"/>
        <v>0</v>
      </c>
      <c r="N177" s="318">
        <f t="shared" si="47"/>
        <v>0</v>
      </c>
      <c r="O177" s="318">
        <f t="shared" si="47"/>
        <v>0</v>
      </c>
      <c r="P177" s="318">
        <f t="shared" si="47"/>
        <v>0</v>
      </c>
      <c r="Q177" s="318">
        <f t="shared" si="47"/>
        <v>0</v>
      </c>
      <c r="R177" s="318">
        <f t="shared" si="47"/>
        <v>0</v>
      </c>
      <c r="S177" s="318">
        <f t="shared" si="47"/>
        <v>0</v>
      </c>
      <c r="T177" s="318">
        <f t="shared" si="47"/>
        <v>0</v>
      </c>
      <c r="U177" s="318">
        <f t="shared" si="47"/>
        <v>0</v>
      </c>
      <c r="V177" s="318">
        <f t="shared" si="47"/>
        <v>0</v>
      </c>
      <c r="W177" s="318">
        <f t="shared" si="47"/>
        <v>0</v>
      </c>
      <c r="X177" s="318">
        <f t="shared" si="47"/>
        <v>0</v>
      </c>
      <c r="Y177" s="318">
        <f t="shared" si="47"/>
        <v>0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0</v>
      </c>
      <c r="C178" s="319">
        <f t="shared" si="48"/>
        <v>0</v>
      </c>
      <c r="D178" s="319">
        <f t="shared" si="48"/>
        <v>0</v>
      </c>
      <c r="E178" s="319">
        <f t="shared" si="48"/>
        <v>0</v>
      </c>
      <c r="F178" s="319">
        <f t="shared" si="48"/>
        <v>0</v>
      </c>
      <c r="G178" s="319">
        <f t="shared" si="48"/>
        <v>0</v>
      </c>
      <c r="H178" s="319">
        <f t="shared" si="48"/>
        <v>0</v>
      </c>
      <c r="I178" s="319">
        <f t="shared" si="48"/>
        <v>0</v>
      </c>
      <c r="J178" s="319">
        <f t="shared" si="48"/>
        <v>0</v>
      </c>
      <c r="K178" s="319">
        <f t="shared" si="48"/>
        <v>0</v>
      </c>
      <c r="L178" s="319">
        <f t="shared" si="48"/>
        <v>0</v>
      </c>
      <c r="M178" s="319">
        <f t="shared" si="48"/>
        <v>0</v>
      </c>
      <c r="N178" s="319">
        <f t="shared" si="48"/>
        <v>0</v>
      </c>
      <c r="O178" s="319">
        <f t="shared" si="48"/>
        <v>0</v>
      </c>
      <c r="P178" s="319">
        <f t="shared" si="48"/>
        <v>0</v>
      </c>
      <c r="Q178" s="319">
        <f t="shared" si="48"/>
        <v>0</v>
      </c>
      <c r="R178" s="319">
        <f t="shared" si="48"/>
        <v>0</v>
      </c>
      <c r="S178" s="319">
        <f t="shared" si="48"/>
        <v>0</v>
      </c>
      <c r="T178" s="319">
        <f t="shared" si="48"/>
        <v>0</v>
      </c>
      <c r="U178" s="319">
        <f t="shared" si="48"/>
        <v>0</v>
      </c>
      <c r="V178" s="319">
        <f t="shared" si="48"/>
        <v>0</v>
      </c>
      <c r="W178" s="319">
        <f t="shared" si="48"/>
        <v>0</v>
      </c>
      <c r="X178" s="319">
        <f t="shared" si="48"/>
        <v>0</v>
      </c>
      <c r="Y178" s="319">
        <f t="shared" si="48"/>
        <v>0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94.499999999999986</v>
      </c>
      <c r="C183" s="320">
        <f t="shared" si="49"/>
        <v>91.021351089158799</v>
      </c>
      <c r="D183" s="320">
        <f t="shared" si="49"/>
        <v>93.059999973646683</v>
      </c>
      <c r="E183" s="320">
        <f t="shared" si="49"/>
        <v>91.315206449734944</v>
      </c>
      <c r="F183" s="320">
        <f t="shared" si="49"/>
        <v>90.573208153545494</v>
      </c>
      <c r="G183" s="320">
        <f t="shared" si="49"/>
        <v>87.119869285518789</v>
      </c>
      <c r="H183" s="320">
        <f t="shared" si="49"/>
        <v>86.242212229192177</v>
      </c>
      <c r="I183" s="320">
        <f t="shared" si="49"/>
        <v>85.675025745365119</v>
      </c>
      <c r="J183" s="320">
        <f t="shared" si="49"/>
        <v>88.637283227690716</v>
      </c>
      <c r="K183" s="320">
        <f t="shared" si="49"/>
        <v>90.221033246780692</v>
      </c>
      <c r="L183" s="320">
        <f t="shared" si="49"/>
        <v>90.3335082943739</v>
      </c>
      <c r="M183" s="320">
        <f t="shared" si="49"/>
        <v>85.765143864874844</v>
      </c>
      <c r="N183" s="320">
        <f t="shared" si="49"/>
        <v>85.174821736074904</v>
      </c>
      <c r="O183" s="320">
        <f t="shared" si="49"/>
        <v>88.165524493628027</v>
      </c>
      <c r="P183" s="320">
        <f t="shared" si="49"/>
        <v>90.966923323494584</v>
      </c>
      <c r="Q183" s="320">
        <f t="shared" si="49"/>
        <v>87.410376753984394</v>
      </c>
      <c r="R183" s="320">
        <f t="shared" si="49"/>
        <v>85.898351312600809</v>
      </c>
      <c r="S183" s="320">
        <f t="shared" si="49"/>
        <v>87.269930826240298</v>
      </c>
      <c r="T183" s="320">
        <f t="shared" si="49"/>
        <v>85.292918639595001</v>
      </c>
      <c r="U183" s="320">
        <f t="shared" si="49"/>
        <v>83.771395442376445</v>
      </c>
      <c r="V183" s="320">
        <f t="shared" si="49"/>
        <v>90.722998141673258</v>
      </c>
      <c r="W183" s="320">
        <f t="shared" si="49"/>
        <v>90.161065961106246</v>
      </c>
      <c r="X183" s="320">
        <f t="shared" si="49"/>
        <v>66.897222569726566</v>
      </c>
      <c r="Y183" s="320">
        <f t="shared" si="49"/>
        <v>77.546334600628995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0.46306623462088803</v>
      </c>
      <c r="C184" s="273">
        <f>IF(C$6=0,0,C$6/NMM!C$9*1000)</f>
        <v>0.44602025734330114</v>
      </c>
      <c r="D184" s="273">
        <f>IF(D$6=0,0,D$6/NMM!D$9*1000)</f>
        <v>0.45600998710694846</v>
      </c>
      <c r="E184" s="273">
        <f>IF(E$6=0,0,E$6/NMM!E$9*1000)</f>
        <v>0.44746019909320583</v>
      </c>
      <c r="F184" s="273">
        <f>IF(F$6=0,0,F$6/NMM!F$9*1000)</f>
        <v>0.44382427997033719</v>
      </c>
      <c r="G184" s="273">
        <f>IF(G$6=0,0,G$6/NMM!G$9*1000)</f>
        <v>0.42690232625080848</v>
      </c>
      <c r="H184" s="273">
        <f>IF(H$6=0,0,H$6/NMM!H$9*1000)</f>
        <v>0.42260165589793974</v>
      </c>
      <c r="I184" s="273">
        <f>IF(I$6=0,0,I$6/NMM!I$9*1000)</f>
        <v>0.41982234468741336</v>
      </c>
      <c r="J184" s="273">
        <f>IF(J$6=0,0,J$6/NMM!J$9*1000)</f>
        <v>0.43433791525173981</v>
      </c>
      <c r="K184" s="273">
        <f>IF(K$6=0,0,K$6/NMM!K$9*1000)</f>
        <v>0.44209856242543411</v>
      </c>
      <c r="L184" s="273">
        <f>IF(L$6=0,0,L$6/NMM!L$9*1000)</f>
        <v>0.44264970948096632</v>
      </c>
      <c r="M184" s="273">
        <f>IF(M$6=0,0,M$6/NMM!M$9*1000)</f>
        <v>0.42026393895565856</v>
      </c>
      <c r="N184" s="273">
        <f>IF(N$6=0,0,N$6/NMM!N$9*1000)</f>
        <v>0.41737125910910983</v>
      </c>
      <c r="O184" s="273">
        <f>IF(O$6=0,0,O$6/NMM!O$9*1000)</f>
        <v>0.43202621640835343</v>
      </c>
      <c r="P184" s="273">
        <f>IF(P$6=0,0,P$6/NMM!P$9*1000)</f>
        <v>0.44575355194074417</v>
      </c>
      <c r="Q184" s="273">
        <f>IF(Q$6=0,0,Q$6/NMM!Q$9*1000)</f>
        <v>0.42832586275372303</v>
      </c>
      <c r="R184" s="273">
        <f>IF(R$6=0,0,R$6/NMM!R$9*1000)</f>
        <v>0.4209166783326066</v>
      </c>
      <c r="S184" s="273">
        <f>IF(S$6=0,0,S$6/NMM!S$9*1000)</f>
        <v>0.42763765358028827</v>
      </c>
      <c r="T184" s="273">
        <f>IF(T$6=0,0,T$6/NMM!T$9*1000)</f>
        <v>0.41794995422504255</v>
      </c>
      <c r="U184" s="273">
        <f>IF(U$6=0,0,U$6/NMM!U$9*1000)</f>
        <v>0.41049422916870126</v>
      </c>
      <c r="V184" s="273">
        <f>IF(V$6=0,0,V$6/NMM!V$9*1000)</f>
        <v>0.44455827664548753</v>
      </c>
      <c r="W184" s="273">
        <f>IF(W$6=0,0,W$6/NMM!W$9*1000)</f>
        <v>0.4418047124234088</v>
      </c>
      <c r="X184" s="273">
        <f>IF(X$6=0,0,X$6/NMM!X$9*1000)</f>
        <v>0.32780788319598592</v>
      </c>
      <c r="Y184" s="273">
        <f>IF(Y$6=0,0,Y$6/NMM!Y$9*1000)</f>
        <v>0.37999036161093247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0.18515279800520287</v>
      </c>
      <c r="C185" s="274">
        <f>IF(C$7=0,0,C$7/NMM!C$9*1000)</f>
        <v>0.17833711991918949</v>
      </c>
      <c r="D185" s="274">
        <f>IF(D$7=0,0,D$7/NMM!D$9*1000)</f>
        <v>0.18233142198392419</v>
      </c>
      <c r="E185" s="274">
        <f>IF(E$7=0,0,E$7/NMM!E$9*1000)</f>
        <v>0.17891286745599197</v>
      </c>
      <c r="F185" s="274">
        <f>IF(F$7=0,0,F$7/NMM!F$9*1000)</f>
        <v>0.17745907845435829</v>
      </c>
      <c r="G185" s="274">
        <f>IF(G$7=0,0,G$7/NMM!G$9*1000)</f>
        <v>0.17069299005352637</v>
      </c>
      <c r="H185" s="274">
        <f>IF(H$7=0,0,H$7/NMM!H$9*1000)</f>
        <v>0.16897340635340283</v>
      </c>
      <c r="I185" s="274">
        <f>IF(I$7=0,0,I$7/NMM!I$9*1000)</f>
        <v>0.16786212418968066</v>
      </c>
      <c r="J185" s="274">
        <f>IF(J$7=0,0,J$7/NMM!J$9*1000)</f>
        <v>0.17366604229834462</v>
      </c>
      <c r="K185" s="274">
        <f>IF(K$7=0,0,K$7/NMM!K$9*1000)</f>
        <v>0.17676906608006571</v>
      </c>
      <c r="L185" s="274">
        <f>IF(L$7=0,0,L$7/NMM!L$9*1000)</f>
        <v>0.1769894371885912</v>
      </c>
      <c r="M185" s="274">
        <f>IF(M$7=0,0,M$7/NMM!M$9*1000)</f>
        <v>0.16803869161834584</v>
      </c>
      <c r="N185" s="274">
        <f>IF(N$7=0,0,N$7/NMM!N$9*1000)</f>
        <v>0.16688208004255203</v>
      </c>
      <c r="O185" s="274">
        <f>IF(O$7=0,0,O$7/NMM!O$9*1000)</f>
        <v>0.17274173066212961</v>
      </c>
      <c r="P185" s="274">
        <f>IF(P$7=0,0,P$7/NMM!P$9*1000)</f>
        <v>0.17823048020367027</v>
      </c>
      <c r="Q185" s="274">
        <f>IF(Q$7=0,0,Q$7/NMM!Q$9*1000)</f>
        <v>0.17126217810238717</v>
      </c>
      <c r="R185" s="274">
        <f>IF(R$7=0,0,R$7/NMM!R$9*1000)</f>
        <v>0.16829968348727145</v>
      </c>
      <c r="S185" s="274">
        <f>IF(S$7=0,0,S$7/NMM!S$9*1000)</f>
        <v>0.17098700395979688</v>
      </c>
      <c r="T185" s="274">
        <f>IF(T$7=0,0,T$7/NMM!T$9*1000)</f>
        <v>0.16711346599103222</v>
      </c>
      <c r="U185" s="274">
        <f>IF(U$7=0,0,U$7/NMM!U$9*1000)</f>
        <v>0.16413236252865326</v>
      </c>
      <c r="V185" s="274">
        <f>IF(V$7=0,0,V$7/NMM!V$9*1000)</f>
        <v>0.17775256031066736</v>
      </c>
      <c r="W185" s="274">
        <f>IF(W$7=0,0,W$7/NMM!W$9*1000)</f>
        <v>0.17665157284475488</v>
      </c>
      <c r="X185" s="274">
        <f>IF(X$7=0,0,X$7/NMM!X$9*1000)</f>
        <v>0.13107098346652302</v>
      </c>
      <c r="Y185" s="274">
        <f>IF(Y$7=0,0,Y$7/NMM!Y$9*1000)</f>
        <v>0.15193567012043885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0.38890942141149137</v>
      </c>
      <c r="C186" s="274">
        <f>IF(C$8=0,0,C$8/NMM!C$9*1000)</f>
        <v>0.41870745259384817</v>
      </c>
      <c r="D186" s="274">
        <f>IF(D$8=0,0,D$8/NMM!D$9*1000)</f>
        <v>0.43364418930181969</v>
      </c>
      <c r="E186" s="274">
        <f>IF(E$8=0,0,E$8/NMM!E$9*1000)</f>
        <v>0.47290133859366362</v>
      </c>
      <c r="F186" s="274">
        <f>IF(F$8=0,0,F$8/NMM!F$9*1000)</f>
        <v>0.43576529228627409</v>
      </c>
      <c r="G186" s="274">
        <f>IF(G$8=0,0,G$8/NMM!G$9*1000)</f>
        <v>0.49621427892934339</v>
      </c>
      <c r="H186" s="274">
        <f>IF(H$8=0,0,H$8/NMM!H$9*1000)</f>
        <v>0.51989164498884199</v>
      </c>
      <c r="I186" s="274">
        <f>IF(I$8=0,0,I$8/NMM!I$9*1000)</f>
        <v>0.56860983300020029</v>
      </c>
      <c r="J186" s="274">
        <f>IF(J$8=0,0,J$8/NMM!J$9*1000)</f>
        <v>0.60373801525317672</v>
      </c>
      <c r="K186" s="274">
        <f>IF(K$8=0,0,K$8/NMM!K$9*1000)</f>
        <v>0.57506681523416237</v>
      </c>
      <c r="L186" s="274">
        <f>IF(L$8=0,0,L$8/NMM!L$9*1000)</f>
        <v>0.62011394350939386</v>
      </c>
      <c r="M186" s="274">
        <f>IF(M$8=0,0,M$8/NMM!M$9*1000)</f>
        <v>0.74915055523832352</v>
      </c>
      <c r="N186" s="274">
        <f>IF(N$8=0,0,N$8/NMM!N$9*1000)</f>
        <v>0.70550202371003312</v>
      </c>
      <c r="O186" s="274">
        <f>IF(O$8=0,0,O$8/NMM!O$9*1000)</f>
        <v>0.47062899878871167</v>
      </c>
      <c r="P186" s="274">
        <f>IF(P$8=0,0,P$8/NMM!P$9*1000)</f>
        <v>0.34112870734281814</v>
      </c>
      <c r="Q186" s="274">
        <f>IF(Q$8=0,0,Q$8/NMM!Q$9*1000)</f>
        <v>0.40293256297767255</v>
      </c>
      <c r="R186" s="274">
        <f>IF(R$8=0,0,R$8/NMM!R$9*1000)</f>
        <v>0.45996299489272907</v>
      </c>
      <c r="S186" s="274">
        <f>IF(S$8=0,0,S$8/NMM!S$9*1000)</f>
        <v>0.58420451710222243</v>
      </c>
      <c r="T186" s="274">
        <f>IF(T$8=0,0,T$8/NMM!T$9*1000)</f>
        <v>0.60185042244385167</v>
      </c>
      <c r="U186" s="274">
        <f>IF(U$8=0,0,U$8/NMM!U$9*1000)</f>
        <v>0.68409711066086054</v>
      </c>
      <c r="V186" s="274">
        <f>IF(V$8=0,0,V$8/NMM!V$9*1000)</f>
        <v>0.64366695420474251</v>
      </c>
      <c r="W186" s="274">
        <f>IF(W$8=0,0,W$8/NMM!W$9*1000)</f>
        <v>0.64979982775971468</v>
      </c>
      <c r="X186" s="274">
        <f>IF(X$8=0,0,X$8/NMM!X$9*1000)</f>
        <v>0.60165983950769997</v>
      </c>
      <c r="Y186" s="274">
        <f>IF(Y$8=0,0,Y$8/NMM!Y$9*1000)</f>
        <v>0.73773893540986846</v>
      </c>
      <c r="DA186" s="77"/>
    </row>
    <row r="187" spans="1:105" ht="12" customHeight="1" x14ac:dyDescent="0.25">
      <c r="A187" s="173" t="s">
        <v>94</v>
      </c>
      <c r="B187" s="274">
        <f>IF(B$9=0,0,B$9/NMM!B$9*1000)</f>
        <v>9.2392159394720744E-2</v>
      </c>
      <c r="C187" s="274">
        <f>IF(C$9=0,0,C$9/NMM!C$9*1000)</f>
        <v>8.8991102414267415E-2</v>
      </c>
      <c r="D187" s="274">
        <f>IF(D$9=0,0,D$9/NMM!D$9*1000)</f>
        <v>9.0984278844824337E-2</v>
      </c>
      <c r="E187" s="274">
        <f>IF(E$9=0,0,E$9/NMM!E$9*1000)</f>
        <v>8.9278403274770116E-2</v>
      </c>
      <c r="F187" s="274">
        <f>IF(F$9=0,0,F$9/NMM!F$9*1000)</f>
        <v>8.8552955392737789E-2</v>
      </c>
      <c r="G187" s="274">
        <f>IF(G$9=0,0,G$9/NMM!G$9*1000)</f>
        <v>8.5176643909770838E-2</v>
      </c>
      <c r="H187" s="274">
        <f>IF(H$9=0,0,H$9/NMM!H$9*1000)</f>
        <v>8.4318563162268878E-2</v>
      </c>
      <c r="I187" s="274">
        <f>IF(I$9=0,0,I$9/NMM!I$9*1000)</f>
        <v>8.3764027881628719E-2</v>
      </c>
      <c r="J187" s="274">
        <f>IF(J$9=0,0,J$9/NMM!J$9*1000)</f>
        <v>8.6660211643294141E-2</v>
      </c>
      <c r="K187" s="274">
        <f>IF(K$9=0,0,K$9/NMM!K$9*1000)</f>
        <v>8.8208635814763195E-2</v>
      </c>
      <c r="L187" s="274">
        <f>IF(L$9=0,0,L$9/NMM!L$9*1000)</f>
        <v>8.8318602084807379E-2</v>
      </c>
      <c r="M187" s="274">
        <f>IF(M$9=0,0,M$9/NMM!M$9*1000)</f>
        <v>8.3852135899378871E-2</v>
      </c>
      <c r="N187" s="274">
        <f>IF(N$9=0,0,N$9/NMM!N$9*1000)</f>
        <v>8.3274981018546315E-2</v>
      </c>
      <c r="O187" s="274">
        <f>IF(O$9=0,0,O$9/NMM!O$9*1000)</f>
        <v>8.6198975578035339E-2</v>
      </c>
      <c r="P187" s="274">
        <f>IF(P$9=0,0,P$9/NMM!P$9*1000)</f>
        <v>8.8937888670266807E-2</v>
      </c>
      <c r="Q187" s="274">
        <f>IF(Q$9=0,0,Q$9/NMM!Q$9*1000)</f>
        <v>8.546067155343863E-2</v>
      </c>
      <c r="R187" s="274">
        <f>IF(R$9=0,0,R$9/NMM!R$9*1000)</f>
        <v>8.3982372129208047E-2</v>
      </c>
      <c r="S187" s="274">
        <f>IF(S$9=0,0,S$9/NMM!S$9*1000)</f>
        <v>8.5323358299102647E-2</v>
      </c>
      <c r="T187" s="274">
        <f>IF(T$9=0,0,T$9/NMM!T$9*1000)</f>
        <v>8.3390443748054072E-2</v>
      </c>
      <c r="U187" s="274">
        <f>IF(U$9=0,0,U$9/NMM!U$9*1000)</f>
        <v>8.1902858417258625E-2</v>
      </c>
      <c r="V187" s="274">
        <f>IF(V$9=0,0,V$9/NMM!V$9*1000)</f>
        <v>8.8699404286514766E-2</v>
      </c>
      <c r="W187" s="274">
        <f>IF(W$9=0,0,W$9/NMM!W$9*1000)</f>
        <v>8.8150006110855966E-2</v>
      </c>
      <c r="X187" s="274">
        <f>IF(X$9=0,0,X$9/NMM!X$9*1000)</f>
        <v>6.5405067203583425E-2</v>
      </c>
      <c r="Y187" s="274">
        <f>IF(Y$9=0,0,Y$9/NMM!Y$9*1000)</f>
        <v>7.5816648750384172E-2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0.1958012210511729</v>
      </c>
      <c r="C188" s="275">
        <f>IF(C$10=0,0,C$10/NMM!C$9*1000)</f>
        <v>0.21080340554248947</v>
      </c>
      <c r="D188" s="275">
        <f>IF(D$10=0,0,D$10/NMM!D$9*1000)</f>
        <v>0.21832348894732481</v>
      </c>
      <c r="E188" s="275">
        <f>IF(E$10=0,0,E$10/NMM!E$9*1000)</f>
        <v>0.23808798253669025</v>
      </c>
      <c r="F188" s="275">
        <f>IF(F$10=0,0,F$10/NMM!F$9*1000)</f>
        <v>0.21939138427581575</v>
      </c>
      <c r="G188" s="275">
        <f>IF(G$10=0,0,G$10/NMM!G$9*1000)</f>
        <v>0.24982516845379232</v>
      </c>
      <c r="H188" s="275">
        <f>IF(H$10=0,0,H$10/NMM!H$9*1000)</f>
        <v>0.26174582897391929</v>
      </c>
      <c r="I188" s="275">
        <f>IF(I$10=0,0,I$10/NMM!I$9*1000)</f>
        <v>0.28627359861602214</v>
      </c>
      <c r="J188" s="275">
        <f>IF(J$10=0,0,J$10/NMM!J$9*1000)</f>
        <v>0.30395931307744534</v>
      </c>
      <c r="K188" s="275">
        <f>IF(K$10=0,0,K$10/NMM!K$9*1000)</f>
        <v>0.28952444556420609</v>
      </c>
      <c r="L188" s="275">
        <f>IF(L$10=0,0,L$10/NMM!L$9*1000)</f>
        <v>0.31220397512954084</v>
      </c>
      <c r="M188" s="275">
        <f>IF(M$10=0,0,M$10/NMM!M$9*1000)</f>
        <v>0.37716904088992509</v>
      </c>
      <c r="N188" s="275">
        <f>IF(N$10=0,0,N$10/NMM!N$9*1000)</f>
        <v>0.3484083270799781</v>
      </c>
      <c r="O188" s="275">
        <f>IF(O$10=0,0,O$10/NMM!O$9*1000)</f>
        <v>0.23478859280416561</v>
      </c>
      <c r="P188" s="275">
        <f>IF(P$10=0,0,P$10/NMM!P$9*1000)</f>
        <v>0.1706797805352345</v>
      </c>
      <c r="Q188" s="275">
        <f>IF(Q$10=0,0,Q$10/NMM!Q$9*1000)</f>
        <v>0.20408308002407394</v>
      </c>
      <c r="R188" s="275">
        <f>IF(R$10=0,0,R$10/NMM!R$9*1000)</f>
        <v>0.23031919651616228</v>
      </c>
      <c r="S188" s="275">
        <f>IF(S$10=0,0,S$10/NMM!S$9*1000)</f>
        <v>0.29336347285605685</v>
      </c>
      <c r="T188" s="275">
        <f>IF(T$10=0,0,T$10/NMM!T$9*1000)</f>
        <v>0.30436029745920379</v>
      </c>
      <c r="U188" s="275">
        <f>IF(U$10=0,0,U$10/NMM!U$9*1000)</f>
        <v>0.34295204568318532</v>
      </c>
      <c r="V188" s="275">
        <f>IF(V$10=0,0,V$10/NMM!V$9*1000)</f>
        <v>0.32651681997170273</v>
      </c>
      <c r="W188" s="275">
        <f>IF(W$10=0,0,W$10/NMM!W$9*1000)</f>
        <v>0.33530050950617291</v>
      </c>
      <c r="X188" s="275">
        <f>IF(X$10=0,0,X$10/NMM!X$9*1000)</f>
        <v>0.32207978123280684</v>
      </c>
      <c r="Y188" s="275">
        <f>IF(Y$10=0,0,Y$10/NMM!Y$9*1000)</f>
        <v>0.4111597180351374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1.5410032097359685</v>
      </c>
      <c r="C189" s="276">
        <f>IF(C$16=0,0,C$16/NMM!C$9*1000)</f>
        <v>1.6590740487739337</v>
      </c>
      <c r="D189" s="276">
        <f>IF(D$16=0,0,D$16/NMM!D$9*1000)</f>
        <v>1.7182589333324672</v>
      </c>
      <c r="E189" s="276">
        <f>IF(E$16=0,0,E$16/NMM!E$9*1000)</f>
        <v>1.8738103027085453</v>
      </c>
      <c r="F189" s="276">
        <f>IF(F$16=0,0,F$16/NMM!F$9*1000)</f>
        <v>1.7266635291773338</v>
      </c>
      <c r="G189" s="276">
        <f>IF(G$16=0,0,G$16/NMM!G$9*1000)</f>
        <v>1.9661848092331755</v>
      </c>
      <c r="H189" s="276">
        <f>IF(H$16=0,0,H$16/NMM!H$9*1000)</f>
        <v>2.0600033054870242</v>
      </c>
      <c r="I189" s="276">
        <f>IF(I$16=0,0,I$16/NMM!I$9*1000)</f>
        <v>2.2530428153696853</v>
      </c>
      <c r="J189" s="276">
        <f>IF(J$16=0,0,J$16/NMM!J$9*1000)</f>
        <v>2.3922336876493029</v>
      </c>
      <c r="K189" s="276">
        <f>IF(K$16=0,0,K$16/NMM!K$9*1000)</f>
        <v>2.2786277711458425</v>
      </c>
      <c r="L189" s="276">
        <f>IF(L$16=0,0,L$16/NMM!L$9*1000)</f>
        <v>2.4571211823097521</v>
      </c>
      <c r="M189" s="276">
        <f>IF(M$16=0,0,M$16/NMM!M$9*1000)</f>
        <v>2.9684120431123828</v>
      </c>
      <c r="N189" s="276">
        <f>IF(N$16=0,0,N$16/NMM!N$9*1000)</f>
        <v>2.7954603904081696</v>
      </c>
      <c r="O189" s="276">
        <f>IF(O$16=0,0,O$16/NMM!O$9*1000)</f>
        <v>1.8648064505510618</v>
      </c>
      <c r="P189" s="276">
        <f>IF(P$16=0,0,P$16/NMM!P$9*1000)</f>
        <v>1.3516783189270205</v>
      </c>
      <c r="Q189" s="276">
        <f>IF(Q$16=0,0,Q$16/NMM!Q$9*1000)</f>
        <v>1.5965680918764882</v>
      </c>
      <c r="R189" s="276">
        <f>IF(R$16=0,0,R$16/NMM!R$9*1000)</f>
        <v>1.8225437916030935</v>
      </c>
      <c r="S189" s="276">
        <f>IF(S$16=0,0,S$16/NMM!S$9*1000)</f>
        <v>2.3148347312580069</v>
      </c>
      <c r="T189" s="276">
        <f>IF(T$16=0,0,T$16/NMM!T$9*1000)</f>
        <v>2.3847543456285116</v>
      </c>
      <c r="U189" s="276">
        <f>IF(U$16=0,0,U$16/NMM!U$9*1000)</f>
        <v>2.7106461948734348</v>
      </c>
      <c r="V189" s="276">
        <f>IF(V$16=0,0,V$16/NMM!V$9*1000)</f>
        <v>2.5504469365400033</v>
      </c>
      <c r="W189" s="276">
        <f>IF(W$16=0,0,W$16/NMM!W$9*1000)</f>
        <v>2.5747476536550997</v>
      </c>
      <c r="X189" s="276">
        <f>IF(X$16=0,0,X$16/NMM!X$9*1000)</f>
        <v>2.3839991854288303</v>
      </c>
      <c r="Y189" s="276">
        <f>IF(Y$16=0,0,Y$16/NMM!Y$9*1000)</f>
        <v>2.9231949776061978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22.970163569317439</v>
      </c>
      <c r="C190" s="276">
        <f>IF(C$17=0,0,C$17/NMM!C$9*1000)</f>
        <v>22.008594278402573</v>
      </c>
      <c r="D190" s="276">
        <f>IF(D$17=0,0,D$17/NMM!D$9*1000)</f>
        <v>22.486912845072133</v>
      </c>
      <c r="E190" s="276">
        <f>IF(E$17=0,0,E$17/NMM!E$9*1000)</f>
        <v>21.940682204858007</v>
      </c>
      <c r="F190" s="276">
        <f>IF(F$17=0,0,F$17/NMM!F$9*1000)</f>
        <v>21.849954757750808</v>
      </c>
      <c r="G190" s="276">
        <f>IF(G$17=0,0,G$17/NMM!G$9*1000)</f>
        <v>20.814205114864784</v>
      </c>
      <c r="H190" s="276">
        <f>IF(H$17=0,0,H$17/NMM!H$9*1000)</f>
        <v>20.529106660298876</v>
      </c>
      <c r="I190" s="276">
        <f>IF(I$17=0,0,I$17/NMM!I$9*1000)</f>
        <v>20.256981848366479</v>
      </c>
      <c r="J190" s="276">
        <f>IF(J$17=0,0,J$17/NMM!J$9*1000)</f>
        <v>20.916698714451091</v>
      </c>
      <c r="K190" s="276">
        <f>IF(K$17=0,0,K$17/NMM!K$9*1000)</f>
        <v>21.394202365756403</v>
      </c>
      <c r="L190" s="276">
        <f>IF(L$17=0,0,L$17/NMM!L$9*1000)</f>
        <v>21.304293331023928</v>
      </c>
      <c r="M190" s="276">
        <f>IF(M$17=0,0,M$17/NMM!M$9*1000)</f>
        <v>19.805073178681255</v>
      </c>
      <c r="N190" s="276">
        <f>IF(N$17=0,0,N$17/NMM!N$9*1000)</f>
        <v>19.771718307633957</v>
      </c>
      <c r="O190" s="276">
        <f>IF(O$17=0,0,O$17/NMM!O$9*1000)</f>
        <v>21.147526204828011</v>
      </c>
      <c r="P190" s="276">
        <f>IF(P$17=0,0,P$17/NMM!P$9*1000)</f>
        <v>22.199066033077166</v>
      </c>
      <c r="Q190" s="276">
        <f>IF(Q$17=0,0,Q$17/NMM!Q$9*1000)</f>
        <v>21.132964240187828</v>
      </c>
      <c r="R190" s="276">
        <f>IF(R$17=0,0,R$17/NMM!R$9*1000)</f>
        <v>20.599725141099185</v>
      </c>
      <c r="S190" s="276">
        <f>IF(S$17=0,0,S$17/NMM!S$9*1000)</f>
        <v>20.621101377687012</v>
      </c>
      <c r="T190" s="276">
        <f>IF(T$17=0,0,T$17/NMM!T$9*1000)</f>
        <v>20.072204916622823</v>
      </c>
      <c r="U190" s="276">
        <f>IF(U$17=0,0,U$17/NMM!U$9*1000)</f>
        <v>19.470327215270299</v>
      </c>
      <c r="V190" s="276">
        <f>IF(V$17=0,0,V$17/NMM!V$9*1000)</f>
        <v>21.340613936883262</v>
      </c>
      <c r="W190" s="276">
        <f>IF(W$17=0,0,W$17/NMM!W$9*1000)</f>
        <v>21.180357137343812</v>
      </c>
      <c r="X190" s="276">
        <f>IF(X$17=0,0,X$17/NMM!X$9*1000)</f>
        <v>15.397601756151159</v>
      </c>
      <c r="Y190" s="276">
        <f>IF(Y$17=0,0,Y$17/NMM!Y$9*1000)</f>
        <v>17.738214008860709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66.69349081366893</v>
      </c>
      <c r="C191" s="276">
        <f>IF(C$25=0,0,C$25/NMM!C$9*1000)</f>
        <v>63.901590247666881</v>
      </c>
      <c r="D191" s="276">
        <f>IF(D$25=0,0,D$25/NMM!D$9*1000)</f>
        <v>65.290380311608587</v>
      </c>
      <c r="E191" s="276">
        <f>IF(E$25=0,0,E$25/NMM!E$9*1000)</f>
        <v>63.70440866298145</v>
      </c>
      <c r="F191" s="276">
        <f>IF(F$25=0,0,F$25/NMM!F$9*1000)</f>
        <v>63.440983017712057</v>
      </c>
      <c r="G191" s="276">
        <f>IF(G$25=0,0,G$25/NMM!G$9*1000)</f>
        <v>60.433701024067418</v>
      </c>
      <c r="H191" s="276">
        <f>IF(H$25=0,0,H$25/NMM!H$9*1000)</f>
        <v>59.605922366627595</v>
      </c>
      <c r="I191" s="276">
        <f>IF(I$25=0,0,I$25/NMM!I$9*1000)</f>
        <v>58.815812466451348</v>
      </c>
      <c r="J191" s="276">
        <f>IF(J$25=0,0,J$25/NMM!J$9*1000)</f>
        <v>60.73128949886609</v>
      </c>
      <c r="K191" s="276">
        <f>IF(K$25=0,0,K$25/NMM!K$9*1000)</f>
        <v>62.117713469497389</v>
      </c>
      <c r="L191" s="276">
        <f>IF(L$25=0,0,L$25/NMM!L$9*1000)</f>
        <v>61.856664071050574</v>
      </c>
      <c r="M191" s="276">
        <f>IF(M$25=0,0,M$25/NMM!M$9*1000)</f>
        <v>57.503703102522948</v>
      </c>
      <c r="N191" s="276">
        <f>IF(N$25=0,0,N$25/NMM!N$9*1000)</f>
        <v>57.40685778494084</v>
      </c>
      <c r="O191" s="276">
        <f>IF(O$25=0,0,O$25/NMM!O$9*1000)</f>
        <v>61.40149330749545</v>
      </c>
      <c r="P191" s="276">
        <f>IF(P$25=0,0,P$25/NMM!P$9*1000)</f>
        <v>64.454621843733605</v>
      </c>
      <c r="Q191" s="276">
        <f>IF(Q$25=0,0,Q$25/NMM!Q$9*1000)</f>
        <v>61.359212883499808</v>
      </c>
      <c r="R191" s="276">
        <f>IF(R$25=0,0,R$25/NMM!R$9*1000)</f>
        <v>59.810961960112323</v>
      </c>
      <c r="S191" s="276">
        <f>IF(S$25=0,0,S$25/NMM!S$9*1000)</f>
        <v>59.873027510242139</v>
      </c>
      <c r="T191" s="276">
        <f>IF(T$25=0,0,T$25/NMM!T$9*1000)</f>
        <v>58.279315694774738</v>
      </c>
      <c r="U191" s="276">
        <f>IF(U$25=0,0,U$25/NMM!U$9*1000)</f>
        <v>56.531773722556224</v>
      </c>
      <c r="V191" s="276">
        <f>IF(V$25=0,0,V$25/NMM!V$9*1000)</f>
        <v>61.962120350711601</v>
      </c>
      <c r="W191" s="276">
        <f>IF(W$25=0,0,W$25/NMM!W$9*1000)</f>
        <v>61.496817378198656</v>
      </c>
      <c r="X191" s="276">
        <f>IF(X$25=0,0,X$25/NMM!X$9*1000)</f>
        <v>44.706682570084752</v>
      </c>
      <c r="Y191" s="276">
        <f>IF(Y$25=0,0,Y$25/NMM!Y$9*1000)</f>
        <v>51.502611615316383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1.9700205727941673</v>
      </c>
      <c r="C192" s="277">
        <f>IF(C$33=0,0,C$33/NMM!C$9*1000)</f>
        <v>2.1092331765023116</v>
      </c>
      <c r="D192" s="277">
        <f>IF(D$33=0,0,D$33/NMM!D$9*1000)</f>
        <v>2.1831545174486515</v>
      </c>
      <c r="E192" s="277">
        <f>IF(E$33=0,0,E$33/NMM!E$9*1000)</f>
        <v>2.3696644882326132</v>
      </c>
      <c r="F192" s="277">
        <f>IF(F$33=0,0,F$33/NMM!F$9*1000)</f>
        <v>2.1906138585257775</v>
      </c>
      <c r="G192" s="277">
        <f>IF(G$33=0,0,G$33/NMM!G$9*1000)</f>
        <v>2.4769669297561694</v>
      </c>
      <c r="H192" s="277">
        <f>IF(H$33=0,0,H$33/NMM!H$9*1000)</f>
        <v>2.5896487974023104</v>
      </c>
      <c r="I192" s="277">
        <f>IF(I$33=0,0,I$33/NMM!I$9*1000)</f>
        <v>2.8228566868026661</v>
      </c>
      <c r="J192" s="277">
        <f>IF(J$33=0,0,J$33/NMM!J$9*1000)</f>
        <v>2.9946998292002349</v>
      </c>
      <c r="K192" s="277">
        <f>IF(K$33=0,0,K$33/NMM!K$9*1000)</f>
        <v>2.8588221152624231</v>
      </c>
      <c r="L192" s="277">
        <f>IF(L$33=0,0,L$33/NMM!L$9*1000)</f>
        <v>3.0751540425963535</v>
      </c>
      <c r="M192" s="277">
        <f>IF(M$33=0,0,M$33/NMM!M$9*1000)</f>
        <v>3.6894811779566257</v>
      </c>
      <c r="N192" s="277">
        <f>IF(N$33=0,0,N$33/NMM!N$9*1000)</f>
        <v>3.4793465821317064</v>
      </c>
      <c r="O192" s="277">
        <f>IF(O$33=0,0,O$33/NMM!O$9*1000)</f>
        <v>2.3553140165121178</v>
      </c>
      <c r="P192" s="277">
        <f>IF(P$33=0,0,P$33/NMM!P$9*1000)</f>
        <v>1.7368267190640505</v>
      </c>
      <c r="Q192" s="277">
        <f>IF(Q$33=0,0,Q$33/NMM!Q$9*1000)</f>
        <v>2.0295671830089725</v>
      </c>
      <c r="R192" s="277">
        <f>IF(R$33=0,0,R$33/NMM!R$9*1000)</f>
        <v>2.301639494428235</v>
      </c>
      <c r="S192" s="277">
        <f>IF(S$33=0,0,S$33/NMM!S$9*1000)</f>
        <v>2.8994512012556761</v>
      </c>
      <c r="T192" s="277">
        <f>IF(T$33=0,0,T$33/NMM!T$9*1000)</f>
        <v>2.9819790987017409</v>
      </c>
      <c r="U192" s="277">
        <f>IF(U$33=0,0,U$33/NMM!U$9*1000)</f>
        <v>3.3750697032178327</v>
      </c>
      <c r="V192" s="277">
        <f>IF(V$33=0,0,V$33/NMM!V$9*1000)</f>
        <v>3.1886229021192802</v>
      </c>
      <c r="W192" s="277">
        <f>IF(W$33=0,0,W$33/NMM!W$9*1000)</f>
        <v>3.2174371632637659</v>
      </c>
      <c r="X192" s="277">
        <f>IF(X$33=0,0,X$33/NMM!X$9*1000)</f>
        <v>2.9609155034552321</v>
      </c>
      <c r="Y192" s="277">
        <f>IF(Y$33=0,0,Y$33/NMM!Y$9*1000)</f>
        <v>3.6256726649189384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100.19257989001407</v>
      </c>
      <c r="C194" s="320">
        <f t="shared" si="50"/>
        <v>96.504380853942465</v>
      </c>
      <c r="D194" s="320">
        <f t="shared" si="50"/>
        <v>98.665835787558834</v>
      </c>
      <c r="E194" s="320">
        <f t="shared" si="50"/>
        <v>98.626213824090001</v>
      </c>
      <c r="F194" s="320">
        <f t="shared" si="50"/>
        <v>101.44918979244973</v>
      </c>
      <c r="G194" s="320">
        <f t="shared" si="50"/>
        <v>97.581175868882269</v>
      </c>
      <c r="H194" s="320">
        <f t="shared" si="50"/>
        <v>96.598130229944317</v>
      </c>
      <c r="I194" s="320">
        <f t="shared" si="50"/>
        <v>97.55203125490786</v>
      </c>
      <c r="J194" s="320">
        <f t="shared" si="50"/>
        <v>104.39578752424325</v>
      </c>
      <c r="K194" s="320">
        <f t="shared" si="50"/>
        <v>106.26110677212361</v>
      </c>
      <c r="L194" s="320">
        <f t="shared" si="50"/>
        <v>106.39357835454064</v>
      </c>
      <c r="M194" s="320">
        <f t="shared" si="50"/>
        <v>101.01302081770602</v>
      </c>
      <c r="N194" s="320">
        <f t="shared" si="50"/>
        <v>100.31774743742025</v>
      </c>
      <c r="O194" s="320">
        <f t="shared" si="50"/>
        <v>103.84015649889463</v>
      </c>
      <c r="P194" s="320">
        <f t="shared" si="50"/>
        <v>96.215423829418242</v>
      </c>
      <c r="Q194" s="320">
        <f t="shared" si="50"/>
        <v>92.453675898936098</v>
      </c>
      <c r="R194" s="320">
        <f t="shared" si="50"/>
        <v>90.854411425999857</v>
      </c>
      <c r="S194" s="320">
        <f t="shared" si="50"/>
        <v>92.305126690396207</v>
      </c>
      <c r="T194" s="320">
        <f t="shared" si="50"/>
        <v>80.601263483220464</v>
      </c>
      <c r="U194" s="320">
        <f t="shared" si="50"/>
        <v>81.856475784497192</v>
      </c>
      <c r="V194" s="320">
        <f t="shared" si="50"/>
        <v>79.55572545330142</v>
      </c>
      <c r="W194" s="320">
        <f t="shared" si="50"/>
        <v>79.06296261260745</v>
      </c>
      <c r="X194" s="320">
        <f t="shared" si="50"/>
        <v>60.58679249545893</v>
      </c>
      <c r="Y194" s="320">
        <f t="shared" si="50"/>
        <v>68.251423812182111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0.72094074110912387</v>
      </c>
      <c r="C195" s="273">
        <f>IF(C$49=0,0,C$49/NMM!C$10*1000)</f>
        <v>0.69440211969306265</v>
      </c>
      <c r="D195" s="273">
        <f>IF(D$49=0,0,D$49/NMM!D$10*1000)</f>
        <v>0.70995497723427803</v>
      </c>
      <c r="E195" s="273">
        <f>IF(E$49=0,0,E$49/NMM!E$10*1000)</f>
        <v>0.70966987540606064</v>
      </c>
      <c r="F195" s="273">
        <f>IF(F$49=0,0,F$49/NMM!F$10*1000)</f>
        <v>0.72998274077975922</v>
      </c>
      <c r="G195" s="273">
        <f>IF(G$49=0,0,G$49/NMM!G$10*1000)</f>
        <v>0.70215025230885819</v>
      </c>
      <c r="H195" s="273">
        <f>IF(H$49=0,0,H$49/NMM!H$10*1000)</f>
        <v>0.69507669803693917</v>
      </c>
      <c r="I195" s="273">
        <f>IF(I$49=0,0,I$49/NMM!I$10*1000)</f>
        <v>0.70194054077545842</v>
      </c>
      <c r="J195" s="273">
        <f>IF(J$49=0,0,J$49/NMM!J$10*1000)</f>
        <v>0.75118513276211984</v>
      </c>
      <c r="K195" s="273">
        <f>IF(K$49=0,0,K$49/NMM!K$10*1000)</f>
        <v>0.76460713110206913</v>
      </c>
      <c r="L195" s="273">
        <f>IF(L$49=0,0,L$49/NMM!L$10*1000)</f>
        <v>0.76556033702799653</v>
      </c>
      <c r="M195" s="273">
        <f>IF(M$49=0,0,M$49/NMM!M$10*1000)</f>
        <v>0.7268442650115956</v>
      </c>
      <c r="N195" s="273">
        <f>IF(N$49=0,0,N$49/NMM!N$10*1000)</f>
        <v>0.72184139048606144</v>
      </c>
      <c r="O195" s="273">
        <f>IF(O$49=0,0,O$49/NMM!O$10*1000)</f>
        <v>0.7471870618109987</v>
      </c>
      <c r="P195" s="273">
        <f>IF(P$49=0,0,P$49/NMM!P$10*1000)</f>
        <v>0.69232291490898556</v>
      </c>
      <c r="Q195" s="273">
        <f>IF(Q$49=0,0,Q$49/NMM!Q$10*1000)</f>
        <v>0.66525506872886886</v>
      </c>
      <c r="R195" s="273">
        <f>IF(R$49=0,0,R$49/NMM!R$10*1000)</f>
        <v>0.65374748088592183</v>
      </c>
      <c r="S195" s="273">
        <f>IF(S$49=0,0,S$49/NMM!S$10*1000)</f>
        <v>0.66418617543798975</v>
      </c>
      <c r="T195" s="273">
        <f>IF(T$49=0,0,T$49/NMM!T$10*1000)</f>
        <v>0.57997043986474406</v>
      </c>
      <c r="U195" s="273">
        <f>IF(U$49=0,0,U$49/NMM!U$10*1000)</f>
        <v>0.58900238302677421</v>
      </c>
      <c r="V195" s="273">
        <f>IF(V$49=0,0,V$49/NMM!V$10*1000)</f>
        <v>0.57244721845469249</v>
      </c>
      <c r="W195" s="273">
        <f>IF(W$49=0,0,W$49/NMM!W$10*1000)</f>
        <v>0.56890151868409689</v>
      </c>
      <c r="X195" s="273">
        <f>IF(X$49=0,0,X$49/NMM!X$10*1000)</f>
        <v>0.43595530857635778</v>
      </c>
      <c r="Y195" s="273">
        <f>IF(Y$49=0,0,Y$49/NMM!Y$10*1000)</f>
        <v>0.49110654819762384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0.80719553533975996</v>
      </c>
      <c r="C196" s="274">
        <f>IF(C$50=0,0,C$50/NMM!C$10*1000)</f>
        <v>0.77748178010356617</v>
      </c>
      <c r="D196" s="274">
        <f>IF(D$50=0,0,D$50/NMM!D$10*1000)</f>
        <v>0.79489541267166119</v>
      </c>
      <c r="E196" s="274">
        <f>IF(E$50=0,0,E$50/NMM!E$10*1000)</f>
        <v>0.79457620068968848</v>
      </c>
      <c r="F196" s="274">
        <f>IF(F$50=0,0,F$50/NMM!F$10*1000)</f>
        <v>0.81731933796111245</v>
      </c>
      <c r="G196" s="274">
        <f>IF(G$50=0,0,G$50/NMM!G$10*1000)</f>
        <v>0.7861569148241655</v>
      </c>
      <c r="H196" s="274">
        <f>IF(H$50=0,0,H$50/NMM!H$10*1000)</f>
        <v>0.77823706635160961</v>
      </c>
      <c r="I196" s="274">
        <f>IF(I$50=0,0,I$50/NMM!I$10*1000)</f>
        <v>0.78592211298288117</v>
      </c>
      <c r="J196" s="274">
        <f>IF(J$50=0,0,J$50/NMM!J$10*1000)</f>
        <v>0.84105842658628194</v>
      </c>
      <c r="K196" s="274">
        <f>IF(K$50=0,0,K$50/NMM!K$10*1000)</f>
        <v>0.85608625969039676</v>
      </c>
      <c r="L196" s="274">
        <f>IF(L$50=0,0,L$50/NMM!L$10*1000)</f>
        <v>0.85715350908246823</v>
      </c>
      <c r="M196" s="274">
        <f>IF(M$50=0,0,M$50/NMM!M$10*1000)</f>
        <v>0.81380536866602693</v>
      </c>
      <c r="N196" s="274">
        <f>IF(N$50=0,0,N$50/NMM!N$10*1000)</f>
        <v>0.80820394021205511</v>
      </c>
      <c r="O196" s="274">
        <f>IF(O$50=0,0,O$50/NMM!O$10*1000)</f>
        <v>0.83658201841887625</v>
      </c>
      <c r="P196" s="274">
        <f>IF(P$50=0,0,P$50/NMM!P$10*1000)</f>
        <v>0.77515381509470549</v>
      </c>
      <c r="Q196" s="274">
        <f>IF(Q$50=0,0,Q$50/NMM!Q$10*1000)</f>
        <v>0.74484751758370604</v>
      </c>
      <c r="R196" s="274">
        <f>IF(R$50=0,0,R$50/NMM!R$10*1000)</f>
        <v>0.73196313888280629</v>
      </c>
      <c r="S196" s="274">
        <f>IF(S$50=0,0,S$50/NMM!S$10*1000)</f>
        <v>0.74365073975863094</v>
      </c>
      <c r="T196" s="274">
        <f>IF(T$50=0,0,T$50/NMM!T$10*1000)</f>
        <v>0.64935926490662532</v>
      </c>
      <c r="U196" s="274">
        <f>IF(U$50=0,0,U$50/NMM!U$10*1000)</f>
        <v>0.65947180783854098</v>
      </c>
      <c r="V196" s="274">
        <f>IF(V$50=0,0,V$50/NMM!V$10*1000)</f>
        <v>0.64093595021889704</v>
      </c>
      <c r="W196" s="274">
        <f>IF(W$50=0,0,W$50/NMM!W$10*1000)</f>
        <v>0.63696603582610389</v>
      </c>
      <c r="X196" s="274">
        <f>IF(X$50=0,0,X$50/NMM!X$10*1000)</f>
        <v>0.48811387486456181</v>
      </c>
      <c r="Y196" s="274">
        <f>IF(Y$50=0,0,Y$50/NMM!Y$10*1000)</f>
        <v>0.54986351925593224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0.52559108885600492</v>
      </c>
      <c r="C197" s="274">
        <f>IF(C$51=0,0,C$51/NMM!C$10*1000)</f>
        <v>0.56368557568141897</v>
      </c>
      <c r="D197" s="274">
        <f>IF(D$51=0,0,D$51/NMM!D$10*1000)</f>
        <v>0.58315903016476134</v>
      </c>
      <c r="E197" s="274">
        <f>IF(E$51=0,0,E$51/NMM!E$10*1000)</f>
        <v>0.64338216835799655</v>
      </c>
      <c r="F197" s="274">
        <f>IF(F$51=0,0,F$51/NMM!F$10*1000)</f>
        <v>0.61727518880377164</v>
      </c>
      <c r="G197" s="274">
        <f>IF(G$51=0,0,G$51/NMM!G$10*1000)</f>
        <v>0.70114119362715133</v>
      </c>
      <c r="H197" s="274">
        <f>IF(H$51=0,0,H$51/NMM!H$10*1000)</f>
        <v>0.73137498920537747</v>
      </c>
      <c r="I197" s="274">
        <f>IF(I$51=0,0,I$51/NMM!I$10*1000)</f>
        <v>0.80484645643412078</v>
      </c>
      <c r="J197" s="274">
        <f>IF(J$51=0,0,J$51/NMM!J$10*1000)</f>
        <v>0.88278988831696492</v>
      </c>
      <c r="K197" s="274">
        <f>IF(K$51=0,0,K$51/NMM!K$10*1000)</f>
        <v>0.85231475043264282</v>
      </c>
      <c r="L197" s="274">
        <f>IF(L$51=0,0,L$51/NMM!L$10*1000)</f>
        <v>0.91157454093811485</v>
      </c>
      <c r="M197" s="274">
        <f>IF(M$51=0,0,M$51/NMM!M$10*1000)</f>
        <v>1.079198590762797</v>
      </c>
      <c r="N197" s="274">
        <f>IF(N$51=0,0,N$51/NMM!N$10*1000)</f>
        <v>1.025191696740996</v>
      </c>
      <c r="O197" s="274">
        <f>IF(O$51=0,0,O$51/NMM!O$10*1000)</f>
        <v>0.76258127032743561</v>
      </c>
      <c r="P197" s="274">
        <f>IF(P$51=0,0,P$51/NMM!P$10*1000)</f>
        <v>0.5250739169639016</v>
      </c>
      <c r="Q197" s="274">
        <f>IF(Q$51=0,0,Q$51/NMM!Q$10*1000)</f>
        <v>0.58933897273798064</v>
      </c>
      <c r="R197" s="274">
        <f>IF(R$51=0,0,R$51/NMM!R$10*1000)</f>
        <v>0.66083153174620557</v>
      </c>
      <c r="S197" s="274">
        <f>IF(S$51=0,0,S$51/NMM!S$10*1000)</f>
        <v>0.79576200676607989</v>
      </c>
      <c r="T197" s="274">
        <f>IF(T$51=0,0,T$51/NMM!T$10*1000)</f>
        <v>0.71222481951446559</v>
      </c>
      <c r="U197" s="274">
        <f>IF(U$51=0,0,U$51/NMM!U$10*1000)</f>
        <v>0.81849375859124396</v>
      </c>
      <c r="V197" s="274">
        <f>IF(V$51=0,0,V$51/NMM!V$10*1000)</f>
        <v>0.70502351652563844</v>
      </c>
      <c r="W197" s="274">
        <f>IF(W$51=0,0,W$51/NMM!W$10*1000)</f>
        <v>0.70374539567229966</v>
      </c>
      <c r="X197" s="274">
        <f>IF(X$51=0,0,X$51/NMM!X$10*1000)</f>
        <v>0.66313325728241634</v>
      </c>
      <c r="Y197" s="274">
        <f>IF(Y$51=0,0,Y$51/NMM!Y$10*1000)</f>
        <v>0.7865103645077216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0.59370501938879972</v>
      </c>
      <c r="C198" s="274">
        <f>IF(C$52=0,0,C$52/NMM!C$10*1000)</f>
        <v>0.5718500847957918</v>
      </c>
      <c r="D198" s="274">
        <f>IF(D$52=0,0,D$52/NMM!D$10*1000)</f>
        <v>0.58465808559465493</v>
      </c>
      <c r="E198" s="274">
        <f>IF(E$52=0,0,E$52/NMM!E$10*1000)</f>
        <v>0.58442330015835209</v>
      </c>
      <c r="F198" s="274">
        <f>IF(F$52=0,0,F$52/NMM!F$10*1000)</f>
        <v>0.60115123553897787</v>
      </c>
      <c r="G198" s="274">
        <f>IF(G$52=0,0,G$52/NMM!G$10*1000)</f>
        <v>0.57823078290672236</v>
      </c>
      <c r="H198" s="274">
        <f>IF(H$52=0,0,H$52/NMM!H$10*1000)</f>
        <v>0.57240560971745769</v>
      </c>
      <c r="I198" s="274">
        <f>IF(I$52=0,0,I$52/NMM!I$10*1000)</f>
        <v>0.57805808245729073</v>
      </c>
      <c r="J198" s="274">
        <f>IF(J$52=0,0,J$52/NMM!J$10*1000)</f>
        <v>0.61861170881395244</v>
      </c>
      <c r="K198" s="274">
        <f>IF(K$52=0,0,K$52/NMM!K$10*1000)</f>
        <v>0.62966491656081502</v>
      </c>
      <c r="L198" s="274">
        <f>IF(L$52=0,0,L$52/NMM!L$10*1000)</f>
        <v>0.63044989528439688</v>
      </c>
      <c r="M198" s="274">
        <f>IF(M$52=0,0,M$52/NMM!M$10*1000)</f>
        <v>0.59856665582175694</v>
      </c>
      <c r="N198" s="274">
        <f>IF(N$52=0,0,N$52/NMM!N$10*1000)</f>
        <v>0.59444671704202778</v>
      </c>
      <c r="O198" s="274">
        <f>IF(O$52=0,0,O$52/NMM!O$10*1000)</f>
        <v>0.61531924015986961</v>
      </c>
      <c r="P198" s="274">
        <f>IF(P$52=0,0,P$52/NMM!P$10*1000)</f>
        <v>0.57013782989569461</v>
      </c>
      <c r="Q198" s="274">
        <f>IF(Q$52=0,0,Q$52/NMM!Q$10*1000)</f>
        <v>0.54784707113450171</v>
      </c>
      <c r="R198" s="274">
        <f>IF(R$52=0,0,R$52/NMM!R$10*1000)</f>
        <v>0.53837040783356982</v>
      </c>
      <c r="S198" s="274">
        <f>IF(S$52=0,0,S$52/NMM!S$10*1000)</f>
        <v>0.5469668222100067</v>
      </c>
      <c r="T198" s="274">
        <f>IF(T$52=0,0,T$52/NMM!T$10*1000)</f>
        <v>0.47761395855517302</v>
      </c>
      <c r="U198" s="274">
        <f>IF(U$52=0,0,U$52/NMM!U$10*1000)</f>
        <v>0.48505189302657226</v>
      </c>
      <c r="V198" s="274">
        <f>IF(V$52=0,0,V$52/NMM!V$10*1000)</f>
        <v>0.47141847804140774</v>
      </c>
      <c r="W198" s="274">
        <f>IF(W$52=0,0,W$52/NMM!W$10*1000)</f>
        <v>0.46849854352943981</v>
      </c>
      <c r="X198" s="274">
        <f>IF(X$52=0,0,X$52/NMM!X$10*1000)</f>
        <v>0.35901543659855334</v>
      </c>
      <c r="Y198" s="274">
        <f>IF(Y$52=0,0,Y$52/NMM!Y$10*1000)</f>
        <v>0.40443327182629502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0.42935483759692761</v>
      </c>
      <c r="C199" s="275">
        <f>IF(C$53=0,0,C$53/NMM!C$10*1000)</f>
        <v>0.46047418598592771</v>
      </c>
      <c r="D199" s="275">
        <f>IF(D$53=0,0,D$53/NMM!D$10*1000)</f>
        <v>0.47638203158000958</v>
      </c>
      <c r="E199" s="275">
        <f>IF(E$53=0,0,E$53/NMM!E$10*1000)</f>
        <v>0.52557825325647267</v>
      </c>
      <c r="F199" s="275">
        <f>IF(F$53=0,0,F$53/NMM!F$10*1000)</f>
        <v>0.5042514876314157</v>
      </c>
      <c r="G199" s="275">
        <f>IF(G$53=0,0,G$53/NMM!G$10*1000)</f>
        <v>0.57276154353670261</v>
      </c>
      <c r="H199" s="275">
        <f>IF(H$53=0,0,H$53/NMM!H$10*1000)</f>
        <v>0.59745950106616208</v>
      </c>
      <c r="I199" s="275">
        <f>IF(I$53=0,0,I$53/NMM!I$10*1000)</f>
        <v>0.65747826955149946</v>
      </c>
      <c r="J199" s="275">
        <f>IF(J$53=0,0,J$53/NMM!J$10*1000)</f>
        <v>0.72115018151379351</v>
      </c>
      <c r="K199" s="275">
        <f>IF(K$53=0,0,K$53/NMM!K$10*1000)</f>
        <v>0.69625507169458623</v>
      </c>
      <c r="L199" s="275">
        <f>IF(L$53=0,0,L$53/NMM!L$10*1000)</f>
        <v>0.74466433560331191</v>
      </c>
      <c r="M199" s="275">
        <f>IF(M$53=0,0,M$53/NMM!M$10*1000)</f>
        <v>0.88159625514263484</v>
      </c>
      <c r="N199" s="275">
        <f>IF(N$53=0,0,N$53/NMM!N$10*1000)</f>
        <v>0.82147959053960662</v>
      </c>
      <c r="O199" s="275">
        <f>IF(O$53=0,0,O$53/NMM!O$10*1000)</f>
        <v>0.6172852209112949</v>
      </c>
      <c r="P199" s="275">
        <f>IF(P$53=0,0,P$53/NMM!P$10*1000)</f>
        <v>0.42627090198858958</v>
      </c>
      <c r="Q199" s="275">
        <f>IF(Q$53=0,0,Q$53/NMM!Q$10*1000)</f>
        <v>0.48432984427251324</v>
      </c>
      <c r="R199" s="275">
        <f>IF(R$53=0,0,R$53/NMM!R$10*1000)</f>
        <v>0.53690745782982652</v>
      </c>
      <c r="S199" s="275">
        <f>IF(S$53=0,0,S$53/NMM!S$10*1000)</f>
        <v>0.64837425679284189</v>
      </c>
      <c r="T199" s="275">
        <f>IF(T$53=0,0,T$53/NMM!T$10*1000)</f>
        <v>0.58441044520675955</v>
      </c>
      <c r="U199" s="275">
        <f>IF(U$53=0,0,U$53/NMM!U$10*1000)</f>
        <v>0.66578261272492767</v>
      </c>
      <c r="V199" s="275">
        <f>IF(V$53=0,0,V$53/NMM!V$10*1000)</f>
        <v>0.58029574213579238</v>
      </c>
      <c r="W199" s="275">
        <f>IF(W$53=0,0,W$53/NMM!W$10*1000)</f>
        <v>0.58921205458066916</v>
      </c>
      <c r="X199" s="275">
        <f>IF(X$53=0,0,X$53/NMM!X$10*1000)</f>
        <v>0.5759896552823236</v>
      </c>
      <c r="Y199" s="275">
        <f>IF(Y$53=0,0,Y$53/NMM!Y$10*1000)</f>
        <v>0.71123601573634276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2.2413151015665473</v>
      </c>
      <c r="C200" s="276">
        <f>IF(C$59=0,0,C$59/NMM!C$10*1000)</f>
        <v>2.4037641050191545</v>
      </c>
      <c r="D200" s="276">
        <f>IF(D$59=0,0,D$59/NMM!D$10*1000)</f>
        <v>2.4868061286352376</v>
      </c>
      <c r="E200" s="276">
        <f>IF(E$59=0,0,E$59/NMM!E$10*1000)</f>
        <v>2.7436198988040204</v>
      </c>
      <c r="F200" s="276">
        <f>IF(F$59=0,0,F$59/NMM!F$10*1000)</f>
        <v>2.6322900669788014</v>
      </c>
      <c r="G200" s="276">
        <f>IF(G$59=0,0,G$59/NMM!G$10*1000)</f>
        <v>2.9899257786645301</v>
      </c>
      <c r="H200" s="276">
        <f>IF(H$59=0,0,H$59/NMM!H$10*1000)</f>
        <v>3.1188538827437813</v>
      </c>
      <c r="I200" s="276">
        <f>IF(I$59=0,0,I$59/NMM!I$10*1000)</f>
        <v>3.432163435598754</v>
      </c>
      <c r="J200" s="276">
        <f>IF(J$59=0,0,J$59/NMM!J$10*1000)</f>
        <v>3.764543102322524</v>
      </c>
      <c r="K200" s="276">
        <f>IF(K$59=0,0,K$59/NMM!K$10*1000)</f>
        <v>3.6345858252478238</v>
      </c>
      <c r="L200" s="276">
        <f>IF(L$59=0,0,L$59/NMM!L$10*1000)</f>
        <v>3.8872915240158106</v>
      </c>
      <c r="M200" s="276">
        <f>IF(M$59=0,0,M$59/NMM!M$10*1000)</f>
        <v>4.6021025667135529</v>
      </c>
      <c r="N200" s="276">
        <f>IF(N$59=0,0,N$59/NMM!N$10*1000)</f>
        <v>4.3717971644221363</v>
      </c>
      <c r="O200" s="276">
        <f>IF(O$59=0,0,O$59/NMM!O$10*1000)</f>
        <v>3.2519290254271116</v>
      </c>
      <c r="P200" s="276">
        <f>IF(P$59=0,0,P$59/NMM!P$10*1000)</f>
        <v>2.2391096890387208</v>
      </c>
      <c r="Q200" s="276">
        <f>IF(Q$59=0,0,Q$59/NMM!Q$10*1000)</f>
        <v>2.5131596930503397</v>
      </c>
      <c r="R200" s="276">
        <f>IF(R$59=0,0,R$59/NMM!R$10*1000)</f>
        <v>2.8180304481910752</v>
      </c>
      <c r="S200" s="276">
        <f>IF(S$59=0,0,S$59/NMM!S$10*1000)</f>
        <v>3.3934239769927879</v>
      </c>
      <c r="T200" s="276">
        <f>IF(T$59=0,0,T$59/NMM!T$10*1000)</f>
        <v>3.037190465239453</v>
      </c>
      <c r="U200" s="276">
        <f>IF(U$59=0,0,U$59/NMM!U$10*1000)</f>
        <v>3.4903605874701444</v>
      </c>
      <c r="V200" s="276">
        <f>IF(V$59=0,0,V$59/NMM!V$10*1000)</f>
        <v>3.006481441661931</v>
      </c>
      <c r="W200" s="276">
        <f>IF(W$59=0,0,W$59/NMM!W$10*1000)</f>
        <v>3.0010310608793129</v>
      </c>
      <c r="X200" s="276">
        <f>IF(X$59=0,0,X$59/NMM!X$10*1000)</f>
        <v>2.827845858523089</v>
      </c>
      <c r="Y200" s="276">
        <f>IF(Y$59=0,0,Y$59/NMM!Y$10*1000)</f>
        <v>3.3539715472472955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16.050235611150775</v>
      </c>
      <c r="C201" s="276">
        <f>IF(C$60=0,0,C$60/NMM!C$10*1000)</f>
        <v>15.280581465459573</v>
      </c>
      <c r="D201" s="276">
        <f>IF(D$60=0,0,D$60/NMM!D$10*1000)</f>
        <v>15.629525052334261</v>
      </c>
      <c r="E201" s="276">
        <f>IF(E$60=0,0,E$60/NMM!E$10*1000)</f>
        <v>15.562459331475697</v>
      </c>
      <c r="F201" s="276">
        <f>IF(F$60=0,0,F$60/NMM!F$10*1000)</f>
        <v>16.096417254243985</v>
      </c>
      <c r="G201" s="276">
        <f>IF(G$60=0,0,G$60/NMM!G$10*1000)</f>
        <v>14.946691283609113</v>
      </c>
      <c r="H201" s="276">
        <f>IF(H$60=0,0,H$60/NMM!H$10*1000)</f>
        <v>14.759705021565811</v>
      </c>
      <c r="I201" s="276">
        <f>IF(I$60=0,0,I$60/NMM!I$10*1000)</f>
        <v>14.947013566969909</v>
      </c>
      <c r="J201" s="276">
        <f>IF(J$60=0,0,J$60/NMM!J$10*1000)</f>
        <v>15.926864339596451</v>
      </c>
      <c r="K201" s="276">
        <f>IF(K$60=0,0,K$60/NMM!K$10*1000)</f>
        <v>15.859221391483429</v>
      </c>
      <c r="L201" s="276">
        <f>IF(L$60=0,0,L$60/NMM!L$10*1000)</f>
        <v>15.91311071698907</v>
      </c>
      <c r="M201" s="276">
        <f>IF(M$60=0,0,M$60/NMM!M$10*1000)</f>
        <v>14.711427263322079</v>
      </c>
      <c r="N201" s="276">
        <f>IF(N$60=0,0,N$60/NMM!N$10*1000)</f>
        <v>14.521084703123734</v>
      </c>
      <c r="O201" s="276">
        <f>IF(O$60=0,0,O$60/NMM!O$10*1000)</f>
        <v>11.649224287392409</v>
      </c>
      <c r="P201" s="276">
        <f>IF(P$60=0,0,P$60/NMM!P$10*1000)</f>
        <v>9.1997289814357419</v>
      </c>
      <c r="Q201" s="276">
        <f>IF(Q$60=0,0,Q$60/NMM!Q$10*1000)</f>
        <v>10.676517269371031</v>
      </c>
      <c r="R201" s="276">
        <f>IF(R$60=0,0,R$60/NMM!R$10*1000)</f>
        <v>10.784782950191195</v>
      </c>
      <c r="S201" s="276">
        <f>IF(S$60=0,0,S$60/NMM!S$10*1000)</f>
        <v>12.492031760665361</v>
      </c>
      <c r="T201" s="276">
        <f>IF(T$60=0,0,T$60/NMM!T$10*1000)</f>
        <v>11.80683682316673</v>
      </c>
      <c r="U201" s="276">
        <f>IF(U$60=0,0,U$60/NMM!U$10*1000)</f>
        <v>12.220618606980377</v>
      </c>
      <c r="V201" s="276">
        <f>IF(V$60=0,0,V$60/NMM!V$10*1000)</f>
        <v>11.729942695467145</v>
      </c>
      <c r="W201" s="276">
        <f>IF(W$60=0,0,W$60/NMM!W$10*1000)</f>
        <v>12.023393648090151</v>
      </c>
      <c r="X201" s="276">
        <f>IF(X$60=0,0,X$60/NMM!X$10*1000)</f>
        <v>8.8442990631084886</v>
      </c>
      <c r="Y201" s="276">
        <f>IF(Y$60=0,0,Y$60/NMM!Y$10*1000)</f>
        <v>9.8488449720756108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69.398786212311293</v>
      </c>
      <c r="C202" s="276">
        <f>IF(C$79=0,0,C$79/NMM!C$10*1000)</f>
        <v>66.49972276183783</v>
      </c>
      <c r="D202" s="276">
        <f>IF(D$79=0,0,D$79/NMM!D$10*1000)</f>
        <v>67.904181564578337</v>
      </c>
      <c r="E202" s="276">
        <f>IF(E$79=0,0,E$79/NMM!E$10*1000)</f>
        <v>67.314728520781358</v>
      </c>
      <c r="F202" s="276">
        <f>IF(F$79=0,0,F$79/NMM!F$10*1000)</f>
        <v>69.586929222628441</v>
      </c>
      <c r="G202" s="276">
        <f>IF(G$79=0,0,G$79/NMM!G$10*1000)</f>
        <v>66.605781732515879</v>
      </c>
      <c r="H202" s="276">
        <f>IF(H$79=0,0,H$79/NMM!H$10*1000)</f>
        <v>65.586255809739896</v>
      </c>
      <c r="I202" s="276">
        <f>IF(I$79=0,0,I$79/NMM!I$10*1000)</f>
        <v>65.448361311198568</v>
      </c>
      <c r="J202" s="276">
        <f>IF(J$79=0,0,J$79/NMM!J$10*1000)</f>
        <v>69.914053985467717</v>
      </c>
      <c r="K202" s="276">
        <f>IF(K$79=0,0,K$79/NMM!K$10*1000)</f>
        <v>72.218158237172133</v>
      </c>
      <c r="L202" s="276">
        <f>IF(L$79=0,0,L$79/NMM!L$10*1000)</f>
        <v>71.621853761509271</v>
      </c>
      <c r="M202" s="276">
        <f>IF(M$79=0,0,M$79/NMM!M$10*1000)</f>
        <v>66.297635397779274</v>
      </c>
      <c r="N202" s="276">
        <f>IF(N$79=0,0,N$79/NMM!N$10*1000)</f>
        <v>66.503791244697155</v>
      </c>
      <c r="O202" s="276">
        <f>IF(O$79=0,0,O$79/NMM!O$10*1000)</f>
        <v>77.374492826506483</v>
      </c>
      <c r="P202" s="276">
        <f>IF(P$79=0,0,P$79/NMM!P$10*1000)</f>
        <v>76.162435306119534</v>
      </c>
      <c r="Q202" s="276">
        <f>IF(Q$79=0,0,Q$79/NMM!Q$10*1000)</f>
        <v>69.379099710760002</v>
      </c>
      <c r="R202" s="276">
        <f>IF(R$79=0,0,R$79/NMM!R$10*1000)</f>
        <v>66.837495664965843</v>
      </c>
      <c r="S202" s="276">
        <f>IF(S$79=0,0,S$79/NMM!S$10*1000)</f>
        <v>64.145281015704441</v>
      </c>
      <c r="T202" s="276">
        <f>IF(T$79=0,0,T$79/NMM!T$10*1000)</f>
        <v>54.410592624075548</v>
      </c>
      <c r="U202" s="276">
        <f>IF(U$79=0,0,U$79/NMM!U$10*1000)</f>
        <v>53.86822931371551</v>
      </c>
      <c r="V202" s="276">
        <f>IF(V$79=0,0,V$79/NMM!V$10*1000)</f>
        <v>53.561285882429345</v>
      </c>
      <c r="W202" s="276">
        <f>IF(W$79=0,0,W$79/NMM!W$10*1000)</f>
        <v>52.612008816121865</v>
      </c>
      <c r="X202" s="276">
        <f>IF(X$79=0,0,X$79/NMM!X$10*1000)</f>
        <v>39.525370570983824</v>
      </c>
      <c r="Y202" s="276">
        <f>IF(Y$79=0,0,Y$79/NMM!Y$10*1000)</f>
        <v>44.244542615001926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9.4254557426948349</v>
      </c>
      <c r="C203" s="277">
        <f>IF(C$89=0,0,C$89/NMM!C$10*1000)</f>
        <v>9.2524187753661398</v>
      </c>
      <c r="D203" s="277">
        <f>IF(D$89=0,0,D$89/NMM!D$10*1000)</f>
        <v>9.4962735047656217</v>
      </c>
      <c r="E203" s="277">
        <f>IF(E$89=0,0,E$89/NMM!E$10*1000)</f>
        <v>9.7477762751603692</v>
      </c>
      <c r="F203" s="277">
        <f>IF(F$89=0,0,F$89/NMM!F$10*1000)</f>
        <v>9.8635732578834556</v>
      </c>
      <c r="G203" s="277">
        <f>IF(G$89=0,0,G$89/NMM!G$10*1000)</f>
        <v>9.698336386889137</v>
      </c>
      <c r="H203" s="277">
        <f>IF(H$89=0,0,H$89/NMM!H$10*1000)</f>
        <v>9.7587616515172755</v>
      </c>
      <c r="I203" s="277">
        <f>IF(I$89=0,0,I$89/NMM!I$10*1000)</f>
        <v>10.196247478939366</v>
      </c>
      <c r="J203" s="277">
        <f>IF(J$89=0,0,J$89/NMM!J$10*1000)</f>
        <v>10.975530758863446</v>
      </c>
      <c r="K203" s="277">
        <f>IF(K$89=0,0,K$89/NMM!K$10*1000)</f>
        <v>10.750213188739705</v>
      </c>
      <c r="L203" s="277">
        <f>IF(L$89=0,0,L$89/NMM!L$10*1000)</f>
        <v>11.061919734090198</v>
      </c>
      <c r="M203" s="277">
        <f>IF(M$89=0,0,M$89/NMM!M$10*1000)</f>
        <v>11.301844454486295</v>
      </c>
      <c r="N203" s="277">
        <f>IF(N$89=0,0,N$89/NMM!N$10*1000)</f>
        <v>10.949910990156486</v>
      </c>
      <c r="O203" s="277">
        <f>IF(O$89=0,0,O$89/NMM!O$10*1000)</f>
        <v>7.9855555479401463</v>
      </c>
      <c r="P203" s="277">
        <f>IF(P$89=0,0,P$89/NMM!P$10*1000)</f>
        <v>5.6251904739723608</v>
      </c>
      <c r="Q203" s="277">
        <f>IF(Q$89=0,0,Q$89/NMM!Q$10*1000)</f>
        <v>6.8532807512971488</v>
      </c>
      <c r="R203" s="277">
        <f>IF(R$89=0,0,R$89/NMM!R$10*1000)</f>
        <v>7.2922823454734038</v>
      </c>
      <c r="S203" s="277">
        <f>IF(S$89=0,0,S$89/NMM!S$10*1000)</f>
        <v>8.8754499360680636</v>
      </c>
      <c r="T203" s="277">
        <f>IF(T$89=0,0,T$89/NMM!T$10*1000)</f>
        <v>8.3430646426909671</v>
      </c>
      <c r="U203" s="277">
        <f>IF(U$89=0,0,U$89/NMM!U$10*1000)</f>
        <v>9.059464821123095</v>
      </c>
      <c r="V203" s="277">
        <f>IF(V$89=0,0,V$89/NMM!V$10*1000)</f>
        <v>8.2878945283665661</v>
      </c>
      <c r="W203" s="277">
        <f>IF(W$89=0,0,W$89/NMM!W$10*1000)</f>
        <v>8.4592055392234986</v>
      </c>
      <c r="X203" s="277">
        <f>IF(X$89=0,0,X$89/NMM!X$10*1000)</f>
        <v>6.8670694702393131</v>
      </c>
      <c r="Y203" s="277">
        <f>IF(Y$89=0,0,Y$89/NMM!Y$10*1000)</f>
        <v>7.8609149583333711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0</v>
      </c>
      <c r="C205" s="320">
        <f t="shared" si="51"/>
        <v>0</v>
      </c>
      <c r="D205" s="320">
        <f t="shared" si="51"/>
        <v>0</v>
      </c>
      <c r="E205" s="320">
        <f t="shared" si="51"/>
        <v>0</v>
      </c>
      <c r="F205" s="320">
        <f t="shared" si="51"/>
        <v>0</v>
      </c>
      <c r="G205" s="320">
        <f t="shared" si="51"/>
        <v>0</v>
      </c>
      <c r="H205" s="320">
        <f t="shared" si="51"/>
        <v>0</v>
      </c>
      <c r="I205" s="320">
        <f t="shared" si="51"/>
        <v>0</v>
      </c>
      <c r="J205" s="320">
        <f t="shared" si="51"/>
        <v>0</v>
      </c>
      <c r="K205" s="320">
        <f t="shared" si="51"/>
        <v>0</v>
      </c>
      <c r="L205" s="320">
        <f t="shared" si="51"/>
        <v>0</v>
      </c>
      <c r="M205" s="320">
        <f t="shared" si="51"/>
        <v>0</v>
      </c>
      <c r="N205" s="320">
        <f t="shared" si="51"/>
        <v>0</v>
      </c>
      <c r="O205" s="320">
        <f t="shared" si="51"/>
        <v>0</v>
      </c>
      <c r="P205" s="320">
        <f t="shared" si="51"/>
        <v>0</v>
      </c>
      <c r="Q205" s="320">
        <f t="shared" si="51"/>
        <v>0</v>
      </c>
      <c r="R205" s="320">
        <f t="shared" si="51"/>
        <v>0</v>
      </c>
      <c r="S205" s="320">
        <f t="shared" si="51"/>
        <v>0</v>
      </c>
      <c r="T205" s="320">
        <f t="shared" si="51"/>
        <v>0</v>
      </c>
      <c r="U205" s="320">
        <f t="shared" si="51"/>
        <v>0</v>
      </c>
      <c r="V205" s="320">
        <f t="shared" si="51"/>
        <v>0</v>
      </c>
      <c r="W205" s="320">
        <f t="shared" si="51"/>
        <v>0</v>
      </c>
      <c r="X205" s="320">
        <f t="shared" si="51"/>
        <v>0</v>
      </c>
      <c r="Y205" s="320">
        <f t="shared" si="51"/>
        <v>0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0</v>
      </c>
      <c r="C210" s="275">
        <f>IF(C$104=0,0,C$104/NMM!C$11*1000)</f>
        <v>0</v>
      </c>
      <c r="D210" s="275">
        <f>IF(D$104=0,0,D$104/NMM!D$11*1000)</f>
        <v>0</v>
      </c>
      <c r="E210" s="275">
        <f>IF(E$104=0,0,E$104/NMM!E$11*1000)</f>
        <v>0</v>
      </c>
      <c r="F210" s="275">
        <f>IF(F$104=0,0,F$104/NMM!F$11*1000)</f>
        <v>0</v>
      </c>
      <c r="G210" s="275">
        <f>IF(G$104=0,0,G$104/NMM!G$11*1000)</f>
        <v>0</v>
      </c>
      <c r="H210" s="275">
        <f>IF(H$104=0,0,H$104/NMM!H$11*1000)</f>
        <v>0</v>
      </c>
      <c r="I210" s="275">
        <f>IF(I$104=0,0,I$104/NMM!I$11*1000)</f>
        <v>0</v>
      </c>
      <c r="J210" s="275">
        <f>IF(J$104=0,0,J$104/NMM!J$11*1000)</f>
        <v>0</v>
      </c>
      <c r="K210" s="275">
        <f>IF(K$104=0,0,K$104/NMM!K$11*1000)</f>
        <v>0</v>
      </c>
      <c r="L210" s="275">
        <f>IF(L$104=0,0,L$104/NMM!L$11*1000)</f>
        <v>0</v>
      </c>
      <c r="M210" s="275">
        <f>IF(M$104=0,0,M$104/NMM!M$11*1000)</f>
        <v>0</v>
      </c>
      <c r="N210" s="275">
        <f>IF(N$104=0,0,N$104/NMM!N$11*1000)</f>
        <v>0</v>
      </c>
      <c r="O210" s="275">
        <f>IF(O$104=0,0,O$104/NMM!O$11*1000)</f>
        <v>0</v>
      </c>
      <c r="P210" s="275">
        <f>IF(P$104=0,0,P$104/NMM!P$11*1000)</f>
        <v>0</v>
      </c>
      <c r="Q210" s="275">
        <f>IF(Q$104=0,0,Q$104/NMM!Q$11*1000)</f>
        <v>0</v>
      </c>
      <c r="R210" s="275">
        <f>IF(R$104=0,0,R$104/NMM!R$11*1000)</f>
        <v>0</v>
      </c>
      <c r="S210" s="275">
        <f>IF(S$104=0,0,S$104/NMM!S$11*1000)</f>
        <v>0</v>
      </c>
      <c r="T210" s="275">
        <f>IF(T$104=0,0,T$104/NMM!T$11*1000)</f>
        <v>0</v>
      </c>
      <c r="U210" s="275">
        <f>IF(U$104=0,0,U$104/NMM!U$11*1000)</f>
        <v>0</v>
      </c>
      <c r="V210" s="275">
        <f>IF(V$104=0,0,V$104/NMM!V$11*1000)</f>
        <v>0</v>
      </c>
      <c r="W210" s="275">
        <f>IF(W$104=0,0,W$104/NMM!W$11*1000)</f>
        <v>0</v>
      </c>
      <c r="X210" s="275">
        <f>IF(X$104=0,0,X$104/NMM!X$11*1000)</f>
        <v>0</v>
      </c>
      <c r="Y210" s="275">
        <f>IF(Y$104=0,0,Y$104/NMM!Y$11*1000)</f>
        <v>0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0</v>
      </c>
      <c r="C211" s="276">
        <f>IF(C$110=0,0,C$110/NMM!C$11*1000)</f>
        <v>0</v>
      </c>
      <c r="D211" s="276">
        <f>IF(D$110=0,0,D$110/NMM!D$11*1000)</f>
        <v>0</v>
      </c>
      <c r="E211" s="276">
        <f>IF(E$110=0,0,E$110/NMM!E$11*1000)</f>
        <v>0</v>
      </c>
      <c r="F211" s="276">
        <f>IF(F$110=0,0,F$110/NMM!F$11*1000)</f>
        <v>0</v>
      </c>
      <c r="G211" s="276">
        <f>IF(G$110=0,0,G$110/NMM!G$11*1000)</f>
        <v>0</v>
      </c>
      <c r="H211" s="276">
        <f>IF(H$110=0,0,H$110/NMM!H$11*1000)</f>
        <v>0</v>
      </c>
      <c r="I211" s="276">
        <f>IF(I$110=0,0,I$110/NMM!I$11*1000)</f>
        <v>0</v>
      </c>
      <c r="J211" s="276">
        <f>IF(J$110=0,0,J$110/NMM!J$11*1000)</f>
        <v>0</v>
      </c>
      <c r="K211" s="276">
        <f>IF(K$110=0,0,K$110/NMM!K$11*1000)</f>
        <v>0</v>
      </c>
      <c r="L211" s="276">
        <f>IF(L$110=0,0,L$110/NMM!L$11*1000)</f>
        <v>0</v>
      </c>
      <c r="M211" s="276">
        <f>IF(M$110=0,0,M$110/NMM!M$11*1000)</f>
        <v>0</v>
      </c>
      <c r="N211" s="276">
        <f>IF(N$110=0,0,N$110/NMM!N$11*1000)</f>
        <v>0</v>
      </c>
      <c r="O211" s="276">
        <f>IF(O$110=0,0,O$110/NMM!O$11*1000)</f>
        <v>0</v>
      </c>
      <c r="P211" s="276">
        <f>IF(P$110=0,0,P$110/NMM!P$11*1000)</f>
        <v>0</v>
      </c>
      <c r="Q211" s="276">
        <f>IF(Q$110=0,0,Q$110/NMM!Q$11*1000)</f>
        <v>0</v>
      </c>
      <c r="R211" s="276">
        <f>IF(R$110=0,0,R$110/NMM!R$11*1000)</f>
        <v>0</v>
      </c>
      <c r="S211" s="276">
        <f>IF(S$110=0,0,S$110/NMM!S$11*1000)</f>
        <v>0</v>
      </c>
      <c r="T211" s="276">
        <f>IF(T$110=0,0,T$110/NMM!T$11*1000)</f>
        <v>0</v>
      </c>
      <c r="U211" s="276">
        <f>IF(U$110=0,0,U$110/NMM!U$11*1000)</f>
        <v>0</v>
      </c>
      <c r="V211" s="276">
        <f>IF(V$110=0,0,V$110/NMM!V$11*1000)</f>
        <v>0</v>
      </c>
      <c r="W211" s="276">
        <f>IF(W$110=0,0,W$110/NMM!W$11*1000)</f>
        <v>0</v>
      </c>
      <c r="X211" s="276">
        <f>IF(X$110=0,0,X$110/NMM!X$11*1000)</f>
        <v>0</v>
      </c>
      <c r="Y211" s="276">
        <f>IF(Y$110=0,0,Y$110/NMM!Y$11*1000)</f>
        <v>0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0</v>
      </c>
      <c r="C213" s="276">
        <f>IF(C$119=0,0,C$119/NMM!C$11*1000)</f>
        <v>0</v>
      </c>
      <c r="D213" s="276">
        <f>IF(D$119=0,0,D$119/NMM!D$11*1000)</f>
        <v>0</v>
      </c>
      <c r="E213" s="276">
        <f>IF(E$119=0,0,E$119/NMM!E$11*1000)</f>
        <v>0</v>
      </c>
      <c r="F213" s="276">
        <f>IF(F$119=0,0,F$119/NMM!F$11*1000)</f>
        <v>0</v>
      </c>
      <c r="G213" s="276">
        <f>IF(G$119=0,0,G$119/NMM!G$11*1000)</f>
        <v>0</v>
      </c>
      <c r="H213" s="276">
        <f>IF(H$119=0,0,H$119/NMM!H$11*1000)</f>
        <v>0</v>
      </c>
      <c r="I213" s="276">
        <f>IF(I$119=0,0,I$119/NMM!I$11*1000)</f>
        <v>0</v>
      </c>
      <c r="J213" s="276">
        <f>IF(J$119=0,0,J$119/NMM!J$11*1000)</f>
        <v>0</v>
      </c>
      <c r="K213" s="276">
        <f>IF(K$119=0,0,K$119/NMM!K$11*1000)</f>
        <v>0</v>
      </c>
      <c r="L213" s="276">
        <f>IF(L$119=0,0,L$119/NMM!L$11*1000)</f>
        <v>0</v>
      </c>
      <c r="M213" s="276">
        <f>IF(M$119=0,0,M$119/NMM!M$11*1000)</f>
        <v>0</v>
      </c>
      <c r="N213" s="276">
        <f>IF(N$119=0,0,N$119/NMM!N$11*1000)</f>
        <v>0</v>
      </c>
      <c r="O213" s="276">
        <f>IF(O$119=0,0,O$119/NMM!O$11*1000)</f>
        <v>0</v>
      </c>
      <c r="P213" s="276">
        <f>IF(P$119=0,0,P$119/NMM!P$11*1000)</f>
        <v>0</v>
      </c>
      <c r="Q213" s="276">
        <f>IF(Q$119=0,0,Q$119/NMM!Q$11*1000)</f>
        <v>0</v>
      </c>
      <c r="R213" s="276">
        <f>IF(R$119=0,0,R$119/NMM!R$11*1000)</f>
        <v>0</v>
      </c>
      <c r="S213" s="276">
        <f>IF(S$119=0,0,S$119/NMM!S$11*1000)</f>
        <v>0</v>
      </c>
      <c r="T213" s="276">
        <f>IF(T$119=0,0,T$119/NMM!T$11*1000)</f>
        <v>0</v>
      </c>
      <c r="U213" s="276">
        <f>IF(U$119=0,0,U$119/NMM!U$11*1000)</f>
        <v>0</v>
      </c>
      <c r="V213" s="276">
        <f>IF(V$119=0,0,V$119/NMM!V$11*1000)</f>
        <v>0</v>
      </c>
      <c r="W213" s="276">
        <f>IF(W$119=0,0,W$119/NMM!W$11*1000)</f>
        <v>0</v>
      </c>
      <c r="X213" s="276">
        <f>IF(X$119=0,0,X$119/NMM!X$11*1000)</f>
        <v>0</v>
      </c>
      <c r="Y213" s="276">
        <f>IF(Y$119=0,0,Y$119/NMM!Y$11*1000)</f>
        <v>0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CY: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64.117091577045045</v>
      </c>
      <c r="C5" s="223">
        <v>60.675343151154323</v>
      </c>
      <c r="D5" s="223">
        <v>65.143788788857421</v>
      </c>
      <c r="E5" s="223">
        <v>73.15807605038141</v>
      </c>
      <c r="F5" s="223">
        <v>75.443616977594459</v>
      </c>
      <c r="G5" s="223">
        <v>66.9923867511461</v>
      </c>
      <c r="H5" s="223">
        <v>65.68145482404482</v>
      </c>
      <c r="I5" s="223">
        <v>80.163616400103805</v>
      </c>
      <c r="J5" s="223">
        <v>85.827425319788574</v>
      </c>
      <c r="K5" s="223">
        <v>67.320056938615409</v>
      </c>
      <c r="L5" s="223">
        <v>60.755307636008823</v>
      </c>
      <c r="M5" s="223">
        <v>52.432532450104731</v>
      </c>
      <c r="N5" s="223">
        <v>44.035349438081248</v>
      </c>
      <c r="O5" s="223">
        <v>37.679183990433472</v>
      </c>
      <c r="P5" s="223">
        <v>33.348532159141818</v>
      </c>
      <c r="Q5" s="223">
        <v>34.590729031012373</v>
      </c>
      <c r="R5" s="223">
        <v>44.047343535519239</v>
      </c>
      <c r="S5" s="223">
        <v>58.41835285988487</v>
      </c>
      <c r="T5" s="223">
        <v>59.304807962368074</v>
      </c>
      <c r="U5" s="223">
        <v>67.749867711965862</v>
      </c>
      <c r="V5" s="223">
        <v>71.245276721141082</v>
      </c>
      <c r="W5" s="223">
        <v>69.195316648063482</v>
      </c>
      <c r="X5" s="223">
        <v>67.790638738133694</v>
      </c>
      <c r="Y5" s="223">
        <v>74.405054834461481</v>
      </c>
      <c r="DA5" s="89" t="s">
        <v>1579</v>
      </c>
    </row>
    <row r="6" spans="1:105" ht="12" customHeight="1" x14ac:dyDescent="0.25">
      <c r="A6" s="55" t="s">
        <v>91</v>
      </c>
      <c r="B6" s="259">
        <v>0.26700033442729681</v>
      </c>
      <c r="C6" s="259">
        <v>0.25183700817145938</v>
      </c>
      <c r="D6" s="259">
        <v>0.27045484102783302</v>
      </c>
      <c r="E6" s="259">
        <v>0.30316588311846471</v>
      </c>
      <c r="F6" s="259">
        <v>0.31285831179558238</v>
      </c>
      <c r="G6" s="259">
        <v>0.27700530659052103</v>
      </c>
      <c r="H6" s="259">
        <v>0.27101211179060969</v>
      </c>
      <c r="I6" s="259">
        <v>0.33026726950866397</v>
      </c>
      <c r="J6" s="259">
        <v>0.35396644243281972</v>
      </c>
      <c r="K6" s="259">
        <v>0.27878318553219089</v>
      </c>
      <c r="L6" s="259">
        <v>0.25048260975465569</v>
      </c>
      <c r="M6" s="259">
        <v>0.2159841152797628</v>
      </c>
      <c r="N6" s="259">
        <v>0.1823317563072267</v>
      </c>
      <c r="O6" s="259">
        <v>0.1572782366803803</v>
      </c>
      <c r="P6" s="259">
        <v>0.13944165812624251</v>
      </c>
      <c r="Q6" s="259">
        <v>0.14374260517548931</v>
      </c>
      <c r="R6" s="259">
        <v>0.1825430739579981</v>
      </c>
      <c r="S6" s="259">
        <v>0.240230808853517</v>
      </c>
      <c r="T6" s="259">
        <v>0.24166490653380651</v>
      </c>
      <c r="U6" s="259">
        <v>0.27422933383152132</v>
      </c>
      <c r="V6" s="259">
        <v>0.28915576921411362</v>
      </c>
      <c r="W6" s="259">
        <v>0.27645483846768609</v>
      </c>
      <c r="X6" s="259">
        <v>0.27048028206796643</v>
      </c>
      <c r="Y6" s="259">
        <v>0.29738254691406191</v>
      </c>
      <c r="DA6" s="67" t="s">
        <v>1580</v>
      </c>
    </row>
    <row r="7" spans="1:105" ht="12" customHeight="1" x14ac:dyDescent="0.25">
      <c r="A7" s="173" t="s">
        <v>92</v>
      </c>
      <c r="B7" s="224">
        <v>2.7654757836339371E-2</v>
      </c>
      <c r="C7" s="224">
        <v>2.6084205063444721E-2</v>
      </c>
      <c r="D7" s="224">
        <v>2.8012560921817808E-2</v>
      </c>
      <c r="E7" s="224">
        <v>3.1400631388212863E-2</v>
      </c>
      <c r="F7" s="224">
        <v>3.2404531883268861E-2</v>
      </c>
      <c r="G7" s="224">
        <v>2.869103025497419E-2</v>
      </c>
      <c r="H7" s="224">
        <v>2.807028065474218E-2</v>
      </c>
      <c r="I7" s="224">
        <v>3.4207677601310799E-2</v>
      </c>
      <c r="J7" s="224">
        <v>3.6662337029153259E-2</v>
      </c>
      <c r="K7" s="224">
        <v>2.8875175386101709E-2</v>
      </c>
      <c r="L7" s="224">
        <v>2.594392224203566E-2</v>
      </c>
      <c r="M7" s="224">
        <v>2.2370715068090179E-2</v>
      </c>
      <c r="N7" s="224">
        <v>1.8885147006899389E-2</v>
      </c>
      <c r="O7" s="224">
        <v>1.6290210113975471E-2</v>
      </c>
      <c r="P7" s="224">
        <v>1.444277324989229E-2</v>
      </c>
      <c r="Q7" s="224">
        <v>1.488824703317038E-2</v>
      </c>
      <c r="R7" s="224">
        <v>1.890703438944203E-2</v>
      </c>
      <c r="S7" s="224">
        <v>2.488208435364694E-2</v>
      </c>
      <c r="T7" s="224">
        <v>2.503062208543343E-2</v>
      </c>
      <c r="U7" s="224">
        <v>2.8403506815817929E-2</v>
      </c>
      <c r="V7" s="224">
        <v>2.994952344066884E-2</v>
      </c>
      <c r="W7" s="224">
        <v>2.8634015110531499E-2</v>
      </c>
      <c r="X7" s="224">
        <v>2.8015195996434851E-2</v>
      </c>
      <c r="Y7" s="224">
        <v>3.0801618047791579E-2</v>
      </c>
      <c r="DA7" s="177" t="s">
        <v>1581</v>
      </c>
    </row>
    <row r="8" spans="1:105" ht="12" customHeight="1" x14ac:dyDescent="0.25">
      <c r="A8" s="173" t="s">
        <v>93</v>
      </c>
      <c r="B8" s="224">
        <v>0.31841553692773178</v>
      </c>
      <c r="C8" s="224">
        <v>0.33570109228236988</v>
      </c>
      <c r="D8" s="224">
        <v>0.36520022178458911</v>
      </c>
      <c r="E8" s="224">
        <v>0.4549603548982229</v>
      </c>
      <c r="F8" s="224">
        <v>0.43618062759475462</v>
      </c>
      <c r="G8" s="224">
        <v>0.45719968324752752</v>
      </c>
      <c r="H8" s="224">
        <v>0.47342091447877088</v>
      </c>
      <c r="I8" s="224">
        <v>0.63517215030093888</v>
      </c>
      <c r="J8" s="224">
        <v>0.69865048872351698</v>
      </c>
      <c r="K8" s="224">
        <v>0.51492369441577013</v>
      </c>
      <c r="L8" s="224">
        <v>0.49827143288866238</v>
      </c>
      <c r="M8" s="224">
        <v>0.54669598812490472</v>
      </c>
      <c r="N8" s="224">
        <v>0.43763811188008528</v>
      </c>
      <c r="O8" s="224">
        <v>0.2432844266729795</v>
      </c>
      <c r="P8" s="224">
        <v>0.15152806957477011</v>
      </c>
      <c r="Q8" s="224">
        <v>0.1920085976217572</v>
      </c>
      <c r="R8" s="224">
        <v>0.28324954061855179</v>
      </c>
      <c r="S8" s="224">
        <v>0.46600950216386378</v>
      </c>
      <c r="T8" s="224">
        <v>0.494145645271443</v>
      </c>
      <c r="U8" s="224">
        <v>0.64893575679170312</v>
      </c>
      <c r="V8" s="224">
        <v>0.59448577967520655</v>
      </c>
      <c r="W8" s="224">
        <v>0.57736511432826165</v>
      </c>
      <c r="X8" s="224">
        <v>0.70492731107218476</v>
      </c>
      <c r="Y8" s="224">
        <v>0.81982790455818944</v>
      </c>
      <c r="DA8" s="177" t="s">
        <v>1582</v>
      </c>
    </row>
    <row r="9" spans="1:105" ht="12" customHeight="1" x14ac:dyDescent="0.25">
      <c r="A9" s="173" t="s">
        <v>94</v>
      </c>
      <c r="B9" s="224">
        <v>5.2654615335872533E-2</v>
      </c>
      <c r="C9" s="224">
        <v>4.9664285331507442E-2</v>
      </c>
      <c r="D9" s="224">
        <v>5.3335871846717779E-2</v>
      </c>
      <c r="E9" s="224">
        <v>5.9786752675059063E-2</v>
      </c>
      <c r="F9" s="224">
        <v>6.1698177635476012E-2</v>
      </c>
      <c r="G9" s="224">
        <v>5.4627676387764681E-2</v>
      </c>
      <c r="H9" s="224">
        <v>5.3445770127238189E-2</v>
      </c>
      <c r="I9" s="224">
        <v>6.5131364240829798E-2</v>
      </c>
      <c r="J9" s="224">
        <v>6.9805031922843638E-2</v>
      </c>
      <c r="K9" s="224">
        <v>5.4978288427214618E-2</v>
      </c>
      <c r="L9" s="224">
        <v>4.9397187060633431E-2</v>
      </c>
      <c r="M9" s="224">
        <v>4.259380623289577E-2</v>
      </c>
      <c r="N9" s="224">
        <v>3.5957290137721823E-2</v>
      </c>
      <c r="O9" s="224">
        <v>3.1016534383273359E-2</v>
      </c>
      <c r="P9" s="224">
        <v>2.7499017505660861E-2</v>
      </c>
      <c r="Q9" s="224">
        <v>2.834719888694566E-2</v>
      </c>
      <c r="R9" s="224">
        <v>3.5998963679588027E-2</v>
      </c>
      <c r="S9" s="224">
        <v>4.737544939462162E-2</v>
      </c>
      <c r="T9" s="224">
        <v>4.7658265001844308E-2</v>
      </c>
      <c r="U9" s="224">
        <v>5.4080232212754507E-2</v>
      </c>
      <c r="V9" s="224">
        <v>5.702384542991383E-2</v>
      </c>
      <c r="W9" s="224">
        <v>5.4519119642602913E-2</v>
      </c>
      <c r="X9" s="224">
        <v>5.3340889024635699E-2</v>
      </c>
      <c r="Y9" s="224">
        <v>5.864623221895536E-2</v>
      </c>
      <c r="DA9" s="177" t="s">
        <v>1583</v>
      </c>
    </row>
    <row r="10" spans="1:105" ht="12" customHeight="1" x14ac:dyDescent="0.25">
      <c r="A10" s="56" t="s">
        <v>95</v>
      </c>
      <c r="B10" s="260">
        <v>0.19931835378325519</v>
      </c>
      <c r="C10" s="260">
        <v>0.21013858093284221</v>
      </c>
      <c r="D10" s="260">
        <v>0.22860413065806129</v>
      </c>
      <c r="E10" s="260">
        <v>0.28479121920341671</v>
      </c>
      <c r="F10" s="260">
        <v>0.27303568627075292</v>
      </c>
      <c r="G10" s="260">
        <v>0.28619297002396438</v>
      </c>
      <c r="H10" s="260">
        <v>0.29634696293695068</v>
      </c>
      <c r="I10" s="260">
        <v>0.39759827233457867</v>
      </c>
      <c r="J10" s="260">
        <v>0.4373337640048745</v>
      </c>
      <c r="K10" s="260">
        <v>0.32232642943625311</v>
      </c>
      <c r="L10" s="260">
        <v>0.31190262478659297</v>
      </c>
      <c r="M10" s="260">
        <v>0.34221491019044481</v>
      </c>
      <c r="N10" s="260">
        <v>0.25468283652050838</v>
      </c>
      <c r="O10" s="260">
        <v>0.1483302398385096</v>
      </c>
      <c r="P10" s="260">
        <v>9.265108193289881E-2</v>
      </c>
      <c r="Q10" s="260">
        <v>0.1159288276595415</v>
      </c>
      <c r="R10" s="260">
        <v>0.17026626679670831</v>
      </c>
      <c r="S10" s="260">
        <v>0.28331579846215299</v>
      </c>
      <c r="T10" s="260">
        <v>0.30260906069388782</v>
      </c>
      <c r="U10" s="260">
        <v>0.39287975468849262</v>
      </c>
      <c r="V10" s="260">
        <v>0.36043026160638858</v>
      </c>
      <c r="W10" s="260">
        <v>0.34172615515508659</v>
      </c>
      <c r="X10" s="260">
        <v>0.45129899959102349</v>
      </c>
      <c r="Y10" s="260">
        <v>0.54576731014905877</v>
      </c>
      <c r="DA10" s="68" t="s">
        <v>1584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3.6699324584616042E-2</v>
      </c>
      <c r="O11" s="226">
        <v>6.7296199916508231E-3</v>
      </c>
      <c r="P11" s="226">
        <v>4.216832998253481E-3</v>
      </c>
      <c r="Q11" s="226">
        <v>1.3041827820216661E-2</v>
      </c>
      <c r="R11" s="226">
        <v>1.5897810207299891E-2</v>
      </c>
      <c r="S11" s="226">
        <v>1.9973020880909059E-2</v>
      </c>
      <c r="T11" s="226">
        <v>2.1159802836758591E-2</v>
      </c>
      <c r="U11" s="226">
        <v>3.0355090656662399E-2</v>
      </c>
      <c r="V11" s="226">
        <v>3.7971952628216399E-2</v>
      </c>
      <c r="W11" s="226">
        <v>7.5039361701812302E-2</v>
      </c>
      <c r="X11" s="226">
        <v>3.1510002750898637E-2</v>
      </c>
      <c r="Y11" s="226">
        <v>3.054493672184894E-2</v>
      </c>
      <c r="DA11" s="69" t="s">
        <v>1585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6.6151304385524703E-2</v>
      </c>
      <c r="Y13" s="226">
        <v>0.120623616767684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0.19931835378325519</v>
      </c>
      <c r="C15" s="226">
        <v>0.21013858093284221</v>
      </c>
      <c r="D15" s="226">
        <v>0.22860413065806129</v>
      </c>
      <c r="E15" s="226">
        <v>0.28479121920341671</v>
      </c>
      <c r="F15" s="226">
        <v>0.27303568627075292</v>
      </c>
      <c r="G15" s="226">
        <v>0.28619297002396438</v>
      </c>
      <c r="H15" s="226">
        <v>0.29634696293695068</v>
      </c>
      <c r="I15" s="226">
        <v>0.39759827233457867</v>
      </c>
      <c r="J15" s="226">
        <v>0.4373337640048745</v>
      </c>
      <c r="K15" s="226">
        <v>0.32232642943625311</v>
      </c>
      <c r="L15" s="226">
        <v>0.31190262478659297</v>
      </c>
      <c r="M15" s="226">
        <v>0.34221491019044481</v>
      </c>
      <c r="N15" s="226">
        <v>0.2179835119358923</v>
      </c>
      <c r="O15" s="226">
        <v>0.14160061984685879</v>
      </c>
      <c r="P15" s="226">
        <v>8.8434248934645326E-2</v>
      </c>
      <c r="Q15" s="226">
        <v>0.1028869998393248</v>
      </c>
      <c r="R15" s="226">
        <v>0.1543684565894084</v>
      </c>
      <c r="S15" s="226">
        <v>0.26334277758124391</v>
      </c>
      <c r="T15" s="226">
        <v>0.28144925785712921</v>
      </c>
      <c r="U15" s="226">
        <v>0.36252466403183009</v>
      </c>
      <c r="V15" s="226">
        <v>0.32245830897817218</v>
      </c>
      <c r="W15" s="226">
        <v>0.26668679345327428</v>
      </c>
      <c r="X15" s="226">
        <v>0.35363769245460008</v>
      </c>
      <c r="Y15" s="226">
        <v>0.39459875665952587</v>
      </c>
      <c r="DA15" s="69" t="s">
        <v>1589</v>
      </c>
    </row>
    <row r="16" spans="1:105" ht="12" customHeight="1" x14ac:dyDescent="0.25">
      <c r="A16" s="57" t="s">
        <v>1450</v>
      </c>
      <c r="B16" s="261">
        <v>1.240864462623571</v>
      </c>
      <c r="C16" s="261">
        <v>1.308226223809084</v>
      </c>
      <c r="D16" s="261">
        <v>1.423184249509766</v>
      </c>
      <c r="E16" s="261">
        <v>1.772979238836397</v>
      </c>
      <c r="F16" s="261">
        <v>1.6997946937181581</v>
      </c>
      <c r="G16" s="261">
        <v>1.781705895191197</v>
      </c>
      <c r="H16" s="261">
        <v>1.844919988225288</v>
      </c>
      <c r="I16" s="261">
        <v>2.4752641047648241</v>
      </c>
      <c r="J16" s="261">
        <v>2.722639013209843</v>
      </c>
      <c r="K16" s="261">
        <v>2.0066562063156672</v>
      </c>
      <c r="L16" s="261">
        <v>1.9417623894163001</v>
      </c>
      <c r="M16" s="261">
        <v>2.1304727466142381</v>
      </c>
      <c r="N16" s="261">
        <v>1.70547450592817</v>
      </c>
      <c r="O16" s="261">
        <v>0.94807873472821846</v>
      </c>
      <c r="P16" s="261">
        <v>0.59050446608061979</v>
      </c>
      <c r="Q16" s="261">
        <v>0.74825697139616165</v>
      </c>
      <c r="R16" s="261">
        <v>1.103822672722732</v>
      </c>
      <c r="S16" s="261">
        <v>1.8160377350282451</v>
      </c>
      <c r="T16" s="261">
        <v>1.925684206536356</v>
      </c>
      <c r="U16" s="261">
        <v>2.5289008410142868</v>
      </c>
      <c r="V16" s="261">
        <v>2.3167094314918879</v>
      </c>
      <c r="W16" s="261">
        <v>2.249990246208172</v>
      </c>
      <c r="X16" s="261">
        <v>2.7470997724611439</v>
      </c>
      <c r="Y16" s="261">
        <v>3.1948670660009082</v>
      </c>
      <c r="DA16" s="70" t="s">
        <v>1590</v>
      </c>
    </row>
    <row r="17" spans="1:105" ht="12" customHeight="1" x14ac:dyDescent="0.25">
      <c r="A17" s="57" t="s">
        <v>1452</v>
      </c>
      <c r="B17" s="261">
        <v>11.89521072258102</v>
      </c>
      <c r="C17" s="261">
        <v>11.16482778783049</v>
      </c>
      <c r="D17" s="261">
        <v>11.990959034591279</v>
      </c>
      <c r="E17" s="261">
        <v>13.308478077106409</v>
      </c>
      <c r="F17" s="261">
        <v>13.78731760225488</v>
      </c>
      <c r="G17" s="261">
        <v>12.197043232677609</v>
      </c>
      <c r="H17" s="261">
        <v>11.871244947204049</v>
      </c>
      <c r="I17" s="261">
        <v>14.303116883205311</v>
      </c>
      <c r="J17" s="261">
        <v>15.327490944014841</v>
      </c>
      <c r="K17" s="261">
        <v>12.20395722100001</v>
      </c>
      <c r="L17" s="261">
        <v>10.84151357490723</v>
      </c>
      <c r="M17" s="261">
        <v>9.2573547986608986</v>
      </c>
      <c r="N17" s="261">
        <v>7.9444959883898409</v>
      </c>
      <c r="O17" s="261">
        <v>7.1232792540985699</v>
      </c>
      <c r="P17" s="261">
        <v>6.3834286769194897</v>
      </c>
      <c r="Q17" s="261">
        <v>6.4373242191676407</v>
      </c>
      <c r="R17" s="261">
        <v>8.0716821480984891</v>
      </c>
      <c r="S17" s="261">
        <v>10.29690192884018</v>
      </c>
      <c r="T17" s="261">
        <v>10.076520939915961</v>
      </c>
      <c r="U17" s="261">
        <v>11.163358517454069</v>
      </c>
      <c r="V17" s="261">
        <v>11.90318645112268</v>
      </c>
      <c r="W17" s="261">
        <v>11.00006377737086</v>
      </c>
      <c r="X17" s="261">
        <v>10.547357310950179</v>
      </c>
      <c r="Y17" s="261">
        <v>11.6325023533378</v>
      </c>
      <c r="DA17" s="70" t="s">
        <v>1591</v>
      </c>
    </row>
    <row r="18" spans="1:105" ht="12" customHeight="1" x14ac:dyDescent="0.25">
      <c r="A18" s="18" t="s">
        <v>28</v>
      </c>
      <c r="B18" s="230">
        <v>1.5099675294818751</v>
      </c>
      <c r="C18" s="230">
        <v>1.6245051178970329</v>
      </c>
      <c r="D18" s="230">
        <v>1.679043315131536</v>
      </c>
      <c r="E18" s="230">
        <v>1.8843070124774051</v>
      </c>
      <c r="F18" s="230">
        <v>2.0311803840196898</v>
      </c>
      <c r="G18" s="230">
        <v>1.7551050634404699</v>
      </c>
      <c r="H18" s="230">
        <v>1.9467389596715829</v>
      </c>
      <c r="I18" s="230">
        <v>2.100256756556933</v>
      </c>
      <c r="J18" s="230">
        <v>1.8463914055377519</v>
      </c>
      <c r="K18" s="230">
        <v>0.79276768868789149</v>
      </c>
      <c r="L18" s="230">
        <v>0.97343674835967453</v>
      </c>
      <c r="M18" s="230">
        <v>0.51662516614793619</v>
      </c>
      <c r="N18" s="230">
        <v>8.0766230180902635E-3</v>
      </c>
      <c r="O18" s="230">
        <v>2.038053604787034E-3</v>
      </c>
      <c r="P18" s="230">
        <v>1.348056874740282E-2</v>
      </c>
      <c r="Q18" s="230">
        <v>5.1992614071412688E-2</v>
      </c>
      <c r="R18" s="230">
        <v>0</v>
      </c>
      <c r="S18" s="230">
        <v>0.1245926067728558</v>
      </c>
      <c r="T18" s="230">
        <v>0.77433201274740993</v>
      </c>
      <c r="U18" s="230">
        <v>1.3002517043903099</v>
      </c>
      <c r="V18" s="230">
        <v>0.87998158800866555</v>
      </c>
      <c r="W18" s="230">
        <v>2.7169056112380079</v>
      </c>
      <c r="X18" s="230">
        <v>2.1137826691113819</v>
      </c>
      <c r="Y18" s="230">
        <v>2.009481261268232</v>
      </c>
      <c r="DA18" s="71" t="s">
        <v>1592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7.6072515689313974E-2</v>
      </c>
      <c r="M19" s="230">
        <v>9.0805074598757474E-2</v>
      </c>
      <c r="N19" s="230">
        <v>8.5591992140647985E-2</v>
      </c>
      <c r="O19" s="230">
        <v>2.1598267955856391E-2</v>
      </c>
      <c r="P19" s="230">
        <v>7.971150145181077E-3</v>
      </c>
      <c r="Q19" s="230">
        <v>1.8528624697593171E-2</v>
      </c>
      <c r="R19" s="230">
        <v>2.6764265646680468E-2</v>
      </c>
      <c r="S19" s="230">
        <v>2.061366062442201E-2</v>
      </c>
      <c r="T19" s="230">
        <v>2.9233160986980151E-2</v>
      </c>
      <c r="U19" s="230">
        <v>4.3020389727073803E-2</v>
      </c>
      <c r="V19" s="230">
        <v>5.882718887295188E-2</v>
      </c>
      <c r="W19" s="230">
        <v>5.8008308534641527E-2</v>
      </c>
      <c r="X19" s="230">
        <v>4.7833701631670847E-2</v>
      </c>
      <c r="Y19" s="230">
        <v>4.4629052597238379E-2</v>
      </c>
      <c r="DA19" s="71" t="s">
        <v>1593</v>
      </c>
    </row>
    <row r="20" spans="1:105" ht="12" customHeight="1" x14ac:dyDescent="0.25">
      <c r="A20" s="18" t="s">
        <v>159</v>
      </c>
      <c r="B20" s="295">
        <v>0</v>
      </c>
      <c r="C20" s="295">
        <v>0</v>
      </c>
      <c r="D20" s="295">
        <v>0</v>
      </c>
      <c r="E20" s="295">
        <v>0</v>
      </c>
      <c r="F20" s="295">
        <v>0</v>
      </c>
      <c r="G20" s="295">
        <v>0</v>
      </c>
      <c r="H20" s="295">
        <v>0</v>
      </c>
      <c r="I20" s="295">
        <v>0</v>
      </c>
      <c r="J20" s="295">
        <v>0</v>
      </c>
      <c r="K20" s="295">
        <v>0</v>
      </c>
      <c r="L20" s="295">
        <v>0</v>
      </c>
      <c r="M20" s="295">
        <v>0</v>
      </c>
      <c r="N20" s="295">
        <v>0.2156233116675568</v>
      </c>
      <c r="O20" s="295">
        <v>1.8041193685014469E-2</v>
      </c>
      <c r="P20" s="295">
        <v>6.6645037273361614E-3</v>
      </c>
      <c r="Q20" s="295">
        <v>3.082781027486229E-2</v>
      </c>
      <c r="R20" s="295">
        <v>4.4756980340579601E-2</v>
      </c>
      <c r="S20" s="295">
        <v>7.4090442315933147E-2</v>
      </c>
      <c r="T20" s="295">
        <v>8.3974543025512924E-2</v>
      </c>
      <c r="U20" s="295">
        <v>0.1501614175262832</v>
      </c>
      <c r="V20" s="295">
        <v>0.15367913472993419</v>
      </c>
      <c r="W20" s="295">
        <v>0.37221718295661588</v>
      </c>
      <c r="X20" s="295">
        <v>0.22736215980089311</v>
      </c>
      <c r="Y20" s="295">
        <v>0.25140284425992487</v>
      </c>
      <c r="DA20" s="122" t="s">
        <v>1594</v>
      </c>
    </row>
    <row r="21" spans="1:105" ht="12" customHeight="1" x14ac:dyDescent="0.25">
      <c r="A21" s="18" t="s">
        <v>32</v>
      </c>
      <c r="B21" s="295">
        <v>3.2598982638759941</v>
      </c>
      <c r="C21" s="295">
        <v>2.5768984459495128</v>
      </c>
      <c r="D21" s="295">
        <v>2.757939493597819</v>
      </c>
      <c r="E21" s="295">
        <v>3.3739134815207859</v>
      </c>
      <c r="F21" s="295">
        <v>3.5266403857589941</v>
      </c>
      <c r="G21" s="295">
        <v>1.8168851872667571</v>
      </c>
      <c r="H21" s="295">
        <v>1.7521276899585241</v>
      </c>
      <c r="I21" s="295">
        <v>2.3924717432199061</v>
      </c>
      <c r="J21" s="295">
        <v>2.5105900449381</v>
      </c>
      <c r="K21" s="295">
        <v>1.645442327418331</v>
      </c>
      <c r="L21" s="295">
        <v>1.4557106975620639</v>
      </c>
      <c r="M21" s="295">
        <v>1.045018245985778</v>
      </c>
      <c r="N21" s="295">
        <v>0.8548199616094575</v>
      </c>
      <c r="O21" s="295">
        <v>0.1321786717081615</v>
      </c>
      <c r="P21" s="295">
        <v>4.2765449121172742E-2</v>
      </c>
      <c r="Q21" s="295">
        <v>0.1141292251487622</v>
      </c>
      <c r="R21" s="295">
        <v>0.2049075870093032</v>
      </c>
      <c r="S21" s="295">
        <v>0.516102920248242</v>
      </c>
      <c r="T21" s="295">
        <v>0.82520009015278661</v>
      </c>
      <c r="U21" s="295">
        <v>1.1591161522165809</v>
      </c>
      <c r="V21" s="295">
        <v>0.84522483384965119</v>
      </c>
      <c r="W21" s="295">
        <v>0.85334169503527058</v>
      </c>
      <c r="X21" s="295">
        <v>0.89154377327272949</v>
      </c>
      <c r="Y21" s="295">
        <v>0.79469121886621497</v>
      </c>
      <c r="DA21" s="122" t="s">
        <v>1595</v>
      </c>
    </row>
    <row r="22" spans="1:105" ht="12" customHeight="1" x14ac:dyDescent="0.25">
      <c r="A22" s="18" t="s">
        <v>33</v>
      </c>
      <c r="B22" s="295">
        <v>7.0706489155973236</v>
      </c>
      <c r="C22" s="295">
        <v>6.842977241144788</v>
      </c>
      <c r="D22" s="295">
        <v>7.4260634459950179</v>
      </c>
      <c r="E22" s="295">
        <v>7.7118236677371446</v>
      </c>
      <c r="F22" s="295">
        <v>7.9429334809421874</v>
      </c>
      <c r="G22" s="295">
        <v>8.3705605105962402</v>
      </c>
      <c r="H22" s="295">
        <v>7.9775963097833431</v>
      </c>
      <c r="I22" s="295">
        <v>9.0978461582356971</v>
      </c>
      <c r="J22" s="295">
        <v>10.055370408908329</v>
      </c>
      <c r="K22" s="295">
        <v>8.820616885003389</v>
      </c>
      <c r="L22" s="295">
        <v>7.2606271358797416</v>
      </c>
      <c r="M22" s="295">
        <v>7.0255214732649778</v>
      </c>
      <c r="N22" s="295">
        <v>6.5201984382710494</v>
      </c>
      <c r="O22" s="295">
        <v>6.6550687653356686</v>
      </c>
      <c r="P22" s="295">
        <v>5.7504137186387947</v>
      </c>
      <c r="Q22" s="295">
        <v>5.1901581133792902</v>
      </c>
      <c r="R22" s="295">
        <v>6.2394977236508522</v>
      </c>
      <c r="S22" s="295">
        <v>6.6922404523531238</v>
      </c>
      <c r="T22" s="295">
        <v>4.6126806396300273</v>
      </c>
      <c r="U22" s="295">
        <v>3.9327434073394341</v>
      </c>
      <c r="V22" s="295">
        <v>4.4211541966553556</v>
      </c>
      <c r="W22" s="295">
        <v>0.83963851908935527</v>
      </c>
      <c r="X22" s="295">
        <v>1.0377208297606531</v>
      </c>
      <c r="Y22" s="295">
        <v>2.0938942190534831</v>
      </c>
      <c r="DA22" s="122" t="s">
        <v>1596</v>
      </c>
    </row>
    <row r="23" spans="1:105" ht="12" customHeight="1" x14ac:dyDescent="0.25">
      <c r="A23" s="18" t="s">
        <v>35</v>
      </c>
      <c r="B23" s="295">
        <v>0</v>
      </c>
      <c r="C23" s="295">
        <v>0</v>
      </c>
      <c r="D23" s="295">
        <v>0</v>
      </c>
      <c r="E23" s="295">
        <v>0</v>
      </c>
      <c r="F23" s="295">
        <v>0</v>
      </c>
      <c r="G23" s="295">
        <v>0</v>
      </c>
      <c r="H23" s="295">
        <v>0</v>
      </c>
      <c r="I23" s="295">
        <v>0</v>
      </c>
      <c r="J23" s="295">
        <v>0</v>
      </c>
      <c r="K23" s="295">
        <v>0</v>
      </c>
      <c r="L23" s="295">
        <v>0</v>
      </c>
      <c r="M23" s="295">
        <v>0</v>
      </c>
      <c r="N23" s="295">
        <v>0</v>
      </c>
      <c r="O23" s="295">
        <v>0</v>
      </c>
      <c r="P23" s="295">
        <v>0</v>
      </c>
      <c r="Q23" s="295">
        <v>0</v>
      </c>
      <c r="R23" s="295">
        <v>0</v>
      </c>
      <c r="S23" s="295">
        <v>0</v>
      </c>
      <c r="T23" s="295">
        <v>0</v>
      </c>
      <c r="U23" s="295">
        <v>0</v>
      </c>
      <c r="V23" s="295">
        <v>0</v>
      </c>
      <c r="W23" s="295">
        <v>0</v>
      </c>
      <c r="X23" s="295">
        <v>0</v>
      </c>
      <c r="Y23" s="295">
        <v>0</v>
      </c>
      <c r="DA23" s="122" t="s">
        <v>1597</v>
      </c>
    </row>
    <row r="24" spans="1:105" ht="12" customHeight="1" x14ac:dyDescent="0.25">
      <c r="A24" s="18" t="s">
        <v>38</v>
      </c>
      <c r="B24" s="295">
        <v>5.4696013625822097E-2</v>
      </c>
      <c r="C24" s="295">
        <v>0.1204469828391536</v>
      </c>
      <c r="D24" s="295">
        <v>0.12791277986690869</v>
      </c>
      <c r="E24" s="295">
        <v>0.33843391537107709</v>
      </c>
      <c r="F24" s="295">
        <v>0.28656335153400769</v>
      </c>
      <c r="G24" s="295">
        <v>0.25449247137414782</v>
      </c>
      <c r="H24" s="295">
        <v>0.1947819877905973</v>
      </c>
      <c r="I24" s="295">
        <v>0.71254222519277643</v>
      </c>
      <c r="J24" s="295">
        <v>0.91513908463066163</v>
      </c>
      <c r="K24" s="295">
        <v>0.94513031989040053</v>
      </c>
      <c r="L24" s="295">
        <v>1.075666477416436</v>
      </c>
      <c r="M24" s="295">
        <v>0.57938483866344914</v>
      </c>
      <c r="N24" s="295">
        <v>0.26018566168304008</v>
      </c>
      <c r="O24" s="295">
        <v>0.29435430180908062</v>
      </c>
      <c r="P24" s="295">
        <v>0.56213328653960237</v>
      </c>
      <c r="Q24" s="295">
        <v>1.0316878315957201</v>
      </c>
      <c r="R24" s="295">
        <v>1.555755591451073</v>
      </c>
      <c r="S24" s="295">
        <v>2.8692618465255988</v>
      </c>
      <c r="T24" s="295">
        <v>3.7511004933732441</v>
      </c>
      <c r="U24" s="295">
        <v>4.5780654462543868</v>
      </c>
      <c r="V24" s="295">
        <v>5.5443195090061206</v>
      </c>
      <c r="W24" s="295">
        <v>6.1599524605169682</v>
      </c>
      <c r="X24" s="295">
        <v>6.2291141773728507</v>
      </c>
      <c r="Y24" s="295">
        <v>6.4384037572927113</v>
      </c>
      <c r="DA24" s="122" t="s">
        <v>1598</v>
      </c>
    </row>
    <row r="25" spans="1:105" ht="12" customHeight="1" x14ac:dyDescent="0.25">
      <c r="A25" s="57" t="s">
        <v>1461</v>
      </c>
      <c r="B25" s="261">
        <v>48.454618176965113</v>
      </c>
      <c r="C25" s="261">
        <v>45.585591422235993</v>
      </c>
      <c r="D25" s="261">
        <v>48.888533602355558</v>
      </c>
      <c r="E25" s="261">
        <v>54.590580122128941</v>
      </c>
      <c r="F25" s="261">
        <v>56.579324985275107</v>
      </c>
      <c r="G25" s="261">
        <v>49.553966535750213</v>
      </c>
      <c r="H25" s="261">
        <v>48.407910865695527</v>
      </c>
      <c r="I25" s="261">
        <v>58.665099028289383</v>
      </c>
      <c r="J25" s="261">
        <v>62.600029528348223</v>
      </c>
      <c r="K25" s="261">
        <v>49.265206359849373</v>
      </c>
      <c r="L25" s="261">
        <v>44.282648793444153</v>
      </c>
      <c r="M25" s="261">
        <v>37.08950583823259</v>
      </c>
      <c r="N25" s="261">
        <v>31.223243318773381</v>
      </c>
      <c r="O25" s="261">
        <v>27.754842950435961</v>
      </c>
      <c r="P25" s="261">
        <v>25.154676634339339</v>
      </c>
      <c r="Q25" s="261">
        <v>25.91298216816833</v>
      </c>
      <c r="R25" s="261">
        <v>32.718016715322626</v>
      </c>
      <c r="S25" s="261">
        <v>42.853888501171198</v>
      </c>
      <c r="T25" s="261">
        <v>43.661523942809502</v>
      </c>
      <c r="U25" s="261">
        <v>49.348725397306637</v>
      </c>
      <c r="V25" s="261">
        <v>52.651202371373657</v>
      </c>
      <c r="W25" s="261">
        <v>51.712899808183181</v>
      </c>
      <c r="X25" s="261">
        <v>49.400246083478663</v>
      </c>
      <c r="Y25" s="261">
        <v>53.657125425557751</v>
      </c>
      <c r="DA25" s="70" t="s">
        <v>1599</v>
      </c>
    </row>
    <row r="26" spans="1:105" ht="12" customHeight="1" x14ac:dyDescent="0.25">
      <c r="A26" s="18" t="s">
        <v>28</v>
      </c>
      <c r="B26" s="230">
        <v>7.308200078451379</v>
      </c>
      <c r="C26" s="230">
        <v>7.8625587625275308</v>
      </c>
      <c r="D26" s="230">
        <v>8.1265220925499708</v>
      </c>
      <c r="E26" s="230">
        <v>9.1199925743695598</v>
      </c>
      <c r="F26" s="230">
        <v>9.8308555329896485</v>
      </c>
      <c r="G26" s="230">
        <v>8.4946588001977403</v>
      </c>
      <c r="H26" s="230">
        <v>9.4221614306355779</v>
      </c>
      <c r="I26" s="230">
        <v>10.165183219737351</v>
      </c>
      <c r="J26" s="230">
        <v>8.9364821106008527</v>
      </c>
      <c r="K26" s="230">
        <v>3.8369731610391589</v>
      </c>
      <c r="L26" s="230">
        <v>4.7114062930682516</v>
      </c>
      <c r="M26" s="230">
        <v>2.5004511726605472</v>
      </c>
      <c r="N26" s="230">
        <v>3.9090626667106741E-2</v>
      </c>
      <c r="O26" s="230">
        <v>9.8641217268450512E-3</v>
      </c>
      <c r="P26" s="230">
        <v>6.5245570950220252E-2</v>
      </c>
      <c r="Q26" s="230">
        <v>0.25164277960730219</v>
      </c>
      <c r="R26" s="230">
        <v>0</v>
      </c>
      <c r="S26" s="230">
        <v>0.60302468815623333</v>
      </c>
      <c r="T26" s="230">
        <v>3.7477450116095099</v>
      </c>
      <c r="U26" s="230">
        <v>6.2931814244326496</v>
      </c>
      <c r="V26" s="230">
        <v>4.2590859637408451</v>
      </c>
      <c r="W26" s="230">
        <v>13.149746212097551</v>
      </c>
      <c r="X26" s="230">
        <v>10.23064825342947</v>
      </c>
      <c r="Y26" s="230">
        <v>9.725832393419914</v>
      </c>
      <c r="DA26" s="71" t="s">
        <v>1600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0.30484768846936938</v>
      </c>
      <c r="M27" s="295">
        <v>0.36388591650858682</v>
      </c>
      <c r="N27" s="295">
        <v>0.34299537381054718</v>
      </c>
      <c r="O27" s="295">
        <v>8.6551391151242857E-2</v>
      </c>
      <c r="P27" s="295">
        <v>3.1943030596292922E-2</v>
      </c>
      <c r="Q27" s="295">
        <v>7.4250317061240356E-2</v>
      </c>
      <c r="R27" s="295">
        <v>0.10725324964002481</v>
      </c>
      <c r="S27" s="295">
        <v>8.2605744470336112E-2</v>
      </c>
      <c r="T27" s="295">
        <v>0.1171469284640167</v>
      </c>
      <c r="U27" s="295">
        <v>0.1723969063795808</v>
      </c>
      <c r="V27" s="295">
        <v>0.23573996974559761</v>
      </c>
      <c r="W27" s="295">
        <v>0.23245844584692121</v>
      </c>
      <c r="X27" s="295">
        <v>0.19168543647093711</v>
      </c>
      <c r="Y27" s="295">
        <v>0.17884334965876711</v>
      </c>
      <c r="DA27" s="122" t="s">
        <v>1601</v>
      </c>
    </row>
    <row r="28" spans="1:105" ht="12" customHeight="1" x14ac:dyDescent="0.25">
      <c r="A28" s="18" t="s">
        <v>159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0.909891763720451</v>
      </c>
      <c r="O28" s="295">
        <v>7.6130606726740116E-2</v>
      </c>
      <c r="P28" s="295">
        <v>2.812301232130562E-2</v>
      </c>
      <c r="Q28" s="295">
        <v>0.13008783904534729</v>
      </c>
      <c r="R28" s="295">
        <v>0.18886644243586651</v>
      </c>
      <c r="S28" s="295">
        <v>0.31264839924919879</v>
      </c>
      <c r="T28" s="295">
        <v>0.35435753430457761</v>
      </c>
      <c r="U28" s="295">
        <v>0.63365429266018769</v>
      </c>
      <c r="V28" s="295">
        <v>0.64849842934441826</v>
      </c>
      <c r="W28" s="295">
        <v>1.570689859404526</v>
      </c>
      <c r="X28" s="295">
        <v>0.95942760077574896</v>
      </c>
      <c r="Y28" s="295">
        <v>1.0608749842441969</v>
      </c>
      <c r="DA28" s="122" t="s">
        <v>1602</v>
      </c>
    </row>
    <row r="29" spans="1:105" ht="12" customHeight="1" x14ac:dyDescent="0.25">
      <c r="A29" s="18" t="s">
        <v>32</v>
      </c>
      <c r="B29" s="295">
        <v>13.685817502251441</v>
      </c>
      <c r="C29" s="295">
        <v>10.818424072893681</v>
      </c>
      <c r="D29" s="295">
        <v>11.578476853063931</v>
      </c>
      <c r="E29" s="295">
        <v>14.16448012754171</v>
      </c>
      <c r="F29" s="295">
        <v>14.805663492755921</v>
      </c>
      <c r="G29" s="295">
        <v>7.6277101561788658</v>
      </c>
      <c r="H29" s="295">
        <v>7.3558429939781451</v>
      </c>
      <c r="I29" s="295">
        <v>10.044157518606079</v>
      </c>
      <c r="J29" s="295">
        <v>10.540045853191421</v>
      </c>
      <c r="K29" s="295">
        <v>6.9079528195925812</v>
      </c>
      <c r="L29" s="295">
        <v>6.111414936986943</v>
      </c>
      <c r="M29" s="295">
        <v>4.3872316997032241</v>
      </c>
      <c r="N29" s="295">
        <v>3.5887346919712471</v>
      </c>
      <c r="O29" s="295">
        <v>0.55491706558260767</v>
      </c>
      <c r="P29" s="295">
        <v>0.17953938580227219</v>
      </c>
      <c r="Q29" s="295">
        <v>0.47914125553175269</v>
      </c>
      <c r="R29" s="295">
        <v>0.86025011016807207</v>
      </c>
      <c r="S29" s="295">
        <v>2.1667211081913549</v>
      </c>
      <c r="T29" s="295">
        <v>3.4643835244246359</v>
      </c>
      <c r="U29" s="295">
        <v>4.8662414710717092</v>
      </c>
      <c r="V29" s="295">
        <v>3.5484520951532188</v>
      </c>
      <c r="W29" s="295">
        <v>3.5825285821738349</v>
      </c>
      <c r="X29" s="295">
        <v>3.7429098666937262</v>
      </c>
      <c r="Y29" s="295">
        <v>3.3363001270822772</v>
      </c>
      <c r="DA29" s="122" t="s">
        <v>1603</v>
      </c>
    </row>
    <row r="30" spans="1:105" ht="12" customHeight="1" x14ac:dyDescent="0.25">
      <c r="A30" s="18" t="s">
        <v>33</v>
      </c>
      <c r="B30" s="295">
        <v>27.19468257809843</v>
      </c>
      <c r="C30" s="295">
        <v>26.319026186065869</v>
      </c>
      <c r="D30" s="295">
        <v>28.561655461801941</v>
      </c>
      <c r="E30" s="295">
        <v>29.660728349805421</v>
      </c>
      <c r="F30" s="295">
        <v>30.54960829361519</v>
      </c>
      <c r="G30" s="295">
        <v>32.194320323879317</v>
      </c>
      <c r="H30" s="295">
        <v>30.682926273173582</v>
      </c>
      <c r="I30" s="295">
        <v>34.991560374581347</v>
      </c>
      <c r="J30" s="295">
        <v>38.67432957564187</v>
      </c>
      <c r="K30" s="295">
        <v>33.925298681078409</v>
      </c>
      <c r="L30" s="295">
        <v>27.925364791146201</v>
      </c>
      <c r="M30" s="295">
        <v>27.021116264109569</v>
      </c>
      <c r="N30" s="295">
        <v>25.077574773066601</v>
      </c>
      <c r="O30" s="295">
        <v>25.596304493281679</v>
      </c>
      <c r="P30" s="295">
        <v>22.11687748010803</v>
      </c>
      <c r="Q30" s="295">
        <v>19.96205781228046</v>
      </c>
      <c r="R30" s="295">
        <v>23.997961441296951</v>
      </c>
      <c r="S30" s="295">
        <v>25.739271884450279</v>
      </c>
      <c r="T30" s="295">
        <v>17.74100048330309</v>
      </c>
      <c r="U30" s="295">
        <v>15.12586891250986</v>
      </c>
      <c r="V30" s="295">
        <v>17.004363594075151</v>
      </c>
      <c r="W30" s="295">
        <v>3.2293645575599448</v>
      </c>
      <c r="X30" s="295">
        <v>3.9912162104060318</v>
      </c>
      <c r="Y30" s="295">
        <v>8.0534034879971532</v>
      </c>
      <c r="DA30" s="122" t="s">
        <v>1604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1605</v>
      </c>
    </row>
    <row r="32" spans="1:105" ht="12" customHeight="1" x14ac:dyDescent="0.25">
      <c r="A32" s="18" t="s">
        <v>38</v>
      </c>
      <c r="B32" s="295">
        <v>0.2659180181638553</v>
      </c>
      <c r="C32" s="295">
        <v>0.58558240074890289</v>
      </c>
      <c r="D32" s="295">
        <v>0.62187919493971366</v>
      </c>
      <c r="E32" s="295">
        <v>1.645379070412246</v>
      </c>
      <c r="F32" s="295">
        <v>1.393197665914363</v>
      </c>
      <c r="G32" s="295">
        <v>1.2372772554942819</v>
      </c>
      <c r="H32" s="295">
        <v>0.94698016790823036</v>
      </c>
      <c r="I32" s="295">
        <v>3.464197915364597</v>
      </c>
      <c r="J32" s="295">
        <v>4.4491719889140731</v>
      </c>
      <c r="K32" s="295">
        <v>4.5949816981392173</v>
      </c>
      <c r="L32" s="295">
        <v>5.2296150837733899</v>
      </c>
      <c r="M32" s="295">
        <v>2.816820785250667</v>
      </c>
      <c r="N32" s="295">
        <v>1.2649560895374199</v>
      </c>
      <c r="O32" s="295">
        <v>1.4310752719668529</v>
      </c>
      <c r="P32" s="295">
        <v>2.7329481545612162</v>
      </c>
      <c r="Q32" s="295">
        <v>5.0158021646422242</v>
      </c>
      <c r="R32" s="295">
        <v>7.5636854717817261</v>
      </c>
      <c r="S32" s="295">
        <v>13.9496166766538</v>
      </c>
      <c r="T32" s="295">
        <v>18.236890460703659</v>
      </c>
      <c r="U32" s="295">
        <v>22.257382390252651</v>
      </c>
      <c r="V32" s="295">
        <v>26.955062319314429</v>
      </c>
      <c r="W32" s="295">
        <v>29.9481121511004</v>
      </c>
      <c r="X32" s="295">
        <v>30.284358715702741</v>
      </c>
      <c r="Y32" s="295">
        <v>31.301871083155451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1.6613546165648594</v>
      </c>
      <c r="C33" s="261">
        <f t="shared" si="0"/>
        <v>1.7432725454971485</v>
      </c>
      <c r="D33" s="261">
        <f t="shared" si="0"/>
        <v>1.895504276161798</v>
      </c>
      <c r="E33" s="261">
        <f t="shared" si="0"/>
        <v>2.351933771026288</v>
      </c>
      <c r="F33" s="261">
        <f t="shared" si="0"/>
        <v>2.2610023611664687</v>
      </c>
      <c r="G33" s="261">
        <f t="shared" si="0"/>
        <v>2.3559544210223251</v>
      </c>
      <c r="H33" s="261">
        <f t="shared" si="0"/>
        <v>2.4350829829316392</v>
      </c>
      <c r="I33" s="261">
        <f t="shared" si="0"/>
        <v>3.2577596498579733</v>
      </c>
      <c r="J33" s="261">
        <f t="shared" si="0"/>
        <v>3.5808477701024612</v>
      </c>
      <c r="K33" s="261">
        <f t="shared" si="0"/>
        <v>2.6443503782528253</v>
      </c>
      <c r="L33" s="261">
        <f t="shared" si="0"/>
        <v>2.5533851015085576</v>
      </c>
      <c r="M33" s="261">
        <f t="shared" si="0"/>
        <v>2.7853395317009033</v>
      </c>
      <c r="N33" s="261">
        <f t="shared" si="0"/>
        <v>2.2326404831374251</v>
      </c>
      <c r="O33" s="261">
        <f t="shared" si="0"/>
        <v>1.2567834034815899</v>
      </c>
      <c r="P33" s="261">
        <f t="shared" si="0"/>
        <v>0.79435978141290775</v>
      </c>
      <c r="Q33" s="261">
        <f t="shared" si="0"/>
        <v>0.99725019590333097</v>
      </c>
      <c r="R33" s="261">
        <f t="shared" si="0"/>
        <v>1.4628571199330911</v>
      </c>
      <c r="S33" s="261">
        <f t="shared" si="0"/>
        <v>2.3897110516174411</v>
      </c>
      <c r="T33" s="261">
        <f t="shared" si="0"/>
        <v>2.5299703735198449</v>
      </c>
      <c r="U33" s="261">
        <f t="shared" si="0"/>
        <v>3.3103543718505657</v>
      </c>
      <c r="V33" s="261">
        <f t="shared" si="0"/>
        <v>3.043133287786572</v>
      </c>
      <c r="W33" s="261">
        <f t="shared" si="0"/>
        <v>2.953663573597106</v>
      </c>
      <c r="X33" s="261">
        <f t="shared" si="0"/>
        <v>3.5878728934914674</v>
      </c>
      <c r="Y33" s="261">
        <f t="shared" si="0"/>
        <v>4.1681343776769548</v>
      </c>
      <c r="DA33" s="70"/>
    </row>
    <row r="34" spans="1:105" ht="12" customHeight="1" x14ac:dyDescent="0.25">
      <c r="A34" s="60" t="s">
        <v>1471</v>
      </c>
      <c r="B34" s="262">
        <v>1.590307407164063</v>
      </c>
      <c r="C34" s="262">
        <v>1.676639082378971</v>
      </c>
      <c r="D34" s="262">
        <v>1.8239707251904791</v>
      </c>
      <c r="E34" s="262">
        <v>2.2722723562476408</v>
      </c>
      <c r="F34" s="262">
        <v>2.1784781283547812</v>
      </c>
      <c r="G34" s="262">
        <v>2.283456548122611</v>
      </c>
      <c r="H34" s="262">
        <v>2.3644725199852599</v>
      </c>
      <c r="I34" s="262">
        <v>3.1723294195822089</v>
      </c>
      <c r="J34" s="262">
        <v>3.489368194643002</v>
      </c>
      <c r="K34" s="262">
        <v>2.5717556789307681</v>
      </c>
      <c r="L34" s="262">
        <v>2.4885869519643982</v>
      </c>
      <c r="M34" s="262">
        <v>2.7304405047899309</v>
      </c>
      <c r="N34" s="262">
        <v>2.1857574466856349</v>
      </c>
      <c r="O34" s="262">
        <v>1.215069558221691</v>
      </c>
      <c r="P34" s="262">
        <v>0.75679790553914084</v>
      </c>
      <c r="Q34" s="262">
        <v>0.95897548839260383</v>
      </c>
      <c r="R34" s="262">
        <v>1.4146729360877179</v>
      </c>
      <c r="S34" s="262">
        <v>2.3274566632350959</v>
      </c>
      <c r="T34" s="262">
        <v>2.4679809517944422</v>
      </c>
      <c r="U34" s="262">
        <v>3.2410709312645398</v>
      </c>
      <c r="V34" s="262">
        <v>2.9691237682467659</v>
      </c>
      <c r="W34" s="262">
        <v>2.8836156263403518</v>
      </c>
      <c r="X34" s="262">
        <v>3.5207174094798548</v>
      </c>
      <c r="Y34" s="262">
        <v>4.0945815703540553</v>
      </c>
      <c r="DA34" s="72" t="s">
        <v>1607</v>
      </c>
    </row>
    <row r="35" spans="1:105" ht="12" customHeight="1" x14ac:dyDescent="0.25">
      <c r="A35" s="60" t="s">
        <v>1473</v>
      </c>
      <c r="B35" s="262">
        <v>7.1047209400796257E-2</v>
      </c>
      <c r="C35" s="262">
        <v>6.6633463118177624E-2</v>
      </c>
      <c r="D35" s="262">
        <v>7.1533550971318915E-2</v>
      </c>
      <c r="E35" s="262">
        <v>7.966141477864723E-2</v>
      </c>
      <c r="F35" s="262">
        <v>8.2524232811687651E-2</v>
      </c>
      <c r="G35" s="262">
        <v>7.2497872899713878E-2</v>
      </c>
      <c r="H35" s="262">
        <v>7.0610462946379127E-2</v>
      </c>
      <c r="I35" s="262">
        <v>8.5430230275764449E-2</v>
      </c>
      <c r="J35" s="262">
        <v>9.14795754594592E-2</v>
      </c>
      <c r="K35" s="262">
        <v>7.2594699322057032E-2</v>
      </c>
      <c r="L35" s="262">
        <v>6.4798149544159342E-2</v>
      </c>
      <c r="M35" s="262">
        <v>5.4899026910972579E-2</v>
      </c>
      <c r="N35" s="262">
        <v>4.6883036451790247E-2</v>
      </c>
      <c r="O35" s="262">
        <v>4.1713845259898838E-2</v>
      </c>
      <c r="P35" s="262">
        <v>3.756187587376688E-2</v>
      </c>
      <c r="Q35" s="262">
        <v>3.8274707510727139E-2</v>
      </c>
      <c r="R35" s="262">
        <v>4.8184183845373207E-2</v>
      </c>
      <c r="S35" s="262">
        <v>6.225438838234526E-2</v>
      </c>
      <c r="T35" s="262">
        <v>6.1989421725402727E-2</v>
      </c>
      <c r="U35" s="262">
        <v>6.9283440586025785E-2</v>
      </c>
      <c r="V35" s="262">
        <v>7.4009519539806085E-2</v>
      </c>
      <c r="W35" s="262">
        <v>7.0047947256754201E-2</v>
      </c>
      <c r="X35" s="262">
        <v>6.715548401161274E-2</v>
      </c>
      <c r="Y35" s="262">
        <v>7.3552807322899649E-2</v>
      </c>
      <c r="DA35" s="72" t="s">
        <v>1608</v>
      </c>
    </row>
    <row r="36" spans="1:105" ht="12" customHeight="1" x14ac:dyDescent="0.25">
      <c r="A36" s="64" t="s">
        <v>28</v>
      </c>
      <c r="B36" s="229">
        <v>9.3735822561332813E-3</v>
      </c>
      <c r="C36" s="229">
        <v>1.0084609139470979E-2</v>
      </c>
      <c r="D36" s="229">
        <v>1.0423171570713629E-2</v>
      </c>
      <c r="E36" s="229">
        <v>1.169740834316248E-2</v>
      </c>
      <c r="F36" s="229">
        <v>1.260916942577307E-2</v>
      </c>
      <c r="G36" s="229">
        <v>1.089534798537053E-2</v>
      </c>
      <c r="H36" s="229">
        <v>1.2084973625864959E-2</v>
      </c>
      <c r="I36" s="229">
        <v>1.3037981997759509E-2</v>
      </c>
      <c r="J36" s="229">
        <v>1.1462035692094931E-2</v>
      </c>
      <c r="K36" s="229">
        <v>4.9213463169439694E-3</v>
      </c>
      <c r="L36" s="229">
        <v>6.0429044027346061E-3</v>
      </c>
      <c r="M36" s="229">
        <v>3.207107699950266E-3</v>
      </c>
      <c r="N36" s="229">
        <v>5.0138091537522232E-5</v>
      </c>
      <c r="O36" s="229">
        <v>1.2651837032174751E-5</v>
      </c>
      <c r="P36" s="229">
        <v>8.3684726688526215E-5</v>
      </c>
      <c r="Q36" s="229">
        <v>3.2275995025999628E-4</v>
      </c>
      <c r="R36" s="229">
        <v>0</v>
      </c>
      <c r="S36" s="229">
        <v>7.7344646509860645E-4</v>
      </c>
      <c r="T36" s="229">
        <v>4.8069012567016336E-3</v>
      </c>
      <c r="U36" s="229">
        <v>8.0717075478849622E-3</v>
      </c>
      <c r="V36" s="229">
        <v>5.4627530976857517E-3</v>
      </c>
      <c r="W36" s="229">
        <v>1.6866017137354101E-2</v>
      </c>
      <c r="X36" s="229">
        <v>1.3121948209908391E-2</v>
      </c>
      <c r="Y36" s="229">
        <v>1.247446552782466E-2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4.7695039385269852E-4</v>
      </c>
      <c r="M38" s="229">
        <v>5.6931883612973237E-4</v>
      </c>
      <c r="N38" s="229">
        <v>5.3663447293953023E-4</v>
      </c>
      <c r="O38" s="229">
        <v>1.3541424671892189E-4</v>
      </c>
      <c r="P38" s="229">
        <v>4.9976567315456342E-5</v>
      </c>
      <c r="Q38" s="229">
        <v>1.161685632056373E-4</v>
      </c>
      <c r="R38" s="229">
        <v>1.6780340344595249E-4</v>
      </c>
      <c r="S38" s="229">
        <v>1.2924107300088961E-4</v>
      </c>
      <c r="T38" s="229">
        <v>1.8328258925001071E-4</v>
      </c>
      <c r="U38" s="229">
        <v>2.69724113079472E-4</v>
      </c>
      <c r="V38" s="229">
        <v>3.6882769878139821E-4</v>
      </c>
      <c r="W38" s="229">
        <v>3.6369358041635761E-4</v>
      </c>
      <c r="X38" s="229">
        <v>2.9990204249105229E-4</v>
      </c>
      <c r="Y38" s="229">
        <v>2.7980991585001188E-4</v>
      </c>
      <c r="DA38" s="73" t="s">
        <v>1611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1.3775980148587319E-3</v>
      </c>
      <c r="O39" s="229">
        <v>1.152635696666991E-4</v>
      </c>
      <c r="P39" s="229">
        <v>4.2578917065108353E-5</v>
      </c>
      <c r="Q39" s="229">
        <v>1.9695611716866971E-4</v>
      </c>
      <c r="R39" s="229">
        <v>2.8594833643643932E-4</v>
      </c>
      <c r="S39" s="229">
        <v>4.7335719623766472E-4</v>
      </c>
      <c r="T39" s="229">
        <v>5.3650582989363152E-4</v>
      </c>
      <c r="U39" s="229">
        <v>9.5936783964952822E-4</v>
      </c>
      <c r="V39" s="229">
        <v>9.8184221961849583E-4</v>
      </c>
      <c r="W39" s="229">
        <v>2.3780622251452742E-3</v>
      </c>
      <c r="X39" s="229">
        <v>1.4525964635892881E-3</v>
      </c>
      <c r="Y39" s="229">
        <v>1.606190242158409E-3</v>
      </c>
      <c r="DA39" s="73" t="s">
        <v>1612</v>
      </c>
    </row>
    <row r="40" spans="1:105" ht="12" customHeight="1" x14ac:dyDescent="0.25">
      <c r="A40" s="64" t="s">
        <v>32</v>
      </c>
      <c r="B40" s="229">
        <v>2.019148370479127E-2</v>
      </c>
      <c r="C40" s="229">
        <v>1.5961051164347251E-2</v>
      </c>
      <c r="D40" s="229">
        <v>1.7082401300944079E-2</v>
      </c>
      <c r="E40" s="229">
        <v>2.0897682556051071E-2</v>
      </c>
      <c r="F40" s="229">
        <v>2.1843657721098829E-2</v>
      </c>
      <c r="G40" s="229">
        <v>1.1253605076789869E-2</v>
      </c>
      <c r="H40" s="229">
        <v>1.08525036172285E-2</v>
      </c>
      <c r="I40" s="229">
        <v>1.4818730618900039E-2</v>
      </c>
      <c r="J40" s="229">
        <v>1.5550343562410991E-2</v>
      </c>
      <c r="K40" s="229">
        <v>1.0191705155159689E-2</v>
      </c>
      <c r="L40" s="229">
        <v>9.0165264218297261E-3</v>
      </c>
      <c r="M40" s="229">
        <v>6.4727384651394326E-3</v>
      </c>
      <c r="N40" s="229">
        <v>5.2946693203994536E-3</v>
      </c>
      <c r="O40" s="229">
        <v>8.1870146853694028E-4</v>
      </c>
      <c r="P40" s="229">
        <v>2.6488491331982472E-4</v>
      </c>
      <c r="Q40" s="229">
        <v>7.0690500233333271E-4</v>
      </c>
      <c r="R40" s="229">
        <v>1.269177093633322E-3</v>
      </c>
      <c r="S40" s="229">
        <v>3.1966898536880161E-3</v>
      </c>
      <c r="T40" s="229">
        <v>5.1112067999635261E-3</v>
      </c>
      <c r="U40" s="229">
        <v>7.1794494812282752E-3</v>
      </c>
      <c r="V40" s="229">
        <v>5.2352380590148812E-3</v>
      </c>
      <c r="W40" s="229">
        <v>5.2855130851344476E-3</v>
      </c>
      <c r="X40" s="229">
        <v>5.5221329357501726E-3</v>
      </c>
      <c r="Y40" s="229">
        <v>4.9222379035225869E-3</v>
      </c>
      <c r="DA40" s="73" t="s">
        <v>1613</v>
      </c>
    </row>
    <row r="41" spans="1:105" ht="12" customHeight="1" x14ac:dyDescent="0.25">
      <c r="A41" s="64" t="s">
        <v>33</v>
      </c>
      <c r="B41" s="229">
        <v>4.1124564379023613E-2</v>
      </c>
      <c r="C41" s="229">
        <v>3.9800372137962177E-2</v>
      </c>
      <c r="D41" s="229">
        <v>4.319173924671333E-2</v>
      </c>
      <c r="E41" s="229">
        <v>4.4853788200957777E-2</v>
      </c>
      <c r="F41" s="229">
        <v>4.6197977469188752E-2</v>
      </c>
      <c r="G41" s="229">
        <v>4.8685157291174452E-2</v>
      </c>
      <c r="H41" s="229">
        <v>4.6399584670062888E-2</v>
      </c>
      <c r="I41" s="229">
        <v>5.2915222423147112E-2</v>
      </c>
      <c r="J41" s="229">
        <v>5.8484409659186908E-2</v>
      </c>
      <c r="K41" s="229">
        <v>5.1302791480685492E-2</v>
      </c>
      <c r="L41" s="229">
        <v>4.2229522586378847E-2</v>
      </c>
      <c r="M41" s="229">
        <v>4.0862092514049028E-2</v>
      </c>
      <c r="N41" s="229">
        <v>3.7923014371027457E-2</v>
      </c>
      <c r="O41" s="229">
        <v>3.8707452053395437E-2</v>
      </c>
      <c r="P41" s="229">
        <v>3.3445764596869917E-2</v>
      </c>
      <c r="Q41" s="229">
        <v>3.0187185648567431E-2</v>
      </c>
      <c r="R41" s="229">
        <v>3.6290392705401887E-2</v>
      </c>
      <c r="S41" s="229">
        <v>3.8923651366085721E-2</v>
      </c>
      <c r="T41" s="229">
        <v>2.6828440244839331E-2</v>
      </c>
      <c r="U41" s="229">
        <v>2.28737646815615E-2</v>
      </c>
      <c r="V41" s="229">
        <v>2.571447720857226E-2</v>
      </c>
      <c r="W41" s="229">
        <v>4.8835359732298609E-3</v>
      </c>
      <c r="X41" s="229">
        <v>6.0356294847006336E-3</v>
      </c>
      <c r="Y41" s="229">
        <v>1.217858341465336E-2</v>
      </c>
      <c r="DA41" s="73" t="s">
        <v>1614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3.5757906084810039E-4</v>
      </c>
      <c r="C44" s="229">
        <v>7.8743067639720462E-4</v>
      </c>
      <c r="D44" s="229">
        <v>8.3623885294787899E-4</v>
      </c>
      <c r="E44" s="229">
        <v>2.212535678475896E-3</v>
      </c>
      <c r="F44" s="229">
        <v>1.873428195627016E-3</v>
      </c>
      <c r="G44" s="229">
        <v>1.6637625463790291E-3</v>
      </c>
      <c r="H44" s="229">
        <v>1.2734010332227589E-3</v>
      </c>
      <c r="I44" s="229">
        <v>4.6582952359577739E-3</v>
      </c>
      <c r="J44" s="229">
        <v>5.9827865457663656E-3</v>
      </c>
      <c r="K44" s="229">
        <v>6.1788563692678922E-3</v>
      </c>
      <c r="L44" s="229">
        <v>7.0322457393634666E-3</v>
      </c>
      <c r="M44" s="229">
        <v>3.787769395704116E-3</v>
      </c>
      <c r="N44" s="229">
        <v>1.7009821810275441E-3</v>
      </c>
      <c r="O44" s="229">
        <v>1.924362084548668E-3</v>
      </c>
      <c r="P44" s="229">
        <v>3.6749861525080382E-3</v>
      </c>
      <c r="Q44" s="229">
        <v>6.7447322291920696E-3</v>
      </c>
      <c r="R44" s="229">
        <v>1.01708623064556E-2</v>
      </c>
      <c r="S44" s="229">
        <v>1.875800242823436E-2</v>
      </c>
      <c r="T44" s="229">
        <v>2.4523085004754589E-2</v>
      </c>
      <c r="U44" s="229">
        <v>2.992942692262205E-2</v>
      </c>
      <c r="V44" s="229">
        <v>3.6246381256133303E-2</v>
      </c>
      <c r="W44" s="229">
        <v>4.0271125255474147E-2</v>
      </c>
      <c r="X44" s="229">
        <v>4.0723274875173188E-2</v>
      </c>
      <c r="Y44" s="229">
        <v>4.2091520318890623E-2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28.461989003039651</v>
      </c>
      <c r="C48" s="223">
        <v>25.04957017524633</v>
      </c>
      <c r="D48" s="223">
        <v>23.874641945794721</v>
      </c>
      <c r="E48" s="223">
        <v>22.669027694878331</v>
      </c>
      <c r="F48" s="223">
        <v>26.847979332992718</v>
      </c>
      <c r="G48" s="223">
        <v>23.985204812426051</v>
      </c>
      <c r="H48" s="223">
        <v>23.201693749411241</v>
      </c>
      <c r="I48" s="223">
        <v>15.29657825900413</v>
      </c>
      <c r="J48" s="223">
        <v>13.94174532284144</v>
      </c>
      <c r="K48" s="223">
        <v>16.169569401359279</v>
      </c>
      <c r="L48" s="223">
        <v>13.31069155396156</v>
      </c>
      <c r="M48" s="223">
        <v>5.5298408782061417</v>
      </c>
      <c r="N48" s="223">
        <v>5.1574014520139739</v>
      </c>
      <c r="O48" s="223">
        <v>17.320183994210421</v>
      </c>
      <c r="P48" s="223">
        <v>31.79699154380965</v>
      </c>
      <c r="Q48" s="223">
        <v>25.627079495043471</v>
      </c>
      <c r="R48" s="223">
        <v>20.005892683833832</v>
      </c>
      <c r="S48" s="223">
        <v>13.87540562025684</v>
      </c>
      <c r="T48" s="223">
        <v>12.497831913870691</v>
      </c>
      <c r="U48" s="223">
        <v>6.2941192138739854</v>
      </c>
      <c r="V48" s="223">
        <v>11.61915386685472</v>
      </c>
      <c r="W48" s="223">
        <v>13.12473293903024</v>
      </c>
      <c r="X48" s="223">
        <v>11.998524891070501</v>
      </c>
      <c r="Y48" s="223">
        <v>10.68045729225001</v>
      </c>
      <c r="DA48" s="89" t="s">
        <v>1619</v>
      </c>
    </row>
    <row r="49" spans="1:105" ht="12" customHeight="1" x14ac:dyDescent="0.25">
      <c r="A49" s="55" t="s">
        <v>91</v>
      </c>
      <c r="B49" s="259">
        <v>0.19390729593170861</v>
      </c>
      <c r="C49" s="259">
        <v>0.17005619124783419</v>
      </c>
      <c r="D49" s="259">
        <v>0.16214486822922919</v>
      </c>
      <c r="E49" s="259">
        <v>0.15355258146704409</v>
      </c>
      <c r="F49" s="259">
        <v>0.182037691729208</v>
      </c>
      <c r="G49" s="259">
        <v>0.16207653626670329</v>
      </c>
      <c r="H49" s="259">
        <v>0.15645428710502601</v>
      </c>
      <c r="I49" s="259">
        <v>0.1029609430270689</v>
      </c>
      <c r="J49" s="259">
        <v>9.3911835021048481E-2</v>
      </c>
      <c r="K49" s="259">
        <v>0.1091508612537106</v>
      </c>
      <c r="L49" s="259">
        <v>8.9422775684663572E-2</v>
      </c>
      <c r="M49" s="259">
        <v>3.7116255328523667E-2</v>
      </c>
      <c r="N49" s="259">
        <v>3.4713154496578719E-2</v>
      </c>
      <c r="O49" s="259">
        <v>0.11544696690330759</v>
      </c>
      <c r="P49" s="259">
        <v>0.2102548859858264</v>
      </c>
      <c r="Q49" s="259">
        <v>0.16985818827164431</v>
      </c>
      <c r="R49" s="259">
        <v>0.13227247455370991</v>
      </c>
      <c r="S49" s="259">
        <v>9.1891646645995084E-2</v>
      </c>
      <c r="T49" s="259">
        <v>8.2472812531693016E-2</v>
      </c>
      <c r="U49" s="259">
        <v>4.1331500745411413E-2</v>
      </c>
      <c r="V49" s="259">
        <v>7.6264906416823958E-2</v>
      </c>
      <c r="W49" s="259">
        <v>8.4885107128826173E-2</v>
      </c>
      <c r="X49" s="259">
        <v>7.7364213069678375E-2</v>
      </c>
      <c r="Y49" s="259">
        <v>6.9018374835080651E-2</v>
      </c>
      <c r="DA49" s="67" t="s">
        <v>1620</v>
      </c>
    </row>
    <row r="50" spans="1:105" ht="12" customHeight="1" x14ac:dyDescent="0.25">
      <c r="A50" s="173" t="s">
        <v>92</v>
      </c>
      <c r="B50" s="224">
        <v>5.6358528805288598E-2</v>
      </c>
      <c r="C50" s="224">
        <v>4.9426282321703492E-2</v>
      </c>
      <c r="D50" s="224">
        <v>4.7126881857736308E-2</v>
      </c>
      <c r="E50" s="224">
        <v>4.4629561482744058E-2</v>
      </c>
      <c r="F50" s="224">
        <v>5.2908666709384787E-2</v>
      </c>
      <c r="G50" s="224">
        <v>4.7107021393694243E-2</v>
      </c>
      <c r="H50" s="224">
        <v>4.547293284737939E-2</v>
      </c>
      <c r="I50" s="224">
        <v>2.992526529509431E-2</v>
      </c>
      <c r="J50" s="224">
        <v>2.7295171302142731E-2</v>
      </c>
      <c r="K50" s="224">
        <v>3.1724345020291603E-2</v>
      </c>
      <c r="L50" s="224">
        <v>2.599044071579389E-2</v>
      </c>
      <c r="M50" s="224">
        <v>1.078771964214156E-2</v>
      </c>
      <c r="N50" s="224">
        <v>1.0089266152764439E-2</v>
      </c>
      <c r="O50" s="224">
        <v>3.3554287776746329E-2</v>
      </c>
      <c r="P50" s="224">
        <v>6.1109903014985818E-2</v>
      </c>
      <c r="Q50" s="224">
        <v>4.9368733396669397E-2</v>
      </c>
      <c r="R50" s="224">
        <v>3.8444567191053478E-2</v>
      </c>
      <c r="S50" s="224">
        <v>2.6708010080691551E-2</v>
      </c>
      <c r="T50" s="224">
        <v>2.3970456389415931E-2</v>
      </c>
      <c r="U50" s="224">
        <v>1.2012867097824171E-2</v>
      </c>
      <c r="V50" s="224">
        <v>2.2166148542646751E-2</v>
      </c>
      <c r="W50" s="224">
        <v>2.4671582016928421E-2</v>
      </c>
      <c r="X50" s="224">
        <v>2.248565846806265E-2</v>
      </c>
      <c r="Y50" s="224">
        <v>2.0059967561029901E-2</v>
      </c>
      <c r="DA50" s="177" t="s">
        <v>1621</v>
      </c>
    </row>
    <row r="51" spans="1:105" ht="12" customHeight="1" x14ac:dyDescent="0.25">
      <c r="A51" s="173" t="s">
        <v>93</v>
      </c>
      <c r="B51" s="224">
        <v>0.20042134800328459</v>
      </c>
      <c r="C51" s="224">
        <v>0.19571302777626379</v>
      </c>
      <c r="D51" s="224">
        <v>0.1888255719828868</v>
      </c>
      <c r="E51" s="224">
        <v>0.1973654711645999</v>
      </c>
      <c r="F51" s="224">
        <v>0.21823728635835021</v>
      </c>
      <c r="G51" s="224">
        <v>0.22945471072011189</v>
      </c>
      <c r="H51" s="224">
        <v>0.23339752554992721</v>
      </c>
      <c r="I51" s="224">
        <v>0.16737347229164309</v>
      </c>
      <c r="J51" s="224">
        <v>0.15647036540022821</v>
      </c>
      <c r="K51" s="224">
        <v>0.17250044956384439</v>
      </c>
      <c r="L51" s="224">
        <v>0.15096014791839921</v>
      </c>
      <c r="M51" s="224">
        <v>7.8131391508456161E-2</v>
      </c>
      <c r="N51" s="224">
        <v>6.989703995273E-2</v>
      </c>
      <c r="O51" s="224">
        <v>0.1670477854755878</v>
      </c>
      <c r="P51" s="224">
        <v>0.2260784878868273</v>
      </c>
      <c r="Q51" s="224">
        <v>0.21333635031753789</v>
      </c>
      <c r="R51" s="224">
        <v>0.1895621436688964</v>
      </c>
      <c r="S51" s="224">
        <v>0.15608846374535659</v>
      </c>
      <c r="T51" s="224">
        <v>0.14358975494867679</v>
      </c>
      <c r="U51" s="224">
        <v>8.1429337033639013E-2</v>
      </c>
      <c r="V51" s="224">
        <v>0.13316628973122091</v>
      </c>
      <c r="W51" s="224">
        <v>0.148871436296485</v>
      </c>
      <c r="X51" s="224">
        <v>0.16684006679548791</v>
      </c>
      <c r="Y51" s="224">
        <v>0.15670933151075159</v>
      </c>
      <c r="DA51" s="177" t="s">
        <v>1622</v>
      </c>
    </row>
    <row r="52" spans="1:105" ht="12" customHeight="1" x14ac:dyDescent="0.25">
      <c r="A52" s="173" t="s">
        <v>94</v>
      </c>
      <c r="B52" s="224">
        <v>0.15815964218049669</v>
      </c>
      <c r="C52" s="224">
        <v>0.1387055924280847</v>
      </c>
      <c r="D52" s="224">
        <v>0.13225275623239269</v>
      </c>
      <c r="E52" s="224">
        <v>0.1252444949223179</v>
      </c>
      <c r="F52" s="224">
        <v>0.14847825116077579</v>
      </c>
      <c r="G52" s="224">
        <v>0.13219702156449031</v>
      </c>
      <c r="H52" s="224">
        <v>0.12761125849978519</v>
      </c>
      <c r="I52" s="224">
        <v>8.397964516746606E-2</v>
      </c>
      <c r="J52" s="224">
        <v>7.6598779597617128E-2</v>
      </c>
      <c r="K52" s="224">
        <v>8.9028425034918687E-2</v>
      </c>
      <c r="L52" s="224">
        <v>7.2937297883078123E-2</v>
      </c>
      <c r="M52" s="224">
        <v>3.0273712155249141E-2</v>
      </c>
      <c r="N52" s="224">
        <v>2.8313633418253461E-2</v>
      </c>
      <c r="O52" s="224">
        <v>9.4163816211852922E-2</v>
      </c>
      <c r="P52" s="224">
        <v>0.17149348287508981</v>
      </c>
      <c r="Q52" s="224">
        <v>0.1385440921621231</v>
      </c>
      <c r="R52" s="224">
        <v>0.107887468314299</v>
      </c>
      <c r="S52" s="224">
        <v>7.495102173992324E-2</v>
      </c>
      <c r="T52" s="224">
        <v>6.7268590678638635E-2</v>
      </c>
      <c r="U52" s="224">
        <v>3.3711858737793088E-2</v>
      </c>
      <c r="V52" s="224">
        <v>6.2205139068423808E-2</v>
      </c>
      <c r="W52" s="224">
        <v>6.9236168270205331E-2</v>
      </c>
      <c r="X52" s="224">
        <v>6.3101783756426291E-2</v>
      </c>
      <c r="Y52" s="224">
        <v>5.6294537115510017E-2</v>
      </c>
      <c r="DA52" s="177" t="s">
        <v>1623</v>
      </c>
    </row>
    <row r="53" spans="1:105" ht="12" customHeight="1" x14ac:dyDescent="0.25">
      <c r="A53" s="56" t="s">
        <v>95</v>
      </c>
      <c r="B53" s="260">
        <v>0.20360051384028319</v>
      </c>
      <c r="C53" s="260">
        <v>0.19881750830171999</v>
      </c>
      <c r="D53" s="260">
        <v>0.1918208008523678</v>
      </c>
      <c r="E53" s="260">
        <v>0.20049616342658061</v>
      </c>
      <c r="F53" s="260">
        <v>0.22169905593560291</v>
      </c>
      <c r="G53" s="260">
        <v>0.2330944156952918</v>
      </c>
      <c r="H53" s="260">
        <v>0.23709977307525659</v>
      </c>
      <c r="I53" s="260">
        <v>0.17002841913453479</v>
      </c>
      <c r="J53" s="260">
        <v>0.1589523626781576</v>
      </c>
      <c r="K53" s="260">
        <v>0.17523672262848469</v>
      </c>
      <c r="L53" s="260">
        <v>0.15335473986078341</v>
      </c>
      <c r="M53" s="260">
        <v>7.937074376885897E-2</v>
      </c>
      <c r="N53" s="260">
        <v>6.6012347459618773E-2</v>
      </c>
      <c r="O53" s="260">
        <v>0.16528672031307279</v>
      </c>
      <c r="P53" s="260">
        <v>0.22433575339250739</v>
      </c>
      <c r="Q53" s="260">
        <v>0.20903426396323499</v>
      </c>
      <c r="R53" s="260">
        <v>0.18492382212871261</v>
      </c>
      <c r="S53" s="260">
        <v>0.15400282116562461</v>
      </c>
      <c r="T53" s="260">
        <v>0.14270272275754861</v>
      </c>
      <c r="U53" s="260">
        <v>8.000565669169879E-2</v>
      </c>
      <c r="V53" s="260">
        <v>0.13102553033525591</v>
      </c>
      <c r="W53" s="260">
        <v>0.1429950188985121</v>
      </c>
      <c r="X53" s="260">
        <v>0.1733413757780024</v>
      </c>
      <c r="Y53" s="260">
        <v>0.16930178261784731</v>
      </c>
      <c r="DA53" s="68" t="s">
        <v>1624</v>
      </c>
    </row>
    <row r="54" spans="1:105" ht="12" customHeight="1" x14ac:dyDescent="0.25">
      <c r="A54" s="37" t="s">
        <v>159</v>
      </c>
      <c r="B54" s="226">
        <v>0</v>
      </c>
      <c r="C54" s="226">
        <v>0</v>
      </c>
      <c r="D54" s="226">
        <v>0</v>
      </c>
      <c r="E54" s="226">
        <v>0</v>
      </c>
      <c r="F54" s="226">
        <v>0</v>
      </c>
      <c r="G54" s="226">
        <v>0</v>
      </c>
      <c r="H54" s="226">
        <v>0</v>
      </c>
      <c r="I54" s="226">
        <v>0</v>
      </c>
      <c r="J54" s="226">
        <v>0</v>
      </c>
      <c r="K54" s="226">
        <v>0</v>
      </c>
      <c r="L54" s="226">
        <v>0</v>
      </c>
      <c r="M54" s="226">
        <v>0</v>
      </c>
      <c r="N54" s="226">
        <v>9.5122568882568658E-3</v>
      </c>
      <c r="O54" s="226">
        <v>7.4989214511097446E-3</v>
      </c>
      <c r="P54" s="226">
        <v>1.021020357084116E-2</v>
      </c>
      <c r="Q54" s="226">
        <v>2.3516056654523169E-2</v>
      </c>
      <c r="R54" s="226">
        <v>1.7266390356234621E-2</v>
      </c>
      <c r="S54" s="226">
        <v>1.0856795065986481E-2</v>
      </c>
      <c r="T54" s="226">
        <v>9.9784238809454261E-3</v>
      </c>
      <c r="U54" s="226">
        <v>6.1814815676819544E-3</v>
      </c>
      <c r="V54" s="226">
        <v>1.38037666671024E-2</v>
      </c>
      <c r="W54" s="226">
        <v>3.1400157063813848E-2</v>
      </c>
      <c r="X54" s="226">
        <v>1.210281261992421E-2</v>
      </c>
      <c r="Y54" s="226">
        <v>9.4753059422815027E-3</v>
      </c>
      <c r="DA54" s="69" t="s">
        <v>1625</v>
      </c>
    </row>
    <row r="55" spans="1:105" ht="12" customHeight="1" x14ac:dyDescent="0.25">
      <c r="A55" s="37" t="s">
        <v>35</v>
      </c>
      <c r="B55" s="226">
        <v>0</v>
      </c>
      <c r="C55" s="226">
        <v>0</v>
      </c>
      <c r="D55" s="226">
        <v>0</v>
      </c>
      <c r="E55" s="226">
        <v>0</v>
      </c>
      <c r="F55" s="226">
        <v>0</v>
      </c>
      <c r="G55" s="226">
        <v>0</v>
      </c>
      <c r="H55" s="226">
        <v>0</v>
      </c>
      <c r="I55" s="226">
        <v>0</v>
      </c>
      <c r="J55" s="226">
        <v>0</v>
      </c>
      <c r="K55" s="226">
        <v>0</v>
      </c>
      <c r="L55" s="226">
        <v>0</v>
      </c>
      <c r="M55" s="226">
        <v>0</v>
      </c>
      <c r="N55" s="226">
        <v>0</v>
      </c>
      <c r="O55" s="226">
        <v>0</v>
      </c>
      <c r="P55" s="226">
        <v>0</v>
      </c>
      <c r="Q55" s="226">
        <v>0</v>
      </c>
      <c r="R55" s="226">
        <v>0</v>
      </c>
      <c r="S55" s="226">
        <v>0</v>
      </c>
      <c r="T55" s="226">
        <v>0</v>
      </c>
      <c r="U55" s="226">
        <v>0</v>
      </c>
      <c r="V55" s="226">
        <v>0</v>
      </c>
      <c r="W55" s="226">
        <v>0</v>
      </c>
      <c r="X55" s="226">
        <v>0</v>
      </c>
      <c r="Y55" s="226">
        <v>0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2.5408339309609979E-2</v>
      </c>
      <c r="Y56" s="226">
        <v>3.7418498625363603E-2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0.20360051384028319</v>
      </c>
      <c r="C58" s="226">
        <v>0.19881750830171999</v>
      </c>
      <c r="D58" s="226">
        <v>0.1918208008523678</v>
      </c>
      <c r="E58" s="226">
        <v>0.20049616342658061</v>
      </c>
      <c r="F58" s="226">
        <v>0.22169905593560291</v>
      </c>
      <c r="G58" s="226">
        <v>0.2330944156952918</v>
      </c>
      <c r="H58" s="226">
        <v>0.23709977307525659</v>
      </c>
      <c r="I58" s="226">
        <v>0.17002841913453479</v>
      </c>
      <c r="J58" s="226">
        <v>0.1589523626781576</v>
      </c>
      <c r="K58" s="226">
        <v>0.17523672262848469</v>
      </c>
      <c r="L58" s="226">
        <v>0.15335473986078341</v>
      </c>
      <c r="M58" s="226">
        <v>7.937074376885897E-2</v>
      </c>
      <c r="N58" s="226">
        <v>5.6500090571361912E-2</v>
      </c>
      <c r="O58" s="226">
        <v>0.15778779886196309</v>
      </c>
      <c r="P58" s="226">
        <v>0.21412554982166621</v>
      </c>
      <c r="Q58" s="226">
        <v>0.1855182073087118</v>
      </c>
      <c r="R58" s="226">
        <v>0.16765743177247799</v>
      </c>
      <c r="S58" s="226">
        <v>0.14314602609963811</v>
      </c>
      <c r="T58" s="226">
        <v>0.1327242988766032</v>
      </c>
      <c r="U58" s="226">
        <v>7.382417512401683E-2</v>
      </c>
      <c r="V58" s="226">
        <v>0.1172217636681534</v>
      </c>
      <c r="W58" s="226">
        <v>0.1115948618346983</v>
      </c>
      <c r="X58" s="226">
        <v>0.13583022384846821</v>
      </c>
      <c r="Y58" s="226">
        <v>0.1224079780502022</v>
      </c>
      <c r="DA58" s="69" t="s">
        <v>1629</v>
      </c>
    </row>
    <row r="59" spans="1:105" ht="12" customHeight="1" x14ac:dyDescent="0.25">
      <c r="A59" s="57" t="s">
        <v>1496</v>
      </c>
      <c r="B59" s="261">
        <v>0.72586472640381805</v>
      </c>
      <c r="C59" s="261">
        <v>0.70881263286460128</v>
      </c>
      <c r="D59" s="261">
        <v>0.68386837784943111</v>
      </c>
      <c r="E59" s="261">
        <v>0.71479727661598713</v>
      </c>
      <c r="F59" s="261">
        <v>0.79038859748123946</v>
      </c>
      <c r="G59" s="261">
        <v>0.83101467223038394</v>
      </c>
      <c r="H59" s="261">
        <v>0.84529433972198187</v>
      </c>
      <c r="I59" s="261">
        <v>0.60617544429568149</v>
      </c>
      <c r="J59" s="261">
        <v>0.56668773113770632</v>
      </c>
      <c r="K59" s="261">
        <v>0.62474378540325692</v>
      </c>
      <c r="L59" s="261">
        <v>0.54673141139073134</v>
      </c>
      <c r="M59" s="261">
        <v>0.28296796566753801</v>
      </c>
      <c r="N59" s="261">
        <v>0.25314566680238881</v>
      </c>
      <c r="O59" s="261">
        <v>0.60499590641718493</v>
      </c>
      <c r="P59" s="261">
        <v>0.81878702738328779</v>
      </c>
      <c r="Q59" s="261">
        <v>0.77263890846942562</v>
      </c>
      <c r="R59" s="261">
        <v>0.68653601485850535</v>
      </c>
      <c r="S59" s="261">
        <v>0.56530460033358654</v>
      </c>
      <c r="T59" s="261">
        <v>0.5200381058633754</v>
      </c>
      <c r="U59" s="261">
        <v>0.29491211408376511</v>
      </c>
      <c r="V59" s="261">
        <v>0.4822875079174701</v>
      </c>
      <c r="W59" s="261">
        <v>0.53916673774153323</v>
      </c>
      <c r="X59" s="261">
        <v>0.60424361298935492</v>
      </c>
      <c r="Y59" s="261">
        <v>0.56755319318635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3.3798527326186534</v>
      </c>
      <c r="C60" s="261">
        <f t="shared" si="1"/>
        <v>2.9244181290321127</v>
      </c>
      <c r="D60" s="261">
        <f t="shared" si="1"/>
        <v>2.7900758830037522</v>
      </c>
      <c r="E60" s="261">
        <f t="shared" si="1"/>
        <v>2.6318604195800641</v>
      </c>
      <c r="F60" s="261">
        <f t="shared" si="1"/>
        <v>3.1369695352123226</v>
      </c>
      <c r="G60" s="261">
        <f t="shared" si="1"/>
        <v>2.6911169485380588</v>
      </c>
      <c r="H60" s="261">
        <f t="shared" si="1"/>
        <v>2.5878415429971513</v>
      </c>
      <c r="I60" s="261">
        <f t="shared" si="1"/>
        <v>1.7087485337634585</v>
      </c>
      <c r="J60" s="261">
        <f t="shared" si="1"/>
        <v>1.5540973317867004</v>
      </c>
      <c r="K60" s="261">
        <f t="shared" si="1"/>
        <v>1.7759522737825473</v>
      </c>
      <c r="L60" s="261">
        <f t="shared" si="1"/>
        <v>1.4579751665711205</v>
      </c>
      <c r="M60" s="261">
        <f t="shared" si="1"/>
        <v>0.59174302760527064</v>
      </c>
      <c r="N60" s="261">
        <f t="shared" si="1"/>
        <v>0.5623702565233365</v>
      </c>
      <c r="O60" s="261">
        <f t="shared" si="1"/>
        <v>1.4776112919028319</v>
      </c>
      <c r="P60" s="261">
        <f t="shared" si="1"/>
        <v>2.3162388123282427</v>
      </c>
      <c r="Q60" s="261">
        <f t="shared" si="1"/>
        <v>2.2183271700280689</v>
      </c>
      <c r="R60" s="261">
        <f t="shared" si="1"/>
        <v>1.7836249863843903</v>
      </c>
      <c r="S60" s="261">
        <f t="shared" si="1"/>
        <v>1.3789606425451923</v>
      </c>
      <c r="T60" s="261">
        <f t="shared" si="1"/>
        <v>1.3161529003036061</v>
      </c>
      <c r="U60" s="261">
        <f t="shared" si="1"/>
        <v>0.66981757394942254</v>
      </c>
      <c r="V60" s="261">
        <f t="shared" si="1"/>
        <v>1.2273515090299341</v>
      </c>
      <c r="W60" s="261">
        <f t="shared" si="1"/>
        <v>1.394493200107408</v>
      </c>
      <c r="X60" s="261">
        <f t="shared" si="1"/>
        <v>1.2199184038970543</v>
      </c>
      <c r="Y60" s="261">
        <f t="shared" si="1"/>
        <v>1.0769321788450779</v>
      </c>
      <c r="DA60" s="70"/>
    </row>
    <row r="61" spans="1:105" ht="12" customHeight="1" x14ac:dyDescent="0.25">
      <c r="A61" s="60" t="s">
        <v>1499</v>
      </c>
      <c r="B61" s="262">
        <v>2.674637081645884</v>
      </c>
      <c r="C61" s="262">
        <v>2.3118074594853928</v>
      </c>
      <c r="D61" s="262">
        <v>2.2068124492435222</v>
      </c>
      <c r="E61" s="262">
        <v>2.0868926392675302</v>
      </c>
      <c r="F61" s="262">
        <v>2.485837196717076</v>
      </c>
      <c r="G61" s="262">
        <v>2.117342093932352</v>
      </c>
      <c r="H61" s="262">
        <v>2.038878565808524</v>
      </c>
      <c r="I61" s="262">
        <v>1.353745597692402</v>
      </c>
      <c r="J61" s="262">
        <v>1.2310088617489721</v>
      </c>
      <c r="K61" s="262">
        <v>1.392441600335671</v>
      </c>
      <c r="L61" s="262">
        <v>1.1483871673273971</v>
      </c>
      <c r="M61" s="262">
        <v>0.46801459577904708</v>
      </c>
      <c r="N61" s="262">
        <v>0.44428802005297752</v>
      </c>
      <c r="O61" s="262">
        <v>1.025930285213807</v>
      </c>
      <c r="P61" s="262">
        <v>1.4324701206689909</v>
      </c>
      <c r="Q61" s="262">
        <v>1.5476998284503281</v>
      </c>
      <c r="R61" s="262">
        <v>1.2751002374792191</v>
      </c>
      <c r="S61" s="262">
        <v>1.0501308227630479</v>
      </c>
      <c r="T61" s="262">
        <v>1.032092132467501</v>
      </c>
      <c r="U61" s="262">
        <v>0.53271871811723348</v>
      </c>
      <c r="V61" s="262">
        <v>0.96591538053041504</v>
      </c>
      <c r="W61" s="262">
        <v>1.109666012452581</v>
      </c>
      <c r="X61" s="262">
        <v>0.96927129965339009</v>
      </c>
      <c r="Y61" s="262">
        <v>0.85521639845311936</v>
      </c>
      <c r="DA61" s="72" t="s">
        <v>1631</v>
      </c>
    </row>
    <row r="62" spans="1:105" ht="12" customHeight="1" x14ac:dyDescent="0.25">
      <c r="A62" s="59" t="s">
        <v>28</v>
      </c>
      <c r="B62" s="230">
        <v>0.84669366422369752</v>
      </c>
      <c r="C62" s="230">
        <v>0.89387819866754614</v>
      </c>
      <c r="D62" s="230">
        <v>0.83510210663009266</v>
      </c>
      <c r="E62" s="230">
        <v>0.74784738276908014</v>
      </c>
      <c r="F62" s="230">
        <v>0.90848265192245159</v>
      </c>
      <c r="G62" s="230">
        <v>1.040360574713368</v>
      </c>
      <c r="H62" s="230">
        <v>1.073075813234764</v>
      </c>
      <c r="I62" s="230">
        <v>0.63284779802605429</v>
      </c>
      <c r="J62" s="230">
        <v>0.5216740553774617</v>
      </c>
      <c r="K62" s="230">
        <v>0.45274307866795588</v>
      </c>
      <c r="L62" s="230">
        <v>0.44622120498444079</v>
      </c>
      <c r="M62" s="230">
        <v>0.1463211230155306</v>
      </c>
      <c r="N62" s="230">
        <v>3.0824759072286272E-3</v>
      </c>
      <c r="O62" s="230">
        <v>1.202661206756815E-2</v>
      </c>
      <c r="P62" s="230">
        <v>0.27243307706981912</v>
      </c>
      <c r="Q62" s="230">
        <v>0.37344349531532328</v>
      </c>
      <c r="R62" s="230">
        <v>0</v>
      </c>
      <c r="S62" s="230">
        <v>0.17791487965180239</v>
      </c>
      <c r="T62" s="230">
        <v>0.4666102668068986</v>
      </c>
      <c r="U62" s="230">
        <v>0.26113306402132169</v>
      </c>
      <c r="V62" s="230">
        <v>0.43865518892421801</v>
      </c>
      <c r="W62" s="230">
        <v>0.75362537585987988</v>
      </c>
      <c r="X62" s="230">
        <v>0.62454349799442643</v>
      </c>
      <c r="Y62" s="230">
        <v>0.55433162399715552</v>
      </c>
      <c r="DA62" s="71" t="s">
        <v>1632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3.4871469229288937E-2</v>
      </c>
      <c r="M63" s="295">
        <v>2.571826028117756E-2</v>
      </c>
      <c r="N63" s="295">
        <v>3.2666530681734571E-2</v>
      </c>
      <c r="O63" s="295">
        <v>0.12745199116762959</v>
      </c>
      <c r="P63" s="295">
        <v>0.16109149417420521</v>
      </c>
      <c r="Q63" s="295">
        <v>0.1330841792442119</v>
      </c>
      <c r="R63" s="295">
        <v>0.1234571701949175</v>
      </c>
      <c r="S63" s="295">
        <v>2.943575099815755E-2</v>
      </c>
      <c r="T63" s="295">
        <v>1.761581960087889E-2</v>
      </c>
      <c r="U63" s="295">
        <v>8.6399011413638843E-3</v>
      </c>
      <c r="V63" s="295">
        <v>2.932430859984226E-2</v>
      </c>
      <c r="W63" s="295">
        <v>1.6090560209964321E-2</v>
      </c>
      <c r="X63" s="295">
        <v>1.4133064754298661E-2</v>
      </c>
      <c r="Y63" s="295">
        <v>1.231128435010539E-2</v>
      </c>
      <c r="DA63" s="122" t="s">
        <v>1633</v>
      </c>
    </row>
    <row r="64" spans="1:105" ht="12" customHeight="1" x14ac:dyDescent="0.25">
      <c r="A64" s="59" t="s">
        <v>159</v>
      </c>
      <c r="B64" s="295">
        <v>0</v>
      </c>
      <c r="C64" s="295">
        <v>0</v>
      </c>
      <c r="D64" s="295">
        <v>0</v>
      </c>
      <c r="E64" s="295">
        <v>0</v>
      </c>
      <c r="F64" s="295">
        <v>0</v>
      </c>
      <c r="G64" s="295">
        <v>0</v>
      </c>
      <c r="H64" s="295">
        <v>0</v>
      </c>
      <c r="I64" s="295">
        <v>0</v>
      </c>
      <c r="J64" s="295">
        <v>0</v>
      </c>
      <c r="K64" s="295">
        <v>0</v>
      </c>
      <c r="L64" s="295">
        <v>0</v>
      </c>
      <c r="M64" s="295">
        <v>0</v>
      </c>
      <c r="N64" s="295">
        <v>8.2293510761042341E-2</v>
      </c>
      <c r="O64" s="295">
        <v>0.1064615951101061</v>
      </c>
      <c r="P64" s="295">
        <v>0.13468506348675169</v>
      </c>
      <c r="Q64" s="295">
        <v>0.22142462785482739</v>
      </c>
      <c r="R64" s="295">
        <v>0.20645326915602649</v>
      </c>
      <c r="S64" s="295">
        <v>0.1057991518872362</v>
      </c>
      <c r="T64" s="295">
        <v>5.0602820600294272E-2</v>
      </c>
      <c r="U64" s="295">
        <v>3.015732332749373E-2</v>
      </c>
      <c r="V64" s="295">
        <v>7.6606318583572225E-2</v>
      </c>
      <c r="W64" s="295">
        <v>0.1032469855584584</v>
      </c>
      <c r="X64" s="295">
        <v>6.7176990647440718E-2</v>
      </c>
      <c r="Y64" s="295">
        <v>6.9351503605539669E-2</v>
      </c>
      <c r="DA64" s="122" t="s">
        <v>1634</v>
      </c>
    </row>
    <row r="65" spans="1:105" ht="12" customHeight="1" x14ac:dyDescent="0.25">
      <c r="A65" s="59" t="s">
        <v>32</v>
      </c>
      <c r="B65" s="295">
        <v>1.827943417422186</v>
      </c>
      <c r="C65" s="295">
        <v>1.4179292608178471</v>
      </c>
      <c r="D65" s="295">
        <v>1.3717103426134289</v>
      </c>
      <c r="E65" s="295">
        <v>1.3390452564984501</v>
      </c>
      <c r="F65" s="295">
        <v>1.5773545447946249</v>
      </c>
      <c r="G65" s="295">
        <v>1.076981519218984</v>
      </c>
      <c r="H65" s="295">
        <v>0.9658027525737598</v>
      </c>
      <c r="I65" s="295">
        <v>0.72089779966634771</v>
      </c>
      <c r="J65" s="295">
        <v>0.7093348063715107</v>
      </c>
      <c r="K65" s="295">
        <v>0.93969852166771461</v>
      </c>
      <c r="L65" s="295">
        <v>0.66729449311366751</v>
      </c>
      <c r="M65" s="295">
        <v>0.29597521248233888</v>
      </c>
      <c r="N65" s="295">
        <v>0.32624550270297192</v>
      </c>
      <c r="O65" s="295">
        <v>0.77999008686850269</v>
      </c>
      <c r="P65" s="295">
        <v>0.86426048593821514</v>
      </c>
      <c r="Q65" s="295">
        <v>0.81974752603596535</v>
      </c>
      <c r="R65" s="295">
        <v>0.94518979812827486</v>
      </c>
      <c r="S65" s="295">
        <v>0.73698104022585209</v>
      </c>
      <c r="T65" s="295">
        <v>0.49726322545942869</v>
      </c>
      <c r="U65" s="295">
        <v>0.23278842962705409</v>
      </c>
      <c r="V65" s="295">
        <v>0.42132956442278258</v>
      </c>
      <c r="W65" s="295">
        <v>0.23670309082427879</v>
      </c>
      <c r="X65" s="295">
        <v>0.26341774625722419</v>
      </c>
      <c r="Y65" s="295">
        <v>0.21922198650031879</v>
      </c>
      <c r="DA65" s="122" t="s">
        <v>1635</v>
      </c>
    </row>
    <row r="66" spans="1:105" ht="12" customHeight="1" x14ac:dyDescent="0.25">
      <c r="A66" s="59" t="s">
        <v>35</v>
      </c>
      <c r="B66" s="295">
        <v>0</v>
      </c>
      <c r="C66" s="295">
        <v>0</v>
      </c>
      <c r="D66" s="295">
        <v>0</v>
      </c>
      <c r="E66" s="295">
        <v>0</v>
      </c>
      <c r="F66" s="295">
        <v>0</v>
      </c>
      <c r="G66" s="295">
        <v>0</v>
      </c>
      <c r="H66" s="295">
        <v>0</v>
      </c>
      <c r="I66" s="295">
        <v>0</v>
      </c>
      <c r="J66" s="295">
        <v>0</v>
      </c>
      <c r="K66" s="295">
        <v>0</v>
      </c>
      <c r="L66" s="295">
        <v>0</v>
      </c>
      <c r="M66" s="295">
        <v>0</v>
      </c>
      <c r="N66" s="295">
        <v>0</v>
      </c>
      <c r="O66" s="295">
        <v>0</v>
      </c>
      <c r="P66" s="295">
        <v>0</v>
      </c>
      <c r="Q66" s="295">
        <v>0</v>
      </c>
      <c r="R66" s="295">
        <v>0</v>
      </c>
      <c r="S66" s="295">
        <v>0</v>
      </c>
      <c r="T66" s="295">
        <v>0</v>
      </c>
      <c r="U66" s="295">
        <v>0</v>
      </c>
      <c r="V66" s="295">
        <v>0</v>
      </c>
      <c r="W66" s="295">
        <v>0</v>
      </c>
      <c r="X66" s="295">
        <v>0</v>
      </c>
      <c r="Y66" s="295">
        <v>0</v>
      </c>
      <c r="DA66" s="122" t="s">
        <v>1636</v>
      </c>
    </row>
    <row r="67" spans="1:105" ht="12" customHeight="1" x14ac:dyDescent="0.25">
      <c r="A67" s="60" t="s">
        <v>1506</v>
      </c>
      <c r="B67" s="262">
        <v>0.70521565097276939</v>
      </c>
      <c r="C67" s="262">
        <v>0.61261066954671994</v>
      </c>
      <c r="D67" s="262">
        <v>0.58326343376023004</v>
      </c>
      <c r="E67" s="262">
        <v>0.54496778031253401</v>
      </c>
      <c r="F67" s="262">
        <v>0.65113233849524665</v>
      </c>
      <c r="G67" s="262">
        <v>0.57377485460570665</v>
      </c>
      <c r="H67" s="262">
        <v>0.54896297718862752</v>
      </c>
      <c r="I67" s="262">
        <v>0.35500293607105649</v>
      </c>
      <c r="J67" s="262">
        <v>0.32308847003772839</v>
      </c>
      <c r="K67" s="262">
        <v>0.38351067344687628</v>
      </c>
      <c r="L67" s="262">
        <v>0.30958799924372338</v>
      </c>
      <c r="M67" s="262">
        <v>0.12372843182622351</v>
      </c>
      <c r="N67" s="262">
        <v>0.11808223647035899</v>
      </c>
      <c r="O67" s="262">
        <v>0.45168100668902489</v>
      </c>
      <c r="P67" s="262">
        <v>0.88376869165925176</v>
      </c>
      <c r="Q67" s="262">
        <v>0.67062734157774095</v>
      </c>
      <c r="R67" s="262">
        <v>0.50852474890517119</v>
      </c>
      <c r="S67" s="262">
        <v>0.32882981978214448</v>
      </c>
      <c r="T67" s="262">
        <v>0.28406076783610518</v>
      </c>
      <c r="U67" s="262">
        <v>0.137098855832189</v>
      </c>
      <c r="V67" s="262">
        <v>0.26143612849951903</v>
      </c>
      <c r="W67" s="262">
        <v>0.28482718765482701</v>
      </c>
      <c r="X67" s="262">
        <v>0.2506471042436641</v>
      </c>
      <c r="Y67" s="262">
        <v>0.22171578039195841</v>
      </c>
      <c r="DA67" s="72" t="s">
        <v>1637</v>
      </c>
    </row>
    <row r="68" spans="1:105" ht="12" customHeight="1" x14ac:dyDescent="0.25">
      <c r="A68" s="147" t="s">
        <v>28</v>
      </c>
      <c r="B68" s="229">
        <v>9.3042316066417483E-2</v>
      </c>
      <c r="C68" s="229">
        <v>9.2715264492428104E-2</v>
      </c>
      <c r="D68" s="229">
        <v>8.4987460547624336E-2</v>
      </c>
      <c r="E68" s="229">
        <v>8.0022563971475863E-2</v>
      </c>
      <c r="F68" s="229">
        <v>9.9488813103193019E-2</v>
      </c>
      <c r="G68" s="229">
        <v>8.6229794835942356E-2</v>
      </c>
      <c r="H68" s="229">
        <v>9.3954958289096835E-2</v>
      </c>
      <c r="I68" s="229">
        <v>5.4178970075412107E-2</v>
      </c>
      <c r="J68" s="229">
        <v>4.0481731104206428E-2</v>
      </c>
      <c r="K68" s="229">
        <v>2.5998989704514499E-2</v>
      </c>
      <c r="L68" s="229">
        <v>2.8871359704319241E-2</v>
      </c>
      <c r="M68" s="229">
        <v>7.2280043698432651E-3</v>
      </c>
      <c r="N68" s="229">
        <v>1.2628060017388511E-4</v>
      </c>
      <c r="O68" s="229">
        <v>1.3699514996887231E-4</v>
      </c>
      <c r="P68" s="229">
        <v>1.9689629364073608E-3</v>
      </c>
      <c r="Q68" s="229">
        <v>5.6552136250802437E-3</v>
      </c>
      <c r="R68" s="229">
        <v>0</v>
      </c>
      <c r="S68" s="229">
        <v>4.0853708202462664E-3</v>
      </c>
      <c r="T68" s="229">
        <v>2.2027178571524818E-2</v>
      </c>
      <c r="U68" s="229">
        <v>1.597238618733195E-2</v>
      </c>
      <c r="V68" s="229">
        <v>1.9296990842368321E-2</v>
      </c>
      <c r="W68" s="229">
        <v>6.8580171386927832E-2</v>
      </c>
      <c r="X68" s="229">
        <v>4.8975573168084541E-2</v>
      </c>
      <c r="Y68" s="229">
        <v>3.76027232697227E-2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2.278739735781115E-3</v>
      </c>
      <c r="M70" s="229">
        <v>1.283099733583503E-3</v>
      </c>
      <c r="N70" s="229">
        <v>1.351597582570239E-3</v>
      </c>
      <c r="O70" s="229">
        <v>1.4662767936390181E-3</v>
      </c>
      <c r="P70" s="229">
        <v>1.1758658076192619E-3</v>
      </c>
      <c r="Q70" s="229">
        <v>2.0354385385092199E-3</v>
      </c>
      <c r="R70" s="229">
        <v>1.7709583683439311E-3</v>
      </c>
      <c r="S70" s="229">
        <v>6.8265579098333255E-4</v>
      </c>
      <c r="T70" s="229">
        <v>8.3987544300663151E-4</v>
      </c>
      <c r="U70" s="229">
        <v>5.3373312556025197E-4</v>
      </c>
      <c r="V70" s="229">
        <v>1.3028713907666061E-3</v>
      </c>
      <c r="W70" s="229">
        <v>1.4788416182762219E-3</v>
      </c>
      <c r="X70" s="229">
        <v>1.119336411813278E-3</v>
      </c>
      <c r="Y70" s="229">
        <v>8.4345215515355077E-4</v>
      </c>
      <c r="DA70" s="73" t="s">
        <v>1640</v>
      </c>
    </row>
    <row r="71" spans="1:105" ht="12" customHeight="1" x14ac:dyDescent="0.25">
      <c r="A71" s="147" t="s">
        <v>159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3.4696953709241751E-3</v>
      </c>
      <c r="O71" s="229">
        <v>1.2480835765019921E-3</v>
      </c>
      <c r="P71" s="229">
        <v>1.00181135663619E-3</v>
      </c>
      <c r="Q71" s="229">
        <v>3.4509514469125658E-3</v>
      </c>
      <c r="R71" s="229">
        <v>3.0178327073636761E-3</v>
      </c>
      <c r="S71" s="229">
        <v>2.5002889848574029E-3</v>
      </c>
      <c r="T71" s="229">
        <v>2.4584881379153029E-3</v>
      </c>
      <c r="U71" s="229">
        <v>1.898407931615884E-3</v>
      </c>
      <c r="V71" s="229">
        <v>3.4683244843438498E-3</v>
      </c>
      <c r="W71" s="229">
        <v>9.6696163439821299E-3</v>
      </c>
      <c r="X71" s="229">
        <v>5.4215839940976807E-3</v>
      </c>
      <c r="Y71" s="229">
        <v>4.841660515209568E-3</v>
      </c>
      <c r="DA71" s="73" t="s">
        <v>1641</v>
      </c>
    </row>
    <row r="72" spans="1:105" ht="12" customHeight="1" x14ac:dyDescent="0.25">
      <c r="A72" s="147" t="s">
        <v>32</v>
      </c>
      <c r="B72" s="229">
        <v>0.20042096579265289</v>
      </c>
      <c r="C72" s="229">
        <v>0.14674173880349931</v>
      </c>
      <c r="D72" s="229">
        <v>0.13928485171459901</v>
      </c>
      <c r="E72" s="229">
        <v>0.1429621066596943</v>
      </c>
      <c r="F72" s="229">
        <v>0.17235073200479911</v>
      </c>
      <c r="G72" s="229">
        <v>8.9065173341804832E-2</v>
      </c>
      <c r="H72" s="229">
        <v>8.4373086467203415E-2</v>
      </c>
      <c r="I72" s="229">
        <v>6.1578821238972813E-2</v>
      </c>
      <c r="J72" s="229">
        <v>5.4920857305103508E-2</v>
      </c>
      <c r="K72" s="229">
        <v>5.3841778313416098E-2</v>
      </c>
      <c r="L72" s="229">
        <v>4.3078519906808672E-2</v>
      </c>
      <c r="M72" s="229">
        <v>1.458790483138621E-2</v>
      </c>
      <c r="N72" s="229">
        <v>1.3335450133795451E-2</v>
      </c>
      <c r="O72" s="229">
        <v>8.8649680024115041E-3</v>
      </c>
      <c r="P72" s="229">
        <v>6.2323030423629194E-3</v>
      </c>
      <c r="Q72" s="229">
        <v>1.2385981586663821E-2</v>
      </c>
      <c r="R72" s="229">
        <v>1.339460194920484E-2</v>
      </c>
      <c r="S72" s="229">
        <v>1.688502571146841E-2</v>
      </c>
      <c r="T72" s="229">
        <v>2.342163046137578E-2</v>
      </c>
      <c r="U72" s="229">
        <v>1.4206775833530531E-2</v>
      </c>
      <c r="V72" s="229">
        <v>1.8493301651364469E-2</v>
      </c>
      <c r="W72" s="229">
        <v>2.1491819336739701E-2</v>
      </c>
      <c r="X72" s="229">
        <v>2.0610478056490539E-2</v>
      </c>
      <c r="Y72" s="229">
        <v>1.483747334433304E-2</v>
      </c>
      <c r="DA72" s="73" t="s">
        <v>1642</v>
      </c>
    </row>
    <row r="73" spans="1:105" ht="12" customHeight="1" x14ac:dyDescent="0.25">
      <c r="A73" s="147" t="s">
        <v>33</v>
      </c>
      <c r="B73" s="229">
        <v>0.40820303406877589</v>
      </c>
      <c r="C73" s="229">
        <v>0.36591423411991603</v>
      </c>
      <c r="D73" s="229">
        <v>0.35217267703116267</v>
      </c>
      <c r="E73" s="229">
        <v>0.30684704084663739</v>
      </c>
      <c r="F73" s="229">
        <v>0.36451107848412873</v>
      </c>
      <c r="G73" s="229">
        <v>0.38531225715878648</v>
      </c>
      <c r="H73" s="229">
        <v>0.36073484123927141</v>
      </c>
      <c r="I73" s="229">
        <v>0.21988772899748729</v>
      </c>
      <c r="J73" s="229">
        <v>0.2065558168907374</v>
      </c>
      <c r="K73" s="229">
        <v>0.27102761350627008</v>
      </c>
      <c r="L73" s="229">
        <v>0.20176121538200731</v>
      </c>
      <c r="M73" s="229">
        <v>9.2092754869774487E-2</v>
      </c>
      <c r="N73" s="229">
        <v>9.5515023973185773E-2</v>
      </c>
      <c r="O73" s="229">
        <v>0.41912752950283189</v>
      </c>
      <c r="P73" s="229">
        <v>0.78692341454550507</v>
      </c>
      <c r="Q73" s="229">
        <v>0.52892244978067271</v>
      </c>
      <c r="R73" s="229">
        <v>0.38300042390272038</v>
      </c>
      <c r="S73" s="229">
        <v>0.20559606473626099</v>
      </c>
      <c r="T73" s="229">
        <v>0.1229388357509253</v>
      </c>
      <c r="U73" s="229">
        <v>4.5262864255753023E-2</v>
      </c>
      <c r="V73" s="229">
        <v>9.0835522370638272E-2</v>
      </c>
      <c r="W73" s="229">
        <v>1.98573101930852E-2</v>
      </c>
      <c r="X73" s="229">
        <v>2.2527021804597411E-2</v>
      </c>
      <c r="Y73" s="229">
        <v>3.6710823476723581E-2</v>
      </c>
      <c r="DA73" s="73" t="s">
        <v>1643</v>
      </c>
    </row>
    <row r="74" spans="1:105" ht="12" customHeight="1" x14ac:dyDescent="0.25">
      <c r="A74" s="147" t="s">
        <v>35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3.5493350449229402E-3</v>
      </c>
      <c r="C76" s="229">
        <v>7.239432130876633E-3</v>
      </c>
      <c r="D76" s="229">
        <v>6.8184444668440451E-3</v>
      </c>
      <c r="E76" s="229">
        <v>1.513606883472641E-2</v>
      </c>
      <c r="F76" s="229">
        <v>1.4781714903125831E-2</v>
      </c>
      <c r="G76" s="229">
        <v>1.316762926917288E-2</v>
      </c>
      <c r="H76" s="229">
        <v>9.9000911930557933E-3</v>
      </c>
      <c r="I76" s="229">
        <v>1.9357415759184281E-2</v>
      </c>
      <c r="J76" s="229">
        <v>2.113006473768117E-2</v>
      </c>
      <c r="K76" s="229">
        <v>3.2642291922675669E-2</v>
      </c>
      <c r="L76" s="229">
        <v>3.3598164514807037E-2</v>
      </c>
      <c r="M76" s="229">
        <v>8.536668021635975E-3</v>
      </c>
      <c r="N76" s="229">
        <v>4.284188809709483E-3</v>
      </c>
      <c r="O76" s="229">
        <v>2.0837153663671639E-2</v>
      </c>
      <c r="P76" s="229">
        <v>8.646633397072101E-2</v>
      </c>
      <c r="Q76" s="229">
        <v>0.1181773065999024</v>
      </c>
      <c r="R76" s="229">
        <v>0.1073409319775384</v>
      </c>
      <c r="S76" s="229">
        <v>9.9080413738328113E-2</v>
      </c>
      <c r="T76" s="229">
        <v>0.1123747594713574</v>
      </c>
      <c r="U76" s="229">
        <v>5.9224688498397328E-2</v>
      </c>
      <c r="V76" s="229">
        <v>0.12803911776003751</v>
      </c>
      <c r="W76" s="229">
        <v>0.16374942877581589</v>
      </c>
      <c r="X76" s="229">
        <v>0.15199311080858069</v>
      </c>
      <c r="Y76" s="229">
        <v>0.12687964763081591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21.306390698977555</v>
      </c>
      <c r="C79" s="261">
        <f t="shared" si="2"/>
        <v>18.647982119880584</v>
      </c>
      <c r="D79" s="261">
        <f t="shared" si="2"/>
        <v>17.747156684517137</v>
      </c>
      <c r="E79" s="261">
        <f t="shared" si="2"/>
        <v>16.70631351127539</v>
      </c>
      <c r="F79" s="261">
        <f t="shared" si="2"/>
        <v>19.901562015279591</v>
      </c>
      <c r="G79" s="261">
        <f t="shared" si="2"/>
        <v>17.630538199637794</v>
      </c>
      <c r="H79" s="261">
        <f t="shared" si="2"/>
        <v>16.969845230010119</v>
      </c>
      <c r="I79" s="261">
        <f t="shared" si="2"/>
        <v>11.055233433829304</v>
      </c>
      <c r="J79" s="261">
        <f t="shared" si="2"/>
        <v>10.044454448500959</v>
      </c>
      <c r="K79" s="261">
        <f t="shared" si="2"/>
        <v>11.778611357679535</v>
      </c>
      <c r="L79" s="261">
        <f t="shared" si="2"/>
        <v>9.6166827802677464</v>
      </c>
      <c r="M79" s="261">
        <f t="shared" si="2"/>
        <v>3.8713900340133018</v>
      </c>
      <c r="N79" s="261">
        <f t="shared" si="2"/>
        <v>3.6281204769253659</v>
      </c>
      <c r="O79" s="261">
        <f t="shared" si="2"/>
        <v>13.476033816458372</v>
      </c>
      <c r="P79" s="261">
        <f t="shared" si="2"/>
        <v>26.13870895682334</v>
      </c>
      <c r="Q79" s="261">
        <f t="shared" si="2"/>
        <v>20.207308596694915</v>
      </c>
      <c r="R79" s="261">
        <f t="shared" si="2"/>
        <v>15.474186501941745</v>
      </c>
      <c r="S79" s="261">
        <f t="shared" si="2"/>
        <v>10.267645604455588</v>
      </c>
      <c r="T79" s="261">
        <f t="shared" si="2"/>
        <v>9.0973985774533848</v>
      </c>
      <c r="U79" s="261">
        <f t="shared" si="2"/>
        <v>4.4843480412554326</v>
      </c>
      <c r="V79" s="261">
        <f t="shared" si="2"/>
        <v>8.4556745573565806</v>
      </c>
      <c r="W79" s="261">
        <f t="shared" si="2"/>
        <v>9.553213582290681</v>
      </c>
      <c r="X79" s="261">
        <f t="shared" si="2"/>
        <v>8.5179037392151606</v>
      </c>
      <c r="Y79" s="261">
        <f t="shared" si="2"/>
        <v>7.5124321893335324</v>
      </c>
      <c r="DA79" s="70"/>
    </row>
    <row r="80" spans="1:105" ht="12" customHeight="1" x14ac:dyDescent="0.25">
      <c r="A80" s="60" t="s">
        <v>1521</v>
      </c>
      <c r="B80" s="262">
        <v>20.5270201984608</v>
      </c>
      <c r="C80" s="262">
        <v>17.88692067640034</v>
      </c>
      <c r="D80" s="262">
        <v>17.012878215617441</v>
      </c>
      <c r="E80" s="262">
        <v>15.9388262771123</v>
      </c>
      <c r="F80" s="262">
        <v>19.052911386017591</v>
      </c>
      <c r="G80" s="262">
        <v>16.738266819759989</v>
      </c>
      <c r="H80" s="262">
        <v>16.062241583395402</v>
      </c>
      <c r="I80" s="262">
        <v>10.404374889204471</v>
      </c>
      <c r="J80" s="262">
        <v>9.4359943806841482</v>
      </c>
      <c r="K80" s="262">
        <v>11.107815741068199</v>
      </c>
      <c r="L80" s="262">
        <v>9.0296500753519116</v>
      </c>
      <c r="M80" s="262">
        <v>3.5675636087713261</v>
      </c>
      <c r="N80" s="262">
        <v>3.3563146460829052</v>
      </c>
      <c r="O80" s="262">
        <v>12.826441757162421</v>
      </c>
      <c r="P80" s="262">
        <v>25.259566559988748</v>
      </c>
      <c r="Q80" s="262">
        <v>19.377716041900442</v>
      </c>
      <c r="R80" s="262">
        <v>14.73704375611092</v>
      </c>
      <c r="S80" s="262">
        <v>9.6606706223687695</v>
      </c>
      <c r="T80" s="262">
        <v>8.5390268256498079</v>
      </c>
      <c r="U80" s="262">
        <v>4.1676970268155209</v>
      </c>
      <c r="V80" s="262">
        <v>7.9378361189179767</v>
      </c>
      <c r="W80" s="262">
        <v>8.9743031669334403</v>
      </c>
      <c r="X80" s="262">
        <v>7.8691194272639358</v>
      </c>
      <c r="Y80" s="262">
        <v>6.9030428635358696</v>
      </c>
      <c r="DA80" s="72" t="s">
        <v>1649</v>
      </c>
    </row>
    <row r="81" spans="1:105" ht="12" customHeight="1" x14ac:dyDescent="0.25">
      <c r="A81" s="59" t="s">
        <v>28</v>
      </c>
      <c r="B81" s="230">
        <v>3.0960015013817679</v>
      </c>
      <c r="C81" s="230">
        <v>3.085118795459254</v>
      </c>
      <c r="D81" s="230">
        <v>2.8279745881029208</v>
      </c>
      <c r="E81" s="230">
        <v>2.6627666708474198</v>
      </c>
      <c r="F81" s="230">
        <v>3.310509967510912</v>
      </c>
      <c r="G81" s="230">
        <v>2.869313507687695</v>
      </c>
      <c r="H81" s="230">
        <v>3.126369852161242</v>
      </c>
      <c r="I81" s="230">
        <v>1.802815963620847</v>
      </c>
      <c r="J81" s="230">
        <v>1.34703762304981</v>
      </c>
      <c r="K81" s="230">
        <v>0.86512153354100552</v>
      </c>
      <c r="L81" s="230">
        <v>0.96070021438092945</v>
      </c>
      <c r="M81" s="230">
        <v>0.2405132774753205</v>
      </c>
      <c r="N81" s="230">
        <v>4.2020119904866947E-3</v>
      </c>
      <c r="O81" s="230">
        <v>4.5585407577653433E-3</v>
      </c>
      <c r="P81" s="230">
        <v>6.5517631815299293E-2</v>
      </c>
      <c r="Q81" s="230">
        <v>0.18817835382972131</v>
      </c>
      <c r="R81" s="230">
        <v>0</v>
      </c>
      <c r="S81" s="230">
        <v>0.13594152346932989</v>
      </c>
      <c r="T81" s="230">
        <v>0.73295873116447208</v>
      </c>
      <c r="U81" s="230">
        <v>0.53148431495760784</v>
      </c>
      <c r="V81" s="230">
        <v>0.64211119355063306</v>
      </c>
      <c r="W81" s="230">
        <v>2.2820187905402269</v>
      </c>
      <c r="X81" s="230">
        <v>1.629671900591809</v>
      </c>
      <c r="Y81" s="230">
        <v>1.251238066945803</v>
      </c>
      <c r="DA81" s="71" t="s">
        <v>1650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6.2161321153079221E-2</v>
      </c>
      <c r="M82" s="295">
        <v>3.5001441085317442E-2</v>
      </c>
      <c r="N82" s="295">
        <v>3.6869981279838607E-2</v>
      </c>
      <c r="O82" s="295">
        <v>3.9998294336785707E-2</v>
      </c>
      <c r="P82" s="295">
        <v>3.2076226588154261E-2</v>
      </c>
      <c r="Q82" s="295">
        <v>5.5524352646729482E-2</v>
      </c>
      <c r="R82" s="295">
        <v>4.8309646843291157E-2</v>
      </c>
      <c r="S82" s="295">
        <v>1.862204147055797E-2</v>
      </c>
      <c r="T82" s="295">
        <v>2.2910807373718749E-2</v>
      </c>
      <c r="U82" s="295">
        <v>1.455960753526548E-2</v>
      </c>
      <c r="V82" s="295">
        <v>3.554078847659211E-2</v>
      </c>
      <c r="W82" s="295">
        <v>4.0341047871663399E-2</v>
      </c>
      <c r="X82" s="295">
        <v>3.0534171621494889E-2</v>
      </c>
      <c r="Y82" s="295">
        <v>2.300837584498629E-2</v>
      </c>
      <c r="DA82" s="122" t="s">
        <v>1651</v>
      </c>
    </row>
    <row r="83" spans="1:105" ht="12" customHeight="1" x14ac:dyDescent="0.25">
      <c r="A83" s="59" t="s">
        <v>159</v>
      </c>
      <c r="B83" s="295">
        <v>0</v>
      </c>
      <c r="C83" s="295">
        <v>0</v>
      </c>
      <c r="D83" s="295">
        <v>0</v>
      </c>
      <c r="E83" s="295">
        <v>0</v>
      </c>
      <c r="F83" s="295">
        <v>0</v>
      </c>
      <c r="G83" s="295">
        <v>0</v>
      </c>
      <c r="H83" s="295">
        <v>0</v>
      </c>
      <c r="I83" s="295">
        <v>0</v>
      </c>
      <c r="J83" s="295">
        <v>0</v>
      </c>
      <c r="K83" s="295">
        <v>0</v>
      </c>
      <c r="L83" s="295">
        <v>0</v>
      </c>
      <c r="M83" s="295">
        <v>0</v>
      </c>
      <c r="N83" s="295">
        <v>9.7808002254812829E-2</v>
      </c>
      <c r="O83" s="295">
        <v>3.5182501117435858E-2</v>
      </c>
      <c r="P83" s="295">
        <v>2.82402796077947E-2</v>
      </c>
      <c r="Q83" s="295">
        <v>9.7279625678196244E-2</v>
      </c>
      <c r="R83" s="295">
        <v>8.5070346728408783E-2</v>
      </c>
      <c r="S83" s="295">
        <v>7.0481193455170593E-2</v>
      </c>
      <c r="T83" s="295">
        <v>6.9302860231387597E-2</v>
      </c>
      <c r="U83" s="295">
        <v>5.3514636706156783E-2</v>
      </c>
      <c r="V83" s="295">
        <v>9.7769358032941692E-2</v>
      </c>
      <c r="W83" s="295">
        <v>0.27257893159752189</v>
      </c>
      <c r="X83" s="295">
        <v>0.15283021788109349</v>
      </c>
      <c r="Y83" s="295">
        <v>0.1364826280015822</v>
      </c>
      <c r="DA83" s="122" t="s">
        <v>1652</v>
      </c>
    </row>
    <row r="84" spans="1:105" ht="12" customHeight="1" x14ac:dyDescent="0.25">
      <c r="A84" s="59" t="s">
        <v>32</v>
      </c>
      <c r="B84" s="295">
        <v>5.7977766180131596</v>
      </c>
      <c r="C84" s="295">
        <v>4.2449442290468697</v>
      </c>
      <c r="D84" s="295">
        <v>4.0292314395380231</v>
      </c>
      <c r="E84" s="295">
        <v>4.1356070507662581</v>
      </c>
      <c r="F84" s="295">
        <v>4.98576104632017</v>
      </c>
      <c r="G84" s="295">
        <v>2.5764768542959211</v>
      </c>
      <c r="H84" s="295">
        <v>2.4407441904817242</v>
      </c>
      <c r="I84" s="295">
        <v>1.781351808839633</v>
      </c>
      <c r="J84" s="295">
        <v>1.588750264052659</v>
      </c>
      <c r="K84" s="295">
        <v>1.557534672798264</v>
      </c>
      <c r="L84" s="295">
        <v>1.2461751916348931</v>
      </c>
      <c r="M84" s="295">
        <v>0.42199883232132712</v>
      </c>
      <c r="N84" s="295">
        <v>0.38576782958120021</v>
      </c>
      <c r="O84" s="295">
        <v>0.25644574658416491</v>
      </c>
      <c r="P84" s="295">
        <v>0.18028802881214631</v>
      </c>
      <c r="Q84" s="295">
        <v>0.35830160856820631</v>
      </c>
      <c r="R84" s="295">
        <v>0.38747897297848521</v>
      </c>
      <c r="S84" s="295">
        <v>0.48844993275694121</v>
      </c>
      <c r="T84" s="295">
        <v>0.67754079972449199</v>
      </c>
      <c r="U84" s="295">
        <v>0.41097353472596182</v>
      </c>
      <c r="V84" s="295">
        <v>0.53497413047630127</v>
      </c>
      <c r="W84" s="295">
        <v>0.6217152339143166</v>
      </c>
      <c r="X84" s="295">
        <v>0.59621979811043546</v>
      </c>
      <c r="Y84" s="295">
        <v>0.42921834891846961</v>
      </c>
      <c r="DA84" s="122" t="s">
        <v>1653</v>
      </c>
    </row>
    <row r="85" spans="1:105" ht="12" customHeight="1" x14ac:dyDescent="0.25">
      <c r="A85" s="59" t="s">
        <v>33</v>
      </c>
      <c r="B85" s="295">
        <v>11.520590184667521</v>
      </c>
      <c r="C85" s="295">
        <v>10.327086234547149</v>
      </c>
      <c r="D85" s="295">
        <v>9.9392624446532558</v>
      </c>
      <c r="E85" s="295">
        <v>8.6600507882958091</v>
      </c>
      <c r="F85" s="295">
        <v>10.2874853994331</v>
      </c>
      <c r="G85" s="295">
        <v>10.87455074404884</v>
      </c>
      <c r="H85" s="295">
        <v>10.1809098032048</v>
      </c>
      <c r="I85" s="295">
        <v>6.2058245554110032</v>
      </c>
      <c r="J85" s="295">
        <v>5.8295620513601474</v>
      </c>
      <c r="K85" s="295">
        <v>7.6491299753742714</v>
      </c>
      <c r="L85" s="295">
        <v>5.6942454699758951</v>
      </c>
      <c r="M85" s="295">
        <v>2.5991058352911711</v>
      </c>
      <c r="N85" s="295">
        <v>2.6956914962282408</v>
      </c>
      <c r="O85" s="295">
        <v>11.8289088995373</v>
      </c>
      <c r="P85" s="295">
        <v>22.209100396276181</v>
      </c>
      <c r="Q85" s="295">
        <v>14.927617569757841</v>
      </c>
      <c r="R85" s="295">
        <v>10.80930457658911</v>
      </c>
      <c r="S85" s="295">
        <v>5.8024752579564716</v>
      </c>
      <c r="T85" s="295">
        <v>3.4696654024083822</v>
      </c>
      <c r="U85" s="295">
        <v>1.27744006328701</v>
      </c>
      <c r="V85" s="295">
        <v>2.563623344519304</v>
      </c>
      <c r="W85" s="295">
        <v>0.56042683128565796</v>
      </c>
      <c r="X85" s="295">
        <v>0.63577329081809342</v>
      </c>
      <c r="Y85" s="295">
        <v>1.0360784151980269</v>
      </c>
      <c r="DA85" s="122" t="s">
        <v>1654</v>
      </c>
    </row>
    <row r="86" spans="1:105" ht="12" customHeight="1" x14ac:dyDescent="0.25">
      <c r="A86" s="59" t="s">
        <v>35</v>
      </c>
      <c r="B86" s="295">
        <v>0</v>
      </c>
      <c r="C86" s="295">
        <v>0</v>
      </c>
      <c r="D86" s="295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5">
        <v>0</v>
      </c>
      <c r="K86" s="295">
        <v>0</v>
      </c>
      <c r="L86" s="295">
        <v>0</v>
      </c>
      <c r="M86" s="295">
        <v>0</v>
      </c>
      <c r="N86" s="295">
        <v>0</v>
      </c>
      <c r="O86" s="295">
        <v>0</v>
      </c>
      <c r="P86" s="295">
        <v>0</v>
      </c>
      <c r="Q86" s="295">
        <v>0</v>
      </c>
      <c r="R86" s="295">
        <v>0</v>
      </c>
      <c r="S86" s="295">
        <v>0</v>
      </c>
      <c r="T86" s="295">
        <v>0</v>
      </c>
      <c r="U86" s="295">
        <v>0</v>
      </c>
      <c r="V86" s="295">
        <v>0</v>
      </c>
      <c r="W86" s="295">
        <v>0</v>
      </c>
      <c r="X86" s="295">
        <v>0</v>
      </c>
      <c r="Y86" s="295">
        <v>0</v>
      </c>
      <c r="DA86" s="122" t="s">
        <v>1655</v>
      </c>
    </row>
    <row r="87" spans="1:105" ht="12" customHeight="1" x14ac:dyDescent="0.25">
      <c r="A87" s="59" t="s">
        <v>38</v>
      </c>
      <c r="B87" s="295">
        <v>0.1126518943983558</v>
      </c>
      <c r="C87" s="295">
        <v>0.22977141734707221</v>
      </c>
      <c r="D87" s="295">
        <v>0.2164097433232442</v>
      </c>
      <c r="E87" s="295">
        <v>0.48040176720280942</v>
      </c>
      <c r="F87" s="295">
        <v>0.46915497275340667</v>
      </c>
      <c r="G87" s="295">
        <v>0.41792571372753218</v>
      </c>
      <c r="H87" s="295">
        <v>0.31421773754763321</v>
      </c>
      <c r="I87" s="295">
        <v>0.61438256133298919</v>
      </c>
      <c r="J87" s="295">
        <v>0.67064444222153174</v>
      </c>
      <c r="K87" s="295">
        <v>1.0360295593546589</v>
      </c>
      <c r="L87" s="295">
        <v>1.066367878207114</v>
      </c>
      <c r="M87" s="295">
        <v>0.27094422259818979</v>
      </c>
      <c r="N87" s="295">
        <v>0.13597532474832569</v>
      </c>
      <c r="O87" s="295">
        <v>0.6613477748289649</v>
      </c>
      <c r="P87" s="295">
        <v>2.7443439968891719</v>
      </c>
      <c r="Q87" s="295">
        <v>3.750814531419747</v>
      </c>
      <c r="R87" s="295">
        <v>3.4068802129716329</v>
      </c>
      <c r="S87" s="295">
        <v>3.1447006732602971</v>
      </c>
      <c r="T87" s="295">
        <v>3.5666482247473561</v>
      </c>
      <c r="U87" s="295">
        <v>1.8797248696035189</v>
      </c>
      <c r="V87" s="295">
        <v>4.063817303862205</v>
      </c>
      <c r="W87" s="295">
        <v>5.1972223317240536</v>
      </c>
      <c r="X87" s="295">
        <v>4.8240900482410103</v>
      </c>
      <c r="Y87" s="295">
        <v>4.0270170286270028</v>
      </c>
      <c r="DA87" s="122" t="s">
        <v>1656</v>
      </c>
    </row>
    <row r="88" spans="1:105" ht="12" customHeight="1" x14ac:dyDescent="0.25">
      <c r="A88" s="60" t="s">
        <v>1530</v>
      </c>
      <c r="B88" s="262">
        <v>0.77937050051675438</v>
      </c>
      <c r="C88" s="262">
        <v>0.76106144348024429</v>
      </c>
      <c r="D88" s="262">
        <v>0.73427846889969584</v>
      </c>
      <c r="E88" s="262">
        <v>0.76748723416309073</v>
      </c>
      <c r="F88" s="262">
        <v>0.84865062926199919</v>
      </c>
      <c r="G88" s="262">
        <v>0.89227137987780614</v>
      </c>
      <c r="H88" s="262">
        <v>0.90760364661471882</v>
      </c>
      <c r="I88" s="262">
        <v>0.65085854462483272</v>
      </c>
      <c r="J88" s="262">
        <v>0.60846006781681117</v>
      </c>
      <c r="K88" s="262">
        <v>0.67079561661133669</v>
      </c>
      <c r="L88" s="262">
        <v>0.58703270491583504</v>
      </c>
      <c r="M88" s="262">
        <v>0.30382642524197578</v>
      </c>
      <c r="N88" s="262">
        <v>0.2718058308424609</v>
      </c>
      <c r="O88" s="262">
        <v>0.64959205929595198</v>
      </c>
      <c r="P88" s="262">
        <v>0.87914239683459283</v>
      </c>
      <c r="Q88" s="262">
        <v>0.82959255479447391</v>
      </c>
      <c r="R88" s="262">
        <v>0.7371427458308254</v>
      </c>
      <c r="S88" s="262">
        <v>0.60697498208681888</v>
      </c>
      <c r="T88" s="262">
        <v>0.55837175180357668</v>
      </c>
      <c r="U88" s="262">
        <v>0.31665101443991212</v>
      </c>
      <c r="V88" s="262">
        <v>0.517838438438603</v>
      </c>
      <c r="W88" s="262">
        <v>0.57891041535724108</v>
      </c>
      <c r="X88" s="262">
        <v>0.64878431195122555</v>
      </c>
      <c r="Y88" s="262">
        <v>0.60938932579766303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2.2374335162785624</v>
      </c>
      <c r="C89" s="261">
        <f t="shared" si="3"/>
        <v>2.0156386913934305</v>
      </c>
      <c r="D89" s="261">
        <f t="shared" si="3"/>
        <v>1.9313701212697909</v>
      </c>
      <c r="E89" s="261">
        <f t="shared" si="3"/>
        <v>1.894768214943602</v>
      </c>
      <c r="F89" s="261">
        <f t="shared" si="3"/>
        <v>2.19569823312625</v>
      </c>
      <c r="G89" s="261">
        <f t="shared" si="3"/>
        <v>2.028605286379515</v>
      </c>
      <c r="H89" s="261">
        <f t="shared" si="3"/>
        <v>1.9986768596046163</v>
      </c>
      <c r="I89" s="261">
        <f t="shared" si="3"/>
        <v>1.3721531021998727</v>
      </c>
      <c r="J89" s="261">
        <f t="shared" si="3"/>
        <v>1.2632772974168827</v>
      </c>
      <c r="K89" s="261">
        <f t="shared" si="3"/>
        <v>1.412621180992689</v>
      </c>
      <c r="L89" s="261">
        <f t="shared" si="3"/>
        <v>1.1966367936692481</v>
      </c>
      <c r="M89" s="261">
        <f t="shared" si="3"/>
        <v>0.54806002851680224</v>
      </c>
      <c r="N89" s="261">
        <f t="shared" si="3"/>
        <v>0.50473961028293679</v>
      </c>
      <c r="O89" s="261">
        <f t="shared" si="3"/>
        <v>1.1860434027514681</v>
      </c>
      <c r="P89" s="261">
        <f t="shared" si="3"/>
        <v>1.6299842341195419</v>
      </c>
      <c r="Q89" s="261">
        <f t="shared" si="3"/>
        <v>1.6486631917398582</v>
      </c>
      <c r="R89" s="261">
        <f t="shared" si="3"/>
        <v>1.4084547047925127</v>
      </c>
      <c r="S89" s="261">
        <f t="shared" si="3"/>
        <v>1.1598528095448828</v>
      </c>
      <c r="T89" s="261">
        <f t="shared" si="3"/>
        <v>1.1042379929443551</v>
      </c>
      <c r="U89" s="261">
        <f t="shared" si="3"/>
        <v>0.59655026427899882</v>
      </c>
      <c r="V89" s="261">
        <f t="shared" si="3"/>
        <v>1.0290122784563662</v>
      </c>
      <c r="W89" s="261">
        <f t="shared" si="3"/>
        <v>1.1672001062796626</v>
      </c>
      <c r="X89" s="261">
        <f t="shared" si="3"/>
        <v>1.1533260371012664</v>
      </c>
      <c r="Y89" s="261">
        <f t="shared" si="3"/>
        <v>1.0521557372448251</v>
      </c>
      <c r="DA89" s="70"/>
    </row>
    <row r="90" spans="1:105" ht="12" customHeight="1" x14ac:dyDescent="0.25">
      <c r="A90" s="60" t="s">
        <v>1533</v>
      </c>
      <c r="B90" s="262">
        <v>1.508803988489744</v>
      </c>
      <c r="C90" s="262">
        <v>1.3041262081603471</v>
      </c>
      <c r="D90" s="262">
        <v>1.244896905122729</v>
      </c>
      <c r="E90" s="262">
        <v>1.1772482925941961</v>
      </c>
      <c r="F90" s="262">
        <v>1.40229906437806</v>
      </c>
      <c r="G90" s="262">
        <v>1.1944252991349671</v>
      </c>
      <c r="H90" s="262">
        <v>1.1501628139564699</v>
      </c>
      <c r="I90" s="262">
        <v>0.76366875013256652</v>
      </c>
      <c r="J90" s="262">
        <v>0.69443106626268614</v>
      </c>
      <c r="K90" s="262">
        <v>0.78549776145056049</v>
      </c>
      <c r="L90" s="262">
        <v>0.64782289540672022</v>
      </c>
      <c r="M90" s="262">
        <v>0.26401424463475431</v>
      </c>
      <c r="N90" s="262">
        <v>0.25062971768926368</v>
      </c>
      <c r="O90" s="262">
        <v>0.57874308139423114</v>
      </c>
      <c r="P90" s="262">
        <v>0.80807846652890825</v>
      </c>
      <c r="Q90" s="262">
        <v>0.87308132014447248</v>
      </c>
      <c r="R90" s="262">
        <v>0.71930369067080113</v>
      </c>
      <c r="S90" s="262">
        <v>0.59239497750696357</v>
      </c>
      <c r="T90" s="262">
        <v>0.5822190743716098</v>
      </c>
      <c r="U90" s="262">
        <v>0.30051483700503129</v>
      </c>
      <c r="V90" s="262">
        <v>0.54488774895435799</v>
      </c>
      <c r="W90" s="262">
        <v>0.62597969532736564</v>
      </c>
      <c r="X90" s="262">
        <v>0.54678087463953617</v>
      </c>
      <c r="Y90" s="262">
        <v>0.48244074751773769</v>
      </c>
      <c r="DA90" s="72" t="s">
        <v>1658</v>
      </c>
    </row>
    <row r="91" spans="1:105" ht="12" customHeight="1" x14ac:dyDescent="0.25">
      <c r="A91" s="59" t="s">
        <v>28</v>
      </c>
      <c r="B91" s="230">
        <v>0.4776329418208704</v>
      </c>
      <c r="C91" s="230">
        <v>0.50425046471863144</v>
      </c>
      <c r="D91" s="230">
        <v>0.47109396557992289</v>
      </c>
      <c r="E91" s="230">
        <v>0.42187223143158231</v>
      </c>
      <c r="F91" s="230">
        <v>0.51248906182473075</v>
      </c>
      <c r="G91" s="230">
        <v>0.5868834300424306</v>
      </c>
      <c r="H91" s="230">
        <v>0.60533860016782959</v>
      </c>
      <c r="I91" s="230">
        <v>0.35699919376765799</v>
      </c>
      <c r="J91" s="230">
        <v>0.29428437257767193</v>
      </c>
      <c r="K91" s="230">
        <v>0.25539934652927959</v>
      </c>
      <c r="L91" s="230">
        <v>0.25172025709556151</v>
      </c>
      <c r="M91" s="230">
        <v>8.254200000482928E-2</v>
      </c>
      <c r="N91" s="230">
        <v>1.738872153970181E-3</v>
      </c>
      <c r="O91" s="230">
        <v>6.7843971730173506E-3</v>
      </c>
      <c r="P91" s="230">
        <v>0.15368369641631219</v>
      </c>
      <c r="Q91" s="230">
        <v>0.21066522971429841</v>
      </c>
      <c r="R91" s="230">
        <v>0</v>
      </c>
      <c r="S91" s="230">
        <v>0.1003645249190683</v>
      </c>
      <c r="T91" s="230">
        <v>0.26322204102370378</v>
      </c>
      <c r="U91" s="230">
        <v>0.1473091849453699</v>
      </c>
      <c r="V91" s="230">
        <v>0.247452150859026</v>
      </c>
      <c r="W91" s="230">
        <v>0.42513168636125831</v>
      </c>
      <c r="X91" s="230">
        <v>0.35231461016739452</v>
      </c>
      <c r="Y91" s="230">
        <v>0.31270701022294428</v>
      </c>
      <c r="DA91" s="71" t="s">
        <v>1659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1.967153309086386E-2</v>
      </c>
      <c r="M92" s="295">
        <v>1.4508066890846921E-2</v>
      </c>
      <c r="N92" s="295">
        <v>1.8427693282557011E-2</v>
      </c>
      <c r="O92" s="295">
        <v>7.1897631994372907E-2</v>
      </c>
      <c r="P92" s="295">
        <v>9.0874193956903104E-2</v>
      </c>
      <c r="Q92" s="295">
        <v>7.5074836068969211E-2</v>
      </c>
      <c r="R92" s="295">
        <v>6.9644091931576252E-2</v>
      </c>
      <c r="S92" s="295">
        <v>1.660516068328827E-2</v>
      </c>
      <c r="T92" s="295">
        <v>9.9373552609111956E-3</v>
      </c>
      <c r="U92" s="295">
        <v>4.8739013571983559E-3</v>
      </c>
      <c r="V92" s="295">
        <v>1.654229430929725E-2</v>
      </c>
      <c r="W92" s="295">
        <v>9.0769329373422778E-3</v>
      </c>
      <c r="X92" s="295">
        <v>7.9726795897660779E-3</v>
      </c>
      <c r="Y92" s="295">
        <v>6.9449851938191733E-3</v>
      </c>
      <c r="DA92" s="122" t="s">
        <v>1660</v>
      </c>
    </row>
    <row r="93" spans="1:105" ht="12" customHeight="1" x14ac:dyDescent="0.25">
      <c r="A93" s="59" t="s">
        <v>159</v>
      </c>
      <c r="B93" s="295">
        <v>0</v>
      </c>
      <c r="C93" s="295">
        <v>0</v>
      </c>
      <c r="D93" s="295">
        <v>0</v>
      </c>
      <c r="E93" s="295">
        <v>0</v>
      </c>
      <c r="F93" s="295">
        <v>0</v>
      </c>
      <c r="G93" s="295">
        <v>0</v>
      </c>
      <c r="H93" s="295">
        <v>0</v>
      </c>
      <c r="I93" s="295">
        <v>0</v>
      </c>
      <c r="J93" s="295">
        <v>0</v>
      </c>
      <c r="K93" s="295">
        <v>0</v>
      </c>
      <c r="L93" s="295">
        <v>0</v>
      </c>
      <c r="M93" s="295">
        <v>0</v>
      </c>
      <c r="N93" s="295">
        <v>4.6423037396414707E-2</v>
      </c>
      <c r="O93" s="295">
        <v>6.0056626158888862E-2</v>
      </c>
      <c r="P93" s="295">
        <v>7.5977919536565533E-2</v>
      </c>
      <c r="Q93" s="295">
        <v>0.1249090442773773</v>
      </c>
      <c r="R93" s="295">
        <v>0.1164634701571078</v>
      </c>
      <c r="S93" s="295">
        <v>5.9682931729961308E-2</v>
      </c>
      <c r="T93" s="295">
        <v>2.8545830787469639E-2</v>
      </c>
      <c r="U93" s="295">
        <v>1.701221075223306E-2</v>
      </c>
      <c r="V93" s="295">
        <v>4.3214804661005933E-2</v>
      </c>
      <c r="W93" s="295">
        <v>5.8243215380190401E-2</v>
      </c>
      <c r="X93" s="295">
        <v>3.789557548541319E-2</v>
      </c>
      <c r="Y93" s="295">
        <v>3.9122251749911588E-2</v>
      </c>
      <c r="DA93" s="122" t="s">
        <v>1661</v>
      </c>
    </row>
    <row r="94" spans="1:105" ht="12" customHeight="1" x14ac:dyDescent="0.25">
      <c r="A94" s="59" t="s">
        <v>32</v>
      </c>
      <c r="B94" s="295">
        <v>1.0311710466688739</v>
      </c>
      <c r="C94" s="295">
        <v>0.79987574344171575</v>
      </c>
      <c r="D94" s="295">
        <v>0.77380293954280566</v>
      </c>
      <c r="E94" s="295">
        <v>0.75537606116261324</v>
      </c>
      <c r="F94" s="295">
        <v>0.88981000255332965</v>
      </c>
      <c r="G94" s="295">
        <v>0.60754186909253649</v>
      </c>
      <c r="H94" s="295">
        <v>0.54482421378864054</v>
      </c>
      <c r="I94" s="295">
        <v>0.40666955636490859</v>
      </c>
      <c r="J94" s="295">
        <v>0.40014669368501432</v>
      </c>
      <c r="K94" s="295">
        <v>0.53009841492128096</v>
      </c>
      <c r="L94" s="295">
        <v>0.37643110522029488</v>
      </c>
      <c r="M94" s="295">
        <v>0.1669641777390781</v>
      </c>
      <c r="N94" s="295">
        <v>0.1840401148563218</v>
      </c>
      <c r="O94" s="295">
        <v>0.44000442606795198</v>
      </c>
      <c r="P94" s="295">
        <v>0.48754265661912738</v>
      </c>
      <c r="Q94" s="295">
        <v>0.46243221008382762</v>
      </c>
      <c r="R94" s="295">
        <v>0.53319612858211707</v>
      </c>
      <c r="S94" s="295">
        <v>0.41574236017464572</v>
      </c>
      <c r="T94" s="295">
        <v>0.28051384729952511</v>
      </c>
      <c r="U94" s="295">
        <v>0.13131953995022999</v>
      </c>
      <c r="V94" s="295">
        <v>0.23767849912502889</v>
      </c>
      <c r="W94" s="295">
        <v>0.13352786064857469</v>
      </c>
      <c r="X94" s="295">
        <v>0.14859800939696249</v>
      </c>
      <c r="Y94" s="295">
        <v>0.12366650035106259</v>
      </c>
      <c r="DA94" s="122" t="s">
        <v>1662</v>
      </c>
    </row>
    <row r="95" spans="1:105" ht="12" customHeight="1" x14ac:dyDescent="0.25">
      <c r="A95" s="59" t="s">
        <v>35</v>
      </c>
      <c r="B95" s="295">
        <v>0</v>
      </c>
      <c r="C95" s="295">
        <v>0</v>
      </c>
      <c r="D95" s="295">
        <v>0</v>
      </c>
      <c r="E95" s="295">
        <v>0</v>
      </c>
      <c r="F95" s="295">
        <v>0</v>
      </c>
      <c r="G95" s="295">
        <v>0</v>
      </c>
      <c r="H95" s="295">
        <v>0</v>
      </c>
      <c r="I95" s="295">
        <v>0</v>
      </c>
      <c r="J95" s="295">
        <v>0</v>
      </c>
      <c r="K95" s="295">
        <v>0</v>
      </c>
      <c r="L95" s="295">
        <v>0</v>
      </c>
      <c r="M95" s="295">
        <v>0</v>
      </c>
      <c r="N95" s="295">
        <v>0</v>
      </c>
      <c r="O95" s="295">
        <v>0</v>
      </c>
      <c r="P95" s="295">
        <v>0</v>
      </c>
      <c r="Q95" s="295">
        <v>0</v>
      </c>
      <c r="R95" s="295">
        <v>0</v>
      </c>
      <c r="S95" s="295">
        <v>0</v>
      </c>
      <c r="T95" s="295">
        <v>0</v>
      </c>
      <c r="U95" s="295">
        <v>0</v>
      </c>
      <c r="V95" s="295">
        <v>0</v>
      </c>
      <c r="W95" s="295">
        <v>0</v>
      </c>
      <c r="X95" s="295">
        <v>0</v>
      </c>
      <c r="Y95" s="295">
        <v>0</v>
      </c>
      <c r="DA95" s="122" t="s">
        <v>1663</v>
      </c>
    </row>
    <row r="96" spans="1:105" ht="12" customHeight="1" x14ac:dyDescent="0.25">
      <c r="A96" s="61" t="s">
        <v>1540</v>
      </c>
      <c r="B96" s="263">
        <v>0.7286295277888184</v>
      </c>
      <c r="C96" s="263">
        <v>0.71151248323308325</v>
      </c>
      <c r="D96" s="263">
        <v>0.68647321614706192</v>
      </c>
      <c r="E96" s="263">
        <v>0.71751992234940587</v>
      </c>
      <c r="F96" s="263">
        <v>0.79339916874819028</v>
      </c>
      <c r="G96" s="263">
        <v>0.834179987244548</v>
      </c>
      <c r="H96" s="263">
        <v>0.84851404564814636</v>
      </c>
      <c r="I96" s="263">
        <v>0.60848435206730622</v>
      </c>
      <c r="J96" s="263">
        <v>0.56884623115419652</v>
      </c>
      <c r="K96" s="263">
        <v>0.62712341954212858</v>
      </c>
      <c r="L96" s="263">
        <v>0.54881389826252791</v>
      </c>
      <c r="M96" s="263">
        <v>0.28404578388204788</v>
      </c>
      <c r="N96" s="263">
        <v>0.25410989259367311</v>
      </c>
      <c r="O96" s="263">
        <v>0.60730032135723699</v>
      </c>
      <c r="P96" s="263">
        <v>0.8219057675906335</v>
      </c>
      <c r="Q96" s="263">
        <v>0.77558187159538572</v>
      </c>
      <c r="R96" s="263">
        <v>0.68915101412171165</v>
      </c>
      <c r="S96" s="263">
        <v>0.56745783203791922</v>
      </c>
      <c r="T96" s="263">
        <v>0.52201891857274541</v>
      </c>
      <c r="U96" s="263">
        <v>0.29603542727396748</v>
      </c>
      <c r="V96" s="263">
        <v>0.48412452950200818</v>
      </c>
      <c r="W96" s="263">
        <v>0.541220410952297</v>
      </c>
      <c r="X96" s="263">
        <v>0.60654516246173029</v>
      </c>
      <c r="Y96" s="263">
        <v>0.56971498972708734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0</v>
      </c>
      <c r="C99" s="223">
        <v>0</v>
      </c>
      <c r="D99" s="223">
        <v>0</v>
      </c>
      <c r="E99" s="223">
        <v>0</v>
      </c>
      <c r="F99" s="223">
        <v>0</v>
      </c>
      <c r="G99" s="223">
        <v>0</v>
      </c>
      <c r="H99" s="223">
        <v>0</v>
      </c>
      <c r="I99" s="223">
        <v>0</v>
      </c>
      <c r="J99" s="223">
        <v>0</v>
      </c>
      <c r="K99" s="223">
        <v>0</v>
      </c>
      <c r="L99" s="223">
        <v>0</v>
      </c>
      <c r="M99" s="223">
        <v>0</v>
      </c>
      <c r="N99" s="223">
        <v>0</v>
      </c>
      <c r="O99" s="223">
        <v>0</v>
      </c>
      <c r="P99" s="223">
        <v>0</v>
      </c>
      <c r="Q99" s="223">
        <v>0</v>
      </c>
      <c r="R99" s="223">
        <v>0</v>
      </c>
      <c r="S99" s="223">
        <v>0</v>
      </c>
      <c r="T99" s="223">
        <v>0</v>
      </c>
      <c r="U99" s="223">
        <v>0</v>
      </c>
      <c r="V99" s="223">
        <v>0</v>
      </c>
      <c r="W99" s="223">
        <v>0</v>
      </c>
      <c r="X99" s="223">
        <v>0</v>
      </c>
      <c r="Y99" s="223">
        <v>0</v>
      </c>
      <c r="DA99" s="89" t="s">
        <v>1665</v>
      </c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1666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1667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1668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1669</v>
      </c>
    </row>
    <row r="104" spans="1:105" ht="12" customHeight="1" x14ac:dyDescent="0.25">
      <c r="A104" s="56" t="s">
        <v>95</v>
      </c>
      <c r="B104" s="260">
        <v>0</v>
      </c>
      <c r="C104" s="260">
        <v>0</v>
      </c>
      <c r="D104" s="260">
        <v>0</v>
      </c>
      <c r="E104" s="260">
        <v>0</v>
      </c>
      <c r="F104" s="260">
        <v>0</v>
      </c>
      <c r="G104" s="260">
        <v>0</v>
      </c>
      <c r="H104" s="260">
        <v>0</v>
      </c>
      <c r="I104" s="260">
        <v>0</v>
      </c>
      <c r="J104" s="260">
        <v>0</v>
      </c>
      <c r="K104" s="260">
        <v>0</v>
      </c>
      <c r="L104" s="260">
        <v>0</v>
      </c>
      <c r="M104" s="260">
        <v>0</v>
      </c>
      <c r="N104" s="260">
        <v>0</v>
      </c>
      <c r="O104" s="260">
        <v>0</v>
      </c>
      <c r="P104" s="260">
        <v>0</v>
      </c>
      <c r="Q104" s="260">
        <v>0</v>
      </c>
      <c r="R104" s="260">
        <v>0</v>
      </c>
      <c r="S104" s="260">
        <v>0</v>
      </c>
      <c r="T104" s="260">
        <v>0</v>
      </c>
      <c r="U104" s="260">
        <v>0</v>
      </c>
      <c r="V104" s="260">
        <v>0</v>
      </c>
      <c r="W104" s="260">
        <v>0</v>
      </c>
      <c r="X104" s="260">
        <v>0</v>
      </c>
      <c r="Y104" s="260">
        <v>0</v>
      </c>
      <c r="DA104" s="68" t="s">
        <v>1670</v>
      </c>
    </row>
    <row r="105" spans="1:105" ht="12" customHeight="1" x14ac:dyDescent="0.25">
      <c r="A105" s="37" t="s">
        <v>159</v>
      </c>
      <c r="B105" s="226">
        <v>0</v>
      </c>
      <c r="C105" s="226">
        <v>0</v>
      </c>
      <c r="D105" s="226">
        <v>0</v>
      </c>
      <c r="E105" s="226">
        <v>0</v>
      </c>
      <c r="F105" s="226">
        <v>0</v>
      </c>
      <c r="G105" s="226">
        <v>0</v>
      </c>
      <c r="H105" s="226">
        <v>0</v>
      </c>
      <c r="I105" s="226">
        <v>0</v>
      </c>
      <c r="J105" s="226">
        <v>0</v>
      </c>
      <c r="K105" s="226">
        <v>0</v>
      </c>
      <c r="L105" s="226">
        <v>0</v>
      </c>
      <c r="M105" s="226">
        <v>0</v>
      </c>
      <c r="N105" s="226">
        <v>0</v>
      </c>
      <c r="O105" s="226">
        <v>0</v>
      </c>
      <c r="P105" s="226">
        <v>0</v>
      </c>
      <c r="Q105" s="226">
        <v>0</v>
      </c>
      <c r="R105" s="226">
        <v>0</v>
      </c>
      <c r="S105" s="226">
        <v>0</v>
      </c>
      <c r="T105" s="226">
        <v>0</v>
      </c>
      <c r="U105" s="226">
        <v>0</v>
      </c>
      <c r="V105" s="226">
        <v>0</v>
      </c>
      <c r="W105" s="226">
        <v>0</v>
      </c>
      <c r="X105" s="226">
        <v>0</v>
      </c>
      <c r="Y105" s="226">
        <v>0</v>
      </c>
      <c r="DA105" s="69" t="s">
        <v>1671</v>
      </c>
    </row>
    <row r="106" spans="1:105" ht="12" customHeight="1" x14ac:dyDescent="0.25">
      <c r="A106" s="37" t="s">
        <v>35</v>
      </c>
      <c r="B106" s="226">
        <v>0</v>
      </c>
      <c r="C106" s="226">
        <v>0</v>
      </c>
      <c r="D106" s="226">
        <v>0</v>
      </c>
      <c r="E106" s="226">
        <v>0</v>
      </c>
      <c r="F106" s="226">
        <v>0</v>
      </c>
      <c r="G106" s="226">
        <v>0</v>
      </c>
      <c r="H106" s="226">
        <v>0</v>
      </c>
      <c r="I106" s="226">
        <v>0</v>
      </c>
      <c r="J106" s="226">
        <v>0</v>
      </c>
      <c r="K106" s="226">
        <v>0</v>
      </c>
      <c r="L106" s="226">
        <v>0</v>
      </c>
      <c r="M106" s="226">
        <v>0</v>
      </c>
      <c r="N106" s="226">
        <v>0</v>
      </c>
      <c r="O106" s="226">
        <v>0</v>
      </c>
      <c r="P106" s="226">
        <v>0</v>
      </c>
      <c r="Q106" s="226">
        <v>0</v>
      </c>
      <c r="R106" s="226">
        <v>0</v>
      </c>
      <c r="S106" s="226">
        <v>0</v>
      </c>
      <c r="T106" s="226">
        <v>0</v>
      </c>
      <c r="U106" s="226">
        <v>0</v>
      </c>
      <c r="V106" s="226">
        <v>0</v>
      </c>
      <c r="W106" s="226">
        <v>0</v>
      </c>
      <c r="X106" s="226">
        <v>0</v>
      </c>
      <c r="Y106" s="226">
        <v>0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0</v>
      </c>
      <c r="C110" s="261">
        <f t="shared" si="4"/>
        <v>0</v>
      </c>
      <c r="D110" s="261">
        <f t="shared" si="4"/>
        <v>0</v>
      </c>
      <c r="E110" s="261">
        <f t="shared" si="4"/>
        <v>0</v>
      </c>
      <c r="F110" s="261">
        <f t="shared" si="4"/>
        <v>0</v>
      </c>
      <c r="G110" s="261">
        <f t="shared" si="4"/>
        <v>0</v>
      </c>
      <c r="H110" s="261">
        <f t="shared" si="4"/>
        <v>0</v>
      </c>
      <c r="I110" s="261">
        <f t="shared" si="4"/>
        <v>0</v>
      </c>
      <c r="J110" s="261">
        <f t="shared" si="4"/>
        <v>0</v>
      </c>
      <c r="K110" s="261">
        <f t="shared" si="4"/>
        <v>0</v>
      </c>
      <c r="L110" s="261">
        <f t="shared" si="4"/>
        <v>0</v>
      </c>
      <c r="M110" s="261">
        <f t="shared" si="4"/>
        <v>0</v>
      </c>
      <c r="N110" s="261">
        <f t="shared" si="4"/>
        <v>0</v>
      </c>
      <c r="O110" s="261">
        <f t="shared" si="4"/>
        <v>0</v>
      </c>
      <c r="P110" s="261">
        <f t="shared" si="4"/>
        <v>0</v>
      </c>
      <c r="Q110" s="261">
        <f t="shared" si="4"/>
        <v>0</v>
      </c>
      <c r="R110" s="261">
        <f t="shared" si="4"/>
        <v>0</v>
      </c>
      <c r="S110" s="261">
        <f t="shared" si="4"/>
        <v>0</v>
      </c>
      <c r="T110" s="261">
        <f t="shared" si="4"/>
        <v>0</v>
      </c>
      <c r="U110" s="261">
        <f t="shared" si="4"/>
        <v>0</v>
      </c>
      <c r="V110" s="261">
        <f t="shared" si="4"/>
        <v>0</v>
      </c>
      <c r="W110" s="261">
        <f t="shared" si="4"/>
        <v>0</v>
      </c>
      <c r="X110" s="261">
        <f t="shared" si="4"/>
        <v>0</v>
      </c>
      <c r="Y110" s="261">
        <f t="shared" si="4"/>
        <v>0</v>
      </c>
      <c r="DA110" s="70"/>
    </row>
    <row r="111" spans="1:105" ht="12" customHeight="1" x14ac:dyDescent="0.25">
      <c r="A111" s="60" t="s">
        <v>1554</v>
      </c>
      <c r="B111" s="262">
        <v>0</v>
      </c>
      <c r="C111" s="262">
        <v>0</v>
      </c>
      <c r="D111" s="262">
        <v>0</v>
      </c>
      <c r="E111" s="262">
        <v>0</v>
      </c>
      <c r="F111" s="262">
        <v>0</v>
      </c>
      <c r="G111" s="262">
        <v>0</v>
      </c>
      <c r="H111" s="262">
        <v>0</v>
      </c>
      <c r="I111" s="262">
        <v>0</v>
      </c>
      <c r="J111" s="262">
        <v>0</v>
      </c>
      <c r="K111" s="262">
        <v>0</v>
      </c>
      <c r="L111" s="262">
        <v>0</v>
      </c>
      <c r="M111" s="262">
        <v>0</v>
      </c>
      <c r="N111" s="262">
        <v>0</v>
      </c>
      <c r="O111" s="262">
        <v>0</v>
      </c>
      <c r="P111" s="262">
        <v>0</v>
      </c>
      <c r="Q111" s="262">
        <v>0</v>
      </c>
      <c r="R111" s="262">
        <v>0</v>
      </c>
      <c r="S111" s="262">
        <v>0</v>
      </c>
      <c r="T111" s="262">
        <v>0</v>
      </c>
      <c r="U111" s="262">
        <v>0</v>
      </c>
      <c r="V111" s="262">
        <v>0</v>
      </c>
      <c r="W111" s="262">
        <v>0</v>
      </c>
      <c r="X111" s="262">
        <v>0</v>
      </c>
      <c r="Y111" s="262">
        <v>0</v>
      </c>
      <c r="DA111" s="72" t="s">
        <v>1676</v>
      </c>
    </row>
    <row r="112" spans="1:105" ht="12" customHeight="1" x14ac:dyDescent="0.25">
      <c r="A112" s="59" t="s">
        <v>28</v>
      </c>
      <c r="B112" s="230">
        <v>0</v>
      </c>
      <c r="C112" s="230">
        <v>0</v>
      </c>
      <c r="D112" s="230">
        <v>0</v>
      </c>
      <c r="E112" s="230">
        <v>0</v>
      </c>
      <c r="F112" s="230">
        <v>0</v>
      </c>
      <c r="G112" s="230">
        <v>0</v>
      </c>
      <c r="H112" s="230">
        <v>0</v>
      </c>
      <c r="I112" s="230">
        <v>0</v>
      </c>
      <c r="J112" s="230">
        <v>0</v>
      </c>
      <c r="K112" s="230">
        <v>0</v>
      </c>
      <c r="L112" s="230">
        <v>0</v>
      </c>
      <c r="M112" s="230">
        <v>0</v>
      </c>
      <c r="N112" s="230">
        <v>0</v>
      </c>
      <c r="O112" s="230">
        <v>0</v>
      </c>
      <c r="P112" s="230">
        <v>0</v>
      </c>
      <c r="Q112" s="230">
        <v>0</v>
      </c>
      <c r="R112" s="230">
        <v>0</v>
      </c>
      <c r="S112" s="230">
        <v>0</v>
      </c>
      <c r="T112" s="230">
        <v>0</v>
      </c>
      <c r="U112" s="230">
        <v>0</v>
      </c>
      <c r="V112" s="230">
        <v>0</v>
      </c>
      <c r="W112" s="230">
        <v>0</v>
      </c>
      <c r="X112" s="230">
        <v>0</v>
      </c>
      <c r="Y112" s="230">
        <v>0</v>
      </c>
      <c r="DA112" s="71" t="s">
        <v>1677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1678</v>
      </c>
    </row>
    <row r="114" spans="1:105" ht="12" customHeight="1" x14ac:dyDescent="0.25">
      <c r="A114" s="59" t="s">
        <v>159</v>
      </c>
      <c r="B114" s="295">
        <v>0</v>
      </c>
      <c r="C114" s="295">
        <v>0</v>
      </c>
      <c r="D114" s="295">
        <v>0</v>
      </c>
      <c r="E114" s="295">
        <v>0</v>
      </c>
      <c r="F114" s="295">
        <v>0</v>
      </c>
      <c r="G114" s="295">
        <v>0</v>
      </c>
      <c r="H114" s="295">
        <v>0</v>
      </c>
      <c r="I114" s="295">
        <v>0</v>
      </c>
      <c r="J114" s="295">
        <v>0</v>
      </c>
      <c r="K114" s="295">
        <v>0</v>
      </c>
      <c r="L114" s="295">
        <v>0</v>
      </c>
      <c r="M114" s="295">
        <v>0</v>
      </c>
      <c r="N114" s="295">
        <v>0</v>
      </c>
      <c r="O114" s="295">
        <v>0</v>
      </c>
      <c r="P114" s="295">
        <v>0</v>
      </c>
      <c r="Q114" s="295">
        <v>0</v>
      </c>
      <c r="R114" s="295">
        <v>0</v>
      </c>
      <c r="S114" s="295">
        <v>0</v>
      </c>
      <c r="T114" s="295">
        <v>0</v>
      </c>
      <c r="U114" s="295">
        <v>0</v>
      </c>
      <c r="V114" s="295">
        <v>0</v>
      </c>
      <c r="W114" s="295">
        <v>0</v>
      </c>
      <c r="X114" s="295">
        <v>0</v>
      </c>
      <c r="Y114" s="295">
        <v>0</v>
      </c>
      <c r="DA114" s="122" t="s">
        <v>1679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0</v>
      </c>
      <c r="C116" s="295">
        <v>0</v>
      </c>
      <c r="D116" s="295">
        <v>0</v>
      </c>
      <c r="E116" s="295">
        <v>0</v>
      </c>
      <c r="F116" s="295">
        <v>0</v>
      </c>
      <c r="G116" s="295">
        <v>0</v>
      </c>
      <c r="H116" s="295">
        <v>0</v>
      </c>
      <c r="I116" s="295">
        <v>0</v>
      </c>
      <c r="J116" s="295">
        <v>0</v>
      </c>
      <c r="K116" s="295">
        <v>0</v>
      </c>
      <c r="L116" s="295">
        <v>0</v>
      </c>
      <c r="M116" s="295">
        <v>0</v>
      </c>
      <c r="N116" s="295">
        <v>0</v>
      </c>
      <c r="O116" s="295">
        <v>0</v>
      </c>
      <c r="P116" s="295">
        <v>0</v>
      </c>
      <c r="Q116" s="295">
        <v>0</v>
      </c>
      <c r="R116" s="295">
        <v>0</v>
      </c>
      <c r="S116" s="295">
        <v>0</v>
      </c>
      <c r="T116" s="295">
        <v>0</v>
      </c>
      <c r="U116" s="295">
        <v>0</v>
      </c>
      <c r="V116" s="295">
        <v>0</v>
      </c>
      <c r="W116" s="295">
        <v>0</v>
      </c>
      <c r="X116" s="295">
        <v>0</v>
      </c>
      <c r="Y116" s="295">
        <v>0</v>
      </c>
      <c r="DA116" s="122" t="s">
        <v>1681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1682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0</v>
      </c>
      <c r="C119" s="261">
        <f t="shared" si="5"/>
        <v>0</v>
      </c>
      <c r="D119" s="261">
        <f t="shared" si="5"/>
        <v>0</v>
      </c>
      <c r="E119" s="261">
        <f t="shared" si="5"/>
        <v>0</v>
      </c>
      <c r="F119" s="261">
        <f t="shared" si="5"/>
        <v>0</v>
      </c>
      <c r="G119" s="261">
        <f t="shared" si="5"/>
        <v>0</v>
      </c>
      <c r="H119" s="261">
        <f t="shared" si="5"/>
        <v>0</v>
      </c>
      <c r="I119" s="261">
        <f t="shared" si="5"/>
        <v>0</v>
      </c>
      <c r="J119" s="261">
        <f t="shared" si="5"/>
        <v>0</v>
      </c>
      <c r="K119" s="261">
        <f t="shared" si="5"/>
        <v>0</v>
      </c>
      <c r="L119" s="261">
        <f t="shared" si="5"/>
        <v>0</v>
      </c>
      <c r="M119" s="261">
        <f t="shared" si="5"/>
        <v>0</v>
      </c>
      <c r="N119" s="261">
        <f t="shared" si="5"/>
        <v>0</v>
      </c>
      <c r="O119" s="261">
        <f t="shared" si="5"/>
        <v>0</v>
      </c>
      <c r="P119" s="261">
        <f t="shared" si="5"/>
        <v>0</v>
      </c>
      <c r="Q119" s="261">
        <f t="shared" si="5"/>
        <v>0</v>
      </c>
      <c r="R119" s="261">
        <f t="shared" si="5"/>
        <v>0</v>
      </c>
      <c r="S119" s="261">
        <f t="shared" si="5"/>
        <v>0</v>
      </c>
      <c r="T119" s="261">
        <f t="shared" si="5"/>
        <v>0</v>
      </c>
      <c r="U119" s="261">
        <f t="shared" si="5"/>
        <v>0</v>
      </c>
      <c r="V119" s="261">
        <f t="shared" si="5"/>
        <v>0</v>
      </c>
      <c r="W119" s="261">
        <f t="shared" si="5"/>
        <v>0</v>
      </c>
      <c r="X119" s="261">
        <f t="shared" si="5"/>
        <v>0</v>
      </c>
      <c r="Y119" s="261">
        <f t="shared" si="5"/>
        <v>0</v>
      </c>
      <c r="DA119" s="70"/>
    </row>
    <row r="120" spans="1:105" ht="12" customHeight="1" x14ac:dyDescent="0.25">
      <c r="A120" s="60" t="s">
        <v>1566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X120" s="262">
        <v>0</v>
      </c>
      <c r="Y120" s="262">
        <v>0</v>
      </c>
      <c r="DA120" s="72" t="s">
        <v>1684</v>
      </c>
    </row>
    <row r="121" spans="1:105" ht="12" customHeight="1" x14ac:dyDescent="0.25">
      <c r="A121" s="59" t="s">
        <v>28</v>
      </c>
      <c r="B121" s="230">
        <v>0</v>
      </c>
      <c r="C121" s="230">
        <v>0</v>
      </c>
      <c r="D121" s="230">
        <v>0</v>
      </c>
      <c r="E121" s="230">
        <v>0</v>
      </c>
      <c r="F121" s="230">
        <v>0</v>
      </c>
      <c r="G121" s="230">
        <v>0</v>
      </c>
      <c r="H121" s="230">
        <v>0</v>
      </c>
      <c r="I121" s="230">
        <v>0</v>
      </c>
      <c r="J121" s="230">
        <v>0</v>
      </c>
      <c r="K121" s="230">
        <v>0</v>
      </c>
      <c r="L121" s="230">
        <v>0</v>
      </c>
      <c r="M121" s="230">
        <v>0</v>
      </c>
      <c r="N121" s="230">
        <v>0</v>
      </c>
      <c r="O121" s="230">
        <v>0</v>
      </c>
      <c r="P121" s="230">
        <v>0</v>
      </c>
      <c r="Q121" s="230">
        <v>0</v>
      </c>
      <c r="R121" s="230">
        <v>0</v>
      </c>
      <c r="S121" s="230">
        <v>0</v>
      </c>
      <c r="T121" s="230">
        <v>0</v>
      </c>
      <c r="U121" s="230">
        <v>0</v>
      </c>
      <c r="V121" s="230">
        <v>0</v>
      </c>
      <c r="W121" s="230">
        <v>0</v>
      </c>
      <c r="X121" s="230">
        <v>0</v>
      </c>
      <c r="Y121" s="230">
        <v>0</v>
      </c>
      <c r="DA121" s="71" t="s">
        <v>1685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1686</v>
      </c>
    </row>
    <row r="123" spans="1:105" ht="12" customHeight="1" x14ac:dyDescent="0.25">
      <c r="A123" s="59" t="s">
        <v>159</v>
      </c>
      <c r="B123" s="295">
        <v>0</v>
      </c>
      <c r="C123" s="295">
        <v>0</v>
      </c>
      <c r="D123" s="295">
        <v>0</v>
      </c>
      <c r="E123" s="295">
        <v>0</v>
      </c>
      <c r="F123" s="295">
        <v>0</v>
      </c>
      <c r="G123" s="295">
        <v>0</v>
      </c>
      <c r="H123" s="295">
        <v>0</v>
      </c>
      <c r="I123" s="295">
        <v>0</v>
      </c>
      <c r="J123" s="295">
        <v>0</v>
      </c>
      <c r="K123" s="295">
        <v>0</v>
      </c>
      <c r="L123" s="295">
        <v>0</v>
      </c>
      <c r="M123" s="295">
        <v>0</v>
      </c>
      <c r="N123" s="295">
        <v>0</v>
      </c>
      <c r="O123" s="295">
        <v>0</v>
      </c>
      <c r="P123" s="295">
        <v>0</v>
      </c>
      <c r="Q123" s="295">
        <v>0</v>
      </c>
      <c r="R123" s="295">
        <v>0</v>
      </c>
      <c r="S123" s="295">
        <v>0</v>
      </c>
      <c r="T123" s="295">
        <v>0</v>
      </c>
      <c r="U123" s="295">
        <v>0</v>
      </c>
      <c r="V123" s="295">
        <v>0</v>
      </c>
      <c r="W123" s="295">
        <v>0</v>
      </c>
      <c r="X123" s="295">
        <v>0</v>
      </c>
      <c r="Y123" s="295">
        <v>0</v>
      </c>
      <c r="DA123" s="122" t="s">
        <v>1687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0</v>
      </c>
      <c r="C125" s="295">
        <v>0</v>
      </c>
      <c r="D125" s="295">
        <v>0</v>
      </c>
      <c r="E125" s="295">
        <v>0</v>
      </c>
      <c r="F125" s="295">
        <v>0</v>
      </c>
      <c r="G125" s="295">
        <v>0</v>
      </c>
      <c r="H125" s="295">
        <v>0</v>
      </c>
      <c r="I125" s="295">
        <v>0</v>
      </c>
      <c r="J125" s="295">
        <v>0</v>
      </c>
      <c r="K125" s="295">
        <v>0</v>
      </c>
      <c r="L125" s="295">
        <v>0</v>
      </c>
      <c r="M125" s="295">
        <v>0</v>
      </c>
      <c r="N125" s="295">
        <v>0</v>
      </c>
      <c r="O125" s="295">
        <v>0</v>
      </c>
      <c r="P125" s="295">
        <v>0</v>
      </c>
      <c r="Q125" s="295">
        <v>0</v>
      </c>
      <c r="R125" s="295">
        <v>0</v>
      </c>
      <c r="S125" s="295">
        <v>0</v>
      </c>
      <c r="T125" s="295">
        <v>0</v>
      </c>
      <c r="U125" s="295">
        <v>0</v>
      </c>
      <c r="V125" s="295">
        <v>0</v>
      </c>
      <c r="W125" s="295">
        <v>0</v>
      </c>
      <c r="X125" s="295">
        <v>0</v>
      </c>
      <c r="Y125" s="295">
        <v>0</v>
      </c>
      <c r="DA125" s="122" t="s">
        <v>1689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1690</v>
      </c>
    </row>
    <row r="127" spans="1:105" ht="12" customHeight="1" x14ac:dyDescent="0.25">
      <c r="A127" s="132" t="s">
        <v>1575</v>
      </c>
      <c r="B127" s="316">
        <v>0</v>
      </c>
      <c r="C127" s="316">
        <v>0</v>
      </c>
      <c r="D127" s="316">
        <v>0</v>
      </c>
      <c r="E127" s="316">
        <v>0</v>
      </c>
      <c r="F127" s="316">
        <v>0</v>
      </c>
      <c r="G127" s="316">
        <v>0</v>
      </c>
      <c r="H127" s="316">
        <v>0</v>
      </c>
      <c r="I127" s="316">
        <v>0</v>
      </c>
      <c r="J127" s="316">
        <v>0</v>
      </c>
      <c r="K127" s="316">
        <v>0</v>
      </c>
      <c r="L127" s="316">
        <v>0</v>
      </c>
      <c r="M127" s="316">
        <v>0</v>
      </c>
      <c r="N127" s="316">
        <v>0</v>
      </c>
      <c r="O127" s="316">
        <v>0</v>
      </c>
      <c r="P127" s="316">
        <v>0</v>
      </c>
      <c r="Q127" s="316">
        <v>0</v>
      </c>
      <c r="R127" s="316">
        <v>0</v>
      </c>
      <c r="S127" s="316">
        <v>0</v>
      </c>
      <c r="T127" s="316">
        <v>0</v>
      </c>
      <c r="U127" s="316">
        <v>0</v>
      </c>
      <c r="V127" s="316">
        <v>0</v>
      </c>
      <c r="W127" s="316">
        <v>0</v>
      </c>
      <c r="X127" s="316">
        <v>0</v>
      </c>
      <c r="Y127" s="316">
        <v>0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1.0000000000000002</v>
      </c>
      <c r="D132" s="232">
        <f t="shared" si="6"/>
        <v>0.99999999999999989</v>
      </c>
      <c r="E132" s="232">
        <f t="shared" si="6"/>
        <v>1</v>
      </c>
      <c r="F132" s="232">
        <f t="shared" si="6"/>
        <v>0.99999999999999989</v>
      </c>
      <c r="G132" s="232">
        <f t="shared" si="6"/>
        <v>0.99999999999999989</v>
      </c>
      <c r="H132" s="232">
        <f t="shared" si="6"/>
        <v>0.99999999999999989</v>
      </c>
      <c r="I132" s="232">
        <f t="shared" si="6"/>
        <v>1</v>
      </c>
      <c r="J132" s="232">
        <f t="shared" si="6"/>
        <v>1</v>
      </c>
      <c r="K132" s="232">
        <f t="shared" si="6"/>
        <v>1</v>
      </c>
      <c r="L132" s="232">
        <f t="shared" si="6"/>
        <v>0.99999999999999989</v>
      </c>
      <c r="M132" s="232">
        <f t="shared" si="6"/>
        <v>1</v>
      </c>
      <c r="N132" s="232">
        <f t="shared" si="6"/>
        <v>1.0000000000000002</v>
      </c>
      <c r="O132" s="232">
        <f t="shared" si="6"/>
        <v>0.99999999999999956</v>
      </c>
      <c r="P132" s="232">
        <f t="shared" si="6"/>
        <v>1</v>
      </c>
      <c r="Q132" s="232">
        <f t="shared" si="6"/>
        <v>0.99999999999999989</v>
      </c>
      <c r="R132" s="232">
        <f t="shared" si="6"/>
        <v>0.99999999999999978</v>
      </c>
      <c r="S132" s="232">
        <f t="shared" si="6"/>
        <v>0.99999999999999989</v>
      </c>
      <c r="T132" s="232">
        <f t="shared" si="6"/>
        <v>1.0000000000000002</v>
      </c>
      <c r="U132" s="232">
        <f t="shared" si="6"/>
        <v>0.99999999999999978</v>
      </c>
      <c r="V132" s="232">
        <f t="shared" si="6"/>
        <v>1.0000000000000002</v>
      </c>
      <c r="W132" s="232">
        <f t="shared" si="6"/>
        <v>1</v>
      </c>
      <c r="X132" s="232">
        <f t="shared" si="6"/>
        <v>1</v>
      </c>
      <c r="Y132" s="232">
        <f t="shared" si="6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4.1642614763094969E-3</v>
      </c>
      <c r="C133" s="266">
        <f t="shared" si="7"/>
        <v>4.1505658656776512E-3</v>
      </c>
      <c r="D133" s="266">
        <f t="shared" si="7"/>
        <v>4.1516596755590187E-3</v>
      </c>
      <c r="E133" s="266">
        <f t="shared" si="7"/>
        <v>4.1439838153983838E-3</v>
      </c>
      <c r="F133" s="266">
        <f t="shared" si="7"/>
        <v>4.1469155951058953E-3</v>
      </c>
      <c r="G133" s="266">
        <f t="shared" si="7"/>
        <v>4.1348774095704543E-3</v>
      </c>
      <c r="H133" s="266">
        <f t="shared" si="7"/>
        <v>4.126158784342227E-3</v>
      </c>
      <c r="I133" s="266">
        <f t="shared" si="7"/>
        <v>4.1199147985074725E-3</v>
      </c>
      <c r="J133" s="266">
        <f t="shared" si="7"/>
        <v>4.1241647540277357E-3</v>
      </c>
      <c r="K133" s="266">
        <f t="shared" si="7"/>
        <v>4.1411608695814733E-3</v>
      </c>
      <c r="L133" s="266">
        <f t="shared" si="7"/>
        <v>4.1228103272116122E-3</v>
      </c>
      <c r="M133" s="266">
        <f t="shared" si="7"/>
        <v>4.1192768151203686E-3</v>
      </c>
      <c r="N133" s="266">
        <f t="shared" si="7"/>
        <v>4.1405770280898094E-3</v>
      </c>
      <c r="O133" s="266">
        <f t="shared" si="7"/>
        <v>4.1741412637893733E-3</v>
      </c>
      <c r="P133" s="266">
        <f t="shared" si="7"/>
        <v>4.1813431985796541E-3</v>
      </c>
      <c r="Q133" s="266">
        <f t="shared" si="7"/>
        <v>4.1555240147328684E-3</v>
      </c>
      <c r="R133" s="266">
        <f t="shared" si="7"/>
        <v>4.1442470602295819E-3</v>
      </c>
      <c r="S133" s="266">
        <f t="shared" si="7"/>
        <v>4.1122489268005432E-3</v>
      </c>
      <c r="T133" s="266">
        <f t="shared" si="7"/>
        <v>4.0749631410518222E-3</v>
      </c>
      <c r="U133" s="266">
        <f t="shared" si="7"/>
        <v>4.0476733474578783E-3</v>
      </c>
      <c r="V133" s="266">
        <f t="shared" si="7"/>
        <v>4.058595636394104E-3</v>
      </c>
      <c r="W133" s="266">
        <f t="shared" si="7"/>
        <v>3.9952825112972877E-3</v>
      </c>
      <c r="X133" s="266">
        <f t="shared" si="7"/>
        <v>3.9899355884932151E-3</v>
      </c>
      <c r="Y133" s="266">
        <f t="shared" si="7"/>
        <v>3.9968056952002411E-3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4.3131647359750518E-4</v>
      </c>
      <c r="C134" s="267">
        <f t="shared" si="8"/>
        <v>4.2989794055987108E-4</v>
      </c>
      <c r="D134" s="267">
        <f t="shared" si="8"/>
        <v>4.3001123273028361E-4</v>
      </c>
      <c r="E134" s="267">
        <f t="shared" si="8"/>
        <v>4.2921619981624922E-4</v>
      </c>
      <c r="F134" s="267">
        <f t="shared" si="8"/>
        <v>4.2951986107575525E-4</v>
      </c>
      <c r="G134" s="267">
        <f t="shared" si="8"/>
        <v>4.282729970728106E-4</v>
      </c>
      <c r="H134" s="267">
        <f t="shared" si="8"/>
        <v>4.2736995899284112E-4</v>
      </c>
      <c r="I134" s="267">
        <f t="shared" si="8"/>
        <v>4.2672323352500977E-4</v>
      </c>
      <c r="J134" s="267">
        <f t="shared" si="8"/>
        <v>4.2716342582282149E-4</v>
      </c>
      <c r="K134" s="267">
        <f t="shared" si="8"/>
        <v>4.289238111077509E-4</v>
      </c>
      <c r="L134" s="267">
        <f t="shared" si="8"/>
        <v>4.2702314005993214E-4</v>
      </c>
      <c r="M134" s="267">
        <f t="shared" si="8"/>
        <v>4.266571539221065E-4</v>
      </c>
      <c r="N134" s="267">
        <f t="shared" si="8"/>
        <v>4.2886333929185847E-4</v>
      </c>
      <c r="O134" s="267">
        <f t="shared" si="8"/>
        <v>4.3233977991963577E-4</v>
      </c>
      <c r="P134" s="267">
        <f t="shared" si="8"/>
        <v>4.3308572566163451E-4</v>
      </c>
      <c r="Q134" s="267">
        <f t="shared" si="8"/>
        <v>4.3041148452876776E-4</v>
      </c>
      <c r="R134" s="267">
        <f t="shared" si="8"/>
        <v>4.2924346559505068E-4</v>
      </c>
      <c r="S134" s="267">
        <f t="shared" si="8"/>
        <v>4.2592923517248204E-4</v>
      </c>
      <c r="T134" s="267">
        <f t="shared" si="8"/>
        <v>4.220673322358052E-4</v>
      </c>
      <c r="U134" s="267">
        <f t="shared" si="8"/>
        <v>4.1924077160672229E-4</v>
      </c>
      <c r="V134" s="267">
        <f t="shared" si="8"/>
        <v>4.203720557910574E-4</v>
      </c>
      <c r="W134" s="267">
        <f t="shared" si="8"/>
        <v>4.1381435186094867E-4</v>
      </c>
      <c r="X134" s="267">
        <f t="shared" si="8"/>
        <v>4.1326054036242173E-4</v>
      </c>
      <c r="Y134" s="267">
        <f t="shared" si="8"/>
        <v>4.1397211676437722E-4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4.9661569028768872E-3</v>
      </c>
      <c r="C135" s="267">
        <f t="shared" si="9"/>
        <v>5.5327432009090061E-3</v>
      </c>
      <c r="D135" s="267">
        <f t="shared" si="9"/>
        <v>5.6060635798797004E-3</v>
      </c>
      <c r="E135" s="267">
        <f t="shared" si="9"/>
        <v>6.2188671362121061E-3</v>
      </c>
      <c r="F135" s="267">
        <f t="shared" si="9"/>
        <v>5.781544484065408E-3</v>
      </c>
      <c r="G135" s="267">
        <f t="shared" si="9"/>
        <v>6.8246513584576205E-3</v>
      </c>
      <c r="H135" s="267">
        <f t="shared" si="9"/>
        <v>7.2078323439550224E-3</v>
      </c>
      <c r="I135" s="267">
        <f t="shared" si="9"/>
        <v>7.9234468057271471E-3</v>
      </c>
      <c r="J135" s="267">
        <f t="shared" si="9"/>
        <v>8.1401776427567438E-3</v>
      </c>
      <c r="K135" s="267">
        <f t="shared" si="9"/>
        <v>7.6488897637934875E-3</v>
      </c>
      <c r="L135" s="267">
        <f t="shared" si="9"/>
        <v>8.2012823615980491E-3</v>
      </c>
      <c r="M135" s="267">
        <f t="shared" si="9"/>
        <v>1.0426656172771085E-2</v>
      </c>
      <c r="N135" s="267">
        <f t="shared" si="9"/>
        <v>9.9383363017353735E-3</v>
      </c>
      <c r="O135" s="267">
        <f t="shared" si="9"/>
        <v>6.4567328935453598E-3</v>
      </c>
      <c r="P135" s="267">
        <f t="shared" si="9"/>
        <v>4.5437702880494479E-3</v>
      </c>
      <c r="Q135" s="267">
        <f t="shared" si="9"/>
        <v>5.5508687732372334E-3</v>
      </c>
      <c r="R135" s="267">
        <f t="shared" si="9"/>
        <v>6.4305703337170115E-3</v>
      </c>
      <c r="S135" s="267">
        <f t="shared" si="9"/>
        <v>7.977107866796198E-3</v>
      </c>
      <c r="T135" s="267">
        <f t="shared" si="9"/>
        <v>8.3323032693235193E-3</v>
      </c>
      <c r="U135" s="267">
        <f t="shared" si="9"/>
        <v>9.578406256830067E-3</v>
      </c>
      <c r="V135" s="267">
        <f t="shared" si="9"/>
        <v>8.3442132171380971E-3</v>
      </c>
      <c r="W135" s="267">
        <f t="shared" si="9"/>
        <v>8.3439912164116094E-3</v>
      </c>
      <c r="X135" s="267">
        <f t="shared" si="9"/>
        <v>1.0398593732022884E-2</v>
      </c>
      <c r="Y135" s="267">
        <f t="shared" si="9"/>
        <v>1.1018443657923057E-2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8.2122588596522889E-4</v>
      </c>
      <c r="C136" s="267">
        <f t="shared" si="10"/>
        <v>8.1852500129721306E-4</v>
      </c>
      <c r="D136" s="267">
        <f t="shared" si="10"/>
        <v>8.1874070941112748E-4</v>
      </c>
      <c r="E136" s="267">
        <f t="shared" si="10"/>
        <v>8.1722696799579604E-4</v>
      </c>
      <c r="F136" s="267">
        <f t="shared" si="10"/>
        <v>8.1780513855531848E-4</v>
      </c>
      <c r="G136" s="267">
        <f t="shared" si="10"/>
        <v>8.1543111145879741E-4</v>
      </c>
      <c r="H136" s="267">
        <f t="shared" si="10"/>
        <v>8.1371172837774348E-4</v>
      </c>
      <c r="I136" s="267">
        <f t="shared" si="10"/>
        <v>8.1248036410624632E-4</v>
      </c>
      <c r="J136" s="267">
        <f t="shared" si="10"/>
        <v>8.1331848954752724E-4</v>
      </c>
      <c r="K136" s="267">
        <f t="shared" si="10"/>
        <v>8.1667026035562608E-4</v>
      </c>
      <c r="L136" s="267">
        <f t="shared" si="10"/>
        <v>8.1305138567607893E-4</v>
      </c>
      <c r="M136" s="267">
        <f t="shared" si="10"/>
        <v>8.1235454864646143E-4</v>
      </c>
      <c r="N136" s="267">
        <f t="shared" si="10"/>
        <v>8.1655512211347152E-4</v>
      </c>
      <c r="O136" s="267">
        <f t="shared" si="10"/>
        <v>8.2317425958981165E-4</v>
      </c>
      <c r="P136" s="267">
        <f t="shared" si="10"/>
        <v>8.2459453910695038E-4</v>
      </c>
      <c r="Q136" s="267">
        <f t="shared" si="10"/>
        <v>8.1950278820463519E-4</v>
      </c>
      <c r="R136" s="267">
        <f t="shared" si="10"/>
        <v>8.1727888199566233E-4</v>
      </c>
      <c r="S136" s="267">
        <f t="shared" si="10"/>
        <v>8.1096859249439287E-4</v>
      </c>
      <c r="T136" s="267">
        <f t="shared" si="10"/>
        <v>8.036155353894057E-4</v>
      </c>
      <c r="U136" s="267">
        <f t="shared" si="10"/>
        <v>7.9823376840635447E-4</v>
      </c>
      <c r="V136" s="267">
        <f t="shared" si="10"/>
        <v>8.0038773171039936E-4</v>
      </c>
      <c r="W136" s="267">
        <f t="shared" si="10"/>
        <v>7.8790187376256049E-4</v>
      </c>
      <c r="X136" s="267">
        <f t="shared" si="10"/>
        <v>7.8684741754218488E-4</v>
      </c>
      <c r="Y136" s="267">
        <f t="shared" si="10"/>
        <v>7.8820225789004786E-4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3.1086618073395953E-3</v>
      </c>
      <c r="C137" s="268">
        <f t="shared" si="11"/>
        <v>3.4633274410883065E-3</v>
      </c>
      <c r="D137" s="268">
        <f t="shared" si="11"/>
        <v>3.5092237480845311E-3</v>
      </c>
      <c r="E137" s="268">
        <f t="shared" si="11"/>
        <v>3.8928199670982457E-3</v>
      </c>
      <c r="F137" s="268">
        <f t="shared" si="11"/>
        <v>3.6190694085072848E-3</v>
      </c>
      <c r="G137" s="268">
        <f t="shared" si="11"/>
        <v>4.2720222984004705E-3</v>
      </c>
      <c r="H137" s="268">
        <f t="shared" si="11"/>
        <v>4.5118818353040392E-3</v>
      </c>
      <c r="I137" s="268">
        <f t="shared" si="11"/>
        <v>4.9598345258044501E-3</v>
      </c>
      <c r="J137" s="268">
        <f t="shared" si="11"/>
        <v>5.0955013782062247E-3</v>
      </c>
      <c r="K137" s="268">
        <f t="shared" si="11"/>
        <v>4.7879702438481404E-3</v>
      </c>
      <c r="L137" s="268">
        <f t="shared" si="11"/>
        <v>5.1337510568662259E-3</v>
      </c>
      <c r="M137" s="268">
        <f t="shared" si="11"/>
        <v>6.5267667648153289E-3</v>
      </c>
      <c r="N137" s="268">
        <f t="shared" si="11"/>
        <v>5.7835997617918678E-3</v>
      </c>
      <c r="O137" s="268">
        <f t="shared" si="11"/>
        <v>3.9366627439747582E-3</v>
      </c>
      <c r="P137" s="268">
        <f t="shared" si="11"/>
        <v>2.778265666709424E-3</v>
      </c>
      <c r="Q137" s="268">
        <f t="shared" si="11"/>
        <v>3.3514421611526408E-3</v>
      </c>
      <c r="R137" s="268">
        <f t="shared" si="11"/>
        <v>3.8655286137609566E-3</v>
      </c>
      <c r="S137" s="268">
        <f t="shared" si="11"/>
        <v>4.8497738226491883E-3</v>
      </c>
      <c r="T137" s="268">
        <f t="shared" si="11"/>
        <v>5.1026058609937447E-3</v>
      </c>
      <c r="U137" s="268">
        <f t="shared" si="11"/>
        <v>5.798974491858718E-3</v>
      </c>
      <c r="V137" s="268">
        <f t="shared" si="11"/>
        <v>5.0590057080855677E-3</v>
      </c>
      <c r="W137" s="268">
        <f t="shared" si="11"/>
        <v>4.9385734715710738E-3</v>
      </c>
      <c r="X137" s="268">
        <f t="shared" si="11"/>
        <v>6.6572466050118231E-3</v>
      </c>
      <c r="Y137" s="268">
        <f t="shared" si="11"/>
        <v>7.3350837703607327E-3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1.9353099651011316E-2</v>
      </c>
      <c r="C138" s="269">
        <f t="shared" si="12"/>
        <v>2.1561084880064588E-2</v>
      </c>
      <c r="D138" s="269">
        <f t="shared" si="12"/>
        <v>2.1846814193177473E-2</v>
      </c>
      <c r="E138" s="269">
        <f t="shared" si="12"/>
        <v>2.4234907949402716E-2</v>
      </c>
      <c r="F138" s="269">
        <f t="shared" si="12"/>
        <v>2.2530662789178969E-2</v>
      </c>
      <c r="G138" s="269">
        <f t="shared" si="12"/>
        <v>2.6595647380196017E-2</v>
      </c>
      <c r="H138" s="269">
        <f t="shared" si="12"/>
        <v>2.8088902615931329E-2</v>
      </c>
      <c r="I138" s="269">
        <f t="shared" si="12"/>
        <v>3.0877650184973675E-2</v>
      </c>
      <c r="J138" s="269">
        <f t="shared" si="12"/>
        <v>3.172224965464629E-2</v>
      </c>
      <c r="K138" s="269">
        <f t="shared" si="12"/>
        <v>2.9807702155472043E-2</v>
      </c>
      <c r="L138" s="269">
        <f t="shared" si="12"/>
        <v>3.1960374574178677E-2</v>
      </c>
      <c r="M138" s="269">
        <f t="shared" si="12"/>
        <v>4.0632650132656004E-2</v>
      </c>
      <c r="N138" s="269">
        <f t="shared" si="12"/>
        <v>3.872966895212817E-2</v>
      </c>
      <c r="O138" s="269">
        <f t="shared" si="12"/>
        <v>2.516187014477092E-2</v>
      </c>
      <c r="P138" s="269">
        <f t="shared" si="12"/>
        <v>1.7707060186717846E-2</v>
      </c>
      <c r="Q138" s="269">
        <f t="shared" si="12"/>
        <v>2.1631720185062035E-2</v>
      </c>
      <c r="R138" s="269">
        <f t="shared" si="12"/>
        <v>2.5059914721817966E-2</v>
      </c>
      <c r="S138" s="269">
        <f t="shared" si="12"/>
        <v>3.1086767190851333E-2</v>
      </c>
      <c r="T138" s="269">
        <f t="shared" si="12"/>
        <v>3.2470962687516008E-2</v>
      </c>
      <c r="U138" s="269">
        <f t="shared" si="12"/>
        <v>3.7327022567272654E-2</v>
      </c>
      <c r="V138" s="269">
        <f t="shared" si="12"/>
        <v>3.251737572105514E-2</v>
      </c>
      <c r="W138" s="269">
        <f t="shared" si="12"/>
        <v>3.2516510584840869E-2</v>
      </c>
      <c r="X138" s="269">
        <f t="shared" si="12"/>
        <v>4.0523290879037568E-2</v>
      </c>
      <c r="Y138" s="269">
        <f t="shared" si="12"/>
        <v>4.2938844317888629E-2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0.18552324239921852</v>
      </c>
      <c r="C139" s="269">
        <f t="shared" si="13"/>
        <v>0.18400930605397134</v>
      </c>
      <c r="D139" s="269">
        <f t="shared" si="13"/>
        <v>0.18406910708641933</v>
      </c>
      <c r="E139" s="269">
        <f t="shared" si="13"/>
        <v>0.18191399768278932</v>
      </c>
      <c r="F139" s="269">
        <f t="shared" si="13"/>
        <v>0.18274995492792309</v>
      </c>
      <c r="G139" s="269">
        <f t="shared" si="13"/>
        <v>0.18206610966087045</v>
      </c>
      <c r="H139" s="269">
        <f t="shared" si="13"/>
        <v>0.18073967726516002</v>
      </c>
      <c r="I139" s="269">
        <f t="shared" si="13"/>
        <v>0.1784240472862049</v>
      </c>
      <c r="J139" s="269">
        <f t="shared" si="13"/>
        <v>0.17858500225196547</v>
      </c>
      <c r="K139" s="269">
        <f t="shared" si="13"/>
        <v>0.18128263367525033</v>
      </c>
      <c r="L139" s="269">
        <f t="shared" si="13"/>
        <v>0.17844553828712104</v>
      </c>
      <c r="M139" s="269">
        <f t="shared" si="13"/>
        <v>0.17655746091360894</v>
      </c>
      <c r="N139" s="269">
        <f t="shared" si="13"/>
        <v>0.18041178484482595</v>
      </c>
      <c r="O139" s="269">
        <f t="shared" si="13"/>
        <v>0.18905078347522414</v>
      </c>
      <c r="P139" s="269">
        <f t="shared" si="13"/>
        <v>0.19141558154515664</v>
      </c>
      <c r="Q139" s="269">
        <f t="shared" si="13"/>
        <v>0.18609969779463878</v>
      </c>
      <c r="R139" s="269">
        <f t="shared" si="13"/>
        <v>0.1832501463247059</v>
      </c>
      <c r="S139" s="269">
        <f t="shared" si="13"/>
        <v>0.17626142170658377</v>
      </c>
      <c r="T139" s="269">
        <f t="shared" si="13"/>
        <v>0.16991069166449416</v>
      </c>
      <c r="U139" s="269">
        <f t="shared" si="13"/>
        <v>0.16477314118035416</v>
      </c>
      <c r="V139" s="269">
        <f t="shared" si="13"/>
        <v>0.16707334154532899</v>
      </c>
      <c r="W139" s="269">
        <f t="shared" si="13"/>
        <v>0.1589712181435434</v>
      </c>
      <c r="X139" s="269">
        <f t="shared" si="13"/>
        <v>0.15558722424335358</v>
      </c>
      <c r="Y139" s="269">
        <f t="shared" si="13"/>
        <v>0.1563402161213123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0.75572077561784867</v>
      </c>
      <c r="C140" s="269">
        <f t="shared" si="14"/>
        <v>0.75130339697747139</v>
      </c>
      <c r="D140" s="269">
        <f t="shared" si="14"/>
        <v>0.75047114254916869</v>
      </c>
      <c r="E140" s="269">
        <f t="shared" si="14"/>
        <v>0.74620032495844091</v>
      </c>
      <c r="F140" s="269">
        <f t="shared" si="14"/>
        <v>0.74995509563225549</v>
      </c>
      <c r="G140" s="269">
        <f t="shared" si="14"/>
        <v>0.73969549285990244</v>
      </c>
      <c r="H140" s="269">
        <f t="shared" si="14"/>
        <v>0.73701033260265492</v>
      </c>
      <c r="I140" s="269">
        <f t="shared" si="14"/>
        <v>0.73181702202014698</v>
      </c>
      <c r="J140" s="269">
        <f t="shared" si="14"/>
        <v>0.72937093586465784</v>
      </c>
      <c r="K140" s="269">
        <f t="shared" si="14"/>
        <v>0.73180577379444245</v>
      </c>
      <c r="L140" s="269">
        <f t="shared" si="14"/>
        <v>0.72886881025680861</v>
      </c>
      <c r="M140" s="269">
        <f t="shared" si="14"/>
        <v>0.7073758238461455</v>
      </c>
      <c r="N140" s="269">
        <f t="shared" si="14"/>
        <v>0.70904951856182818</v>
      </c>
      <c r="O140" s="269">
        <f t="shared" si="14"/>
        <v>0.73660944880023826</v>
      </c>
      <c r="P140" s="269">
        <f t="shared" si="14"/>
        <v>0.75429636645772724</v>
      </c>
      <c r="Q140" s="269">
        <f t="shared" si="14"/>
        <v>0.74913084789094808</v>
      </c>
      <c r="R140" s="269">
        <f t="shared" si="14"/>
        <v>0.74279205257722791</v>
      </c>
      <c r="S140" s="269">
        <f t="shared" si="14"/>
        <v>0.73356892831188347</v>
      </c>
      <c r="T140" s="269">
        <f t="shared" si="14"/>
        <v>0.7362223307512431</v>
      </c>
      <c r="U140" s="269">
        <f t="shared" si="14"/>
        <v>0.72839589306815355</v>
      </c>
      <c r="V140" s="269">
        <f t="shared" si="14"/>
        <v>0.73901323420293652</v>
      </c>
      <c r="W140" s="269">
        <f t="shared" si="14"/>
        <v>0.74734681931151237</v>
      </c>
      <c r="X140" s="269">
        <f t="shared" si="14"/>
        <v>0.72871781418530812</v>
      </c>
      <c r="Y140" s="269">
        <f t="shared" si="14"/>
        <v>0.72114892657408391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2.5911259785833005E-2</v>
      </c>
      <c r="C141" s="269">
        <f t="shared" si="15"/>
        <v>2.8731152638960946E-2</v>
      </c>
      <c r="D141" s="269">
        <f t="shared" si="15"/>
        <v>2.9097237225569787E-2</v>
      </c>
      <c r="E141" s="269">
        <f t="shared" si="15"/>
        <v>3.214865532284629E-2</v>
      </c>
      <c r="F141" s="269">
        <f t="shared" si="15"/>
        <v>2.996943216333265E-2</v>
      </c>
      <c r="G141" s="269">
        <f t="shared" si="15"/>
        <v>3.5167494924070904E-2</v>
      </c>
      <c r="H141" s="269">
        <f t="shared" si="15"/>
        <v>3.7074132865281759E-2</v>
      </c>
      <c r="I141" s="269">
        <f t="shared" si="15"/>
        <v>4.0638880781004222E-2</v>
      </c>
      <c r="J141" s="269">
        <f t="shared" si="15"/>
        <v>4.1721486538369365E-2</v>
      </c>
      <c r="K141" s="269">
        <f t="shared" si="15"/>
        <v>3.9280275426148689E-2</v>
      </c>
      <c r="L141" s="269">
        <f t="shared" si="15"/>
        <v>4.2027358610479688E-2</v>
      </c>
      <c r="M141" s="269">
        <f t="shared" si="15"/>
        <v>5.3122353652314193E-2</v>
      </c>
      <c r="N141" s="269">
        <f t="shared" si="15"/>
        <v>5.0701096088195549E-2</v>
      </c>
      <c r="O141" s="269">
        <f t="shared" si="15"/>
        <v>3.3354846638947382E-2</v>
      </c>
      <c r="P141" s="269">
        <f t="shared" si="15"/>
        <v>2.3819932392291222E-2</v>
      </c>
      <c r="Q141" s="269">
        <f t="shared" si="15"/>
        <v>2.882998490749486E-2</v>
      </c>
      <c r="R141" s="269">
        <f t="shared" si="15"/>
        <v>3.3211018020949688E-2</v>
      </c>
      <c r="S141" s="269">
        <f t="shared" si="15"/>
        <v>4.0906854346768565E-2</v>
      </c>
      <c r="T141" s="269">
        <f t="shared" si="15"/>
        <v>4.2660459757752525E-2</v>
      </c>
      <c r="U141" s="269">
        <f t="shared" si="15"/>
        <v>4.8861414548059652E-2</v>
      </c>
      <c r="V141" s="269">
        <f t="shared" si="15"/>
        <v>4.2713474181560206E-2</v>
      </c>
      <c r="W141" s="269">
        <f t="shared" si="15"/>
        <v>4.2685888535199987E-2</v>
      </c>
      <c r="X141" s="269">
        <f t="shared" si="15"/>
        <v>5.2925786808868225E-2</v>
      </c>
      <c r="Y141" s="269">
        <f t="shared" si="15"/>
        <v>5.6019505488576558E-2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2.4803174443012613E-2</v>
      </c>
      <c r="C142" s="318">
        <f t="shared" si="16"/>
        <v>2.7632955914268672E-2</v>
      </c>
      <c r="D142" s="318">
        <f t="shared" si="16"/>
        <v>2.7999150173814602E-2</v>
      </c>
      <c r="E142" s="318">
        <f t="shared" si="16"/>
        <v>3.1059760985004667E-2</v>
      </c>
      <c r="F142" s="318">
        <f t="shared" si="16"/>
        <v>2.8875579083141707E-2</v>
      </c>
      <c r="G142" s="318">
        <f t="shared" si="16"/>
        <v>3.4085314150768722E-2</v>
      </c>
      <c r="H142" s="318">
        <f t="shared" si="16"/>
        <v>3.5999088727853026E-2</v>
      </c>
      <c r="I142" s="318">
        <f t="shared" si="16"/>
        <v>3.9573182474064397E-2</v>
      </c>
      <c r="J142" s="318">
        <f t="shared" si="16"/>
        <v>4.065563171261162E-2</v>
      </c>
      <c r="K142" s="318">
        <f t="shared" si="16"/>
        <v>3.8201923704190822E-2</v>
      </c>
      <c r="L142" s="318">
        <f t="shared" si="16"/>
        <v>4.0960815586249248E-2</v>
      </c>
      <c r="M142" s="318">
        <f t="shared" si="16"/>
        <v>5.2075312352845876E-2</v>
      </c>
      <c r="N142" s="318">
        <f t="shared" si="16"/>
        <v>4.9636427882991156E-2</v>
      </c>
      <c r="O142" s="318">
        <f t="shared" si="16"/>
        <v>3.2247767322407785E-2</v>
      </c>
      <c r="P142" s="318">
        <f t="shared" si="16"/>
        <v>2.2693589688674801E-2</v>
      </c>
      <c r="Q142" s="318">
        <f t="shared" si="16"/>
        <v>2.7723483004155038E-2</v>
      </c>
      <c r="R142" s="318">
        <f t="shared" si="16"/>
        <v>3.2117099977821431E-2</v>
      </c>
      <c r="S142" s="318">
        <f t="shared" si="16"/>
        <v>3.9841189442938407E-2</v>
      </c>
      <c r="T142" s="318">
        <f t="shared" si="16"/>
        <v>4.1615191695089919E-2</v>
      </c>
      <c r="U142" s="318">
        <f t="shared" si="16"/>
        <v>4.7838778741882436E-2</v>
      </c>
      <c r="V142" s="318">
        <f t="shared" si="16"/>
        <v>4.1674675219076217E-2</v>
      </c>
      <c r="W142" s="318">
        <f t="shared" si="16"/>
        <v>4.1673566449689101E-2</v>
      </c>
      <c r="X142" s="318">
        <f t="shared" si="16"/>
        <v>5.1935156166324416E-2</v>
      </c>
      <c r="Y142" s="318">
        <f t="shared" si="16"/>
        <v>5.5030959650037202E-2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1.1080853428203895E-3</v>
      </c>
      <c r="C143" s="326">
        <f t="shared" si="17"/>
        <v>1.0981967246922765E-3</v>
      </c>
      <c r="D143" s="326">
        <f t="shared" si="17"/>
        <v>1.098087051755185E-3</v>
      </c>
      <c r="E143" s="326">
        <f t="shared" si="17"/>
        <v>1.088894337841624E-3</v>
      </c>
      <c r="F143" s="326">
        <f t="shared" si="17"/>
        <v>1.093853080190946E-3</v>
      </c>
      <c r="G143" s="326">
        <f t="shared" si="17"/>
        <v>1.082180773302178E-3</v>
      </c>
      <c r="H143" s="326">
        <f t="shared" si="17"/>
        <v>1.0750441374287264E-3</v>
      </c>
      <c r="I143" s="326">
        <f t="shared" si="17"/>
        <v>1.0656983069398278E-3</v>
      </c>
      <c r="J143" s="326">
        <f t="shared" si="17"/>
        <v>1.065854825757746E-3</v>
      </c>
      <c r="K143" s="326">
        <f t="shared" si="17"/>
        <v>1.0783517219578589E-3</v>
      </c>
      <c r="L143" s="326">
        <f t="shared" si="17"/>
        <v>1.0665430242304359E-3</v>
      </c>
      <c r="M143" s="326">
        <f t="shared" si="17"/>
        <v>1.0470412994683213E-3</v>
      </c>
      <c r="N143" s="326">
        <f t="shared" si="17"/>
        <v>1.0646682052043931E-3</v>
      </c>
      <c r="O143" s="326">
        <f t="shared" si="17"/>
        <v>1.1070793165395977E-3</v>
      </c>
      <c r="P143" s="326">
        <f t="shared" si="17"/>
        <v>1.1263427036164186E-3</v>
      </c>
      <c r="Q143" s="326">
        <f t="shared" si="17"/>
        <v>1.1065019033398194E-3</v>
      </c>
      <c r="R143" s="326">
        <f t="shared" si="17"/>
        <v>1.0939180431282552E-3</v>
      </c>
      <c r="S143" s="326">
        <f t="shared" si="17"/>
        <v>1.0656649038301548E-3</v>
      </c>
      <c r="T143" s="326">
        <f t="shared" si="17"/>
        <v>1.0452680626626121E-3</v>
      </c>
      <c r="U143" s="326">
        <f t="shared" si="17"/>
        <v>1.0226358061772136E-3</v>
      </c>
      <c r="V143" s="326">
        <f t="shared" si="17"/>
        <v>1.0387989624839895E-3</v>
      </c>
      <c r="W143" s="326">
        <f t="shared" si="17"/>
        <v>1.0123220855108924E-3</v>
      </c>
      <c r="X143" s="326">
        <f t="shared" si="17"/>
        <v>9.9063064254381085E-4</v>
      </c>
      <c r="Y143" s="326">
        <f t="shared" si="17"/>
        <v>9.8854583853935814E-4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1.0000000000000002</v>
      </c>
      <c r="D146" s="232">
        <f t="shared" si="18"/>
        <v>1.0000000000000002</v>
      </c>
      <c r="E146" s="232">
        <f t="shared" si="18"/>
        <v>0.99999999999999989</v>
      </c>
      <c r="F146" s="232">
        <f t="shared" si="18"/>
        <v>1.0000000000000002</v>
      </c>
      <c r="G146" s="232">
        <f t="shared" si="18"/>
        <v>0.99999999999999967</v>
      </c>
      <c r="H146" s="232">
        <f t="shared" si="18"/>
        <v>1.0000000000000002</v>
      </c>
      <c r="I146" s="232">
        <f t="shared" si="18"/>
        <v>0.99999999999999956</v>
      </c>
      <c r="J146" s="232">
        <f t="shared" si="18"/>
        <v>1.0000000000000002</v>
      </c>
      <c r="K146" s="232">
        <f t="shared" si="18"/>
        <v>1</v>
      </c>
      <c r="L146" s="232">
        <f t="shared" si="18"/>
        <v>1.0000000000000004</v>
      </c>
      <c r="M146" s="232">
        <f t="shared" si="18"/>
        <v>1</v>
      </c>
      <c r="N146" s="232">
        <f t="shared" si="18"/>
        <v>0.99999999999999978</v>
      </c>
      <c r="O146" s="232">
        <f t="shared" si="18"/>
        <v>1.0000000000000002</v>
      </c>
      <c r="P146" s="232">
        <f t="shared" si="18"/>
        <v>1</v>
      </c>
      <c r="Q146" s="232">
        <f t="shared" si="18"/>
        <v>1.0000000000000002</v>
      </c>
      <c r="R146" s="232">
        <f t="shared" si="18"/>
        <v>0.99999999999999956</v>
      </c>
      <c r="S146" s="232">
        <f t="shared" si="18"/>
        <v>1</v>
      </c>
      <c r="T146" s="232">
        <f t="shared" si="18"/>
        <v>1.0000000000000002</v>
      </c>
      <c r="U146" s="232">
        <f t="shared" si="18"/>
        <v>1.0000000000000002</v>
      </c>
      <c r="V146" s="232">
        <f t="shared" si="18"/>
        <v>1.0000000000000002</v>
      </c>
      <c r="W146" s="232">
        <f t="shared" si="18"/>
        <v>1.0000000000000002</v>
      </c>
      <c r="X146" s="232">
        <f t="shared" si="18"/>
        <v>0.99999999999999956</v>
      </c>
      <c r="Y146" s="232">
        <f t="shared" si="18"/>
        <v>0.99999999999999956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6.8128511999284349E-3</v>
      </c>
      <c r="C147" s="266">
        <f t="shared" si="19"/>
        <v>6.7887867958661254E-3</v>
      </c>
      <c r="D147" s="266">
        <f t="shared" si="19"/>
        <v>6.7915099458816961E-3</v>
      </c>
      <c r="E147" s="266">
        <f t="shared" si="19"/>
        <v>6.7736730279674322E-3</v>
      </c>
      <c r="F147" s="266">
        <f t="shared" si="19"/>
        <v>6.780312569203562E-3</v>
      </c>
      <c r="G147" s="266">
        <f t="shared" si="19"/>
        <v>6.7573546915361783E-3</v>
      </c>
      <c r="H147" s="266">
        <f t="shared" si="19"/>
        <v>6.7432269727720267E-3</v>
      </c>
      <c r="I147" s="266">
        <f t="shared" si="19"/>
        <v>6.730978738101921E-3</v>
      </c>
      <c r="J147" s="266">
        <f t="shared" si="19"/>
        <v>6.7360171087896834E-3</v>
      </c>
      <c r="K147" s="266">
        <f t="shared" si="19"/>
        <v>6.750387629032034E-3</v>
      </c>
      <c r="L147" s="266">
        <f t="shared" si="19"/>
        <v>6.7181164346077384E-3</v>
      </c>
      <c r="M147" s="266">
        <f t="shared" si="19"/>
        <v>6.7119933730469357E-3</v>
      </c>
      <c r="N147" s="266">
        <f t="shared" si="19"/>
        <v>6.7307450892780847E-3</v>
      </c>
      <c r="O147" s="266">
        <f t="shared" si="19"/>
        <v>6.6654584582876136E-3</v>
      </c>
      <c r="P147" s="266">
        <f t="shared" si="19"/>
        <v>6.6124144385212935E-3</v>
      </c>
      <c r="Q147" s="266">
        <f t="shared" si="19"/>
        <v>6.628074350200402E-3</v>
      </c>
      <c r="R147" s="266">
        <f t="shared" si="19"/>
        <v>6.6116757019593223E-3</v>
      </c>
      <c r="S147" s="266">
        <f t="shared" si="19"/>
        <v>6.6226277747038669E-3</v>
      </c>
      <c r="T147" s="266">
        <f t="shared" si="19"/>
        <v>6.5989695732874077E-3</v>
      </c>
      <c r="U147" s="266">
        <f t="shared" si="19"/>
        <v>6.5666853996513624E-3</v>
      </c>
      <c r="V147" s="266">
        <f t="shared" si="19"/>
        <v>6.5637229088066724E-3</v>
      </c>
      <c r="W147" s="266">
        <f t="shared" si="19"/>
        <v>6.4675683324873934E-3</v>
      </c>
      <c r="X147" s="266">
        <f t="shared" si="19"/>
        <v>6.447810357692727E-3</v>
      </c>
      <c r="Y147" s="266">
        <f t="shared" si="19"/>
        <v>6.46211795492708E-3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1.9801331804066707E-3</v>
      </c>
      <c r="C148" s="267">
        <f t="shared" si="20"/>
        <v>1.9731389391481821E-3</v>
      </c>
      <c r="D148" s="267">
        <f t="shared" si="20"/>
        <v>1.9739304138983007E-3</v>
      </c>
      <c r="E148" s="267">
        <f t="shared" si="20"/>
        <v>1.9687461713599353E-3</v>
      </c>
      <c r="F148" s="267">
        <f t="shared" si="20"/>
        <v>1.9706759325595438E-3</v>
      </c>
      <c r="G148" s="267">
        <f t="shared" si="20"/>
        <v>1.9640032996211662E-3</v>
      </c>
      <c r="H148" s="267">
        <f t="shared" si="20"/>
        <v>1.9598971238267162E-3</v>
      </c>
      <c r="I148" s="267">
        <f t="shared" si="20"/>
        <v>1.9563372140092307E-3</v>
      </c>
      <c r="J148" s="267">
        <f t="shared" si="20"/>
        <v>1.9578016001643439E-3</v>
      </c>
      <c r="K148" s="267">
        <f t="shared" si="20"/>
        <v>1.9619783454236403E-3</v>
      </c>
      <c r="L148" s="267">
        <f t="shared" si="20"/>
        <v>1.9525988270728543E-3</v>
      </c>
      <c r="M148" s="267">
        <f t="shared" si="20"/>
        <v>1.9508191790214863E-3</v>
      </c>
      <c r="N148" s="267">
        <f t="shared" si="20"/>
        <v>1.9562693047337947E-3</v>
      </c>
      <c r="O148" s="267">
        <f t="shared" si="20"/>
        <v>1.9372939564592643E-3</v>
      </c>
      <c r="P148" s="267">
        <f t="shared" si="20"/>
        <v>1.9218768835658263E-3</v>
      </c>
      <c r="Q148" s="267">
        <f t="shared" si="20"/>
        <v>1.9264283862785766E-3</v>
      </c>
      <c r="R148" s="267">
        <f t="shared" si="20"/>
        <v>1.9216621721718718E-3</v>
      </c>
      <c r="S148" s="267">
        <f t="shared" si="20"/>
        <v>1.9248453567152133E-3</v>
      </c>
      <c r="T148" s="267">
        <f t="shared" si="20"/>
        <v>1.9179691769427923E-3</v>
      </c>
      <c r="U148" s="267">
        <f t="shared" si="20"/>
        <v>1.9085858862260628E-3</v>
      </c>
      <c r="V148" s="267">
        <f t="shared" si="20"/>
        <v>1.9077248478375714E-3</v>
      </c>
      <c r="W148" s="267">
        <f t="shared" si="20"/>
        <v>1.8797778310262025E-3</v>
      </c>
      <c r="X148" s="267">
        <f t="shared" si="20"/>
        <v>1.874035239514888E-3</v>
      </c>
      <c r="Y148" s="267">
        <f t="shared" si="20"/>
        <v>1.8781936964052919E-3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7.0417196767899887E-3</v>
      </c>
      <c r="C149" s="267">
        <f t="shared" si="21"/>
        <v>7.8130293816244777E-3</v>
      </c>
      <c r="D149" s="267">
        <f t="shared" si="21"/>
        <v>7.9090430931529222E-3</v>
      </c>
      <c r="E149" s="267">
        <f t="shared" si="21"/>
        <v>8.7063933143101315E-3</v>
      </c>
      <c r="F149" s="267">
        <f t="shared" si="21"/>
        <v>8.1286298552146388E-3</v>
      </c>
      <c r="G149" s="267">
        <f t="shared" si="21"/>
        <v>9.566510376481669E-3</v>
      </c>
      <c r="H149" s="267">
        <f t="shared" si="21"/>
        <v>1.0059503761696269E-2</v>
      </c>
      <c r="I149" s="267">
        <f t="shared" si="21"/>
        <v>1.0941889712695772E-2</v>
      </c>
      <c r="J149" s="267">
        <f t="shared" si="21"/>
        <v>1.1223154761253256E-2</v>
      </c>
      <c r="K149" s="267">
        <f t="shared" si="21"/>
        <v>1.0668215416382288E-2</v>
      </c>
      <c r="L149" s="267">
        <f t="shared" si="21"/>
        <v>1.1341270084007775E-2</v>
      </c>
      <c r="M149" s="267">
        <f t="shared" si="21"/>
        <v>1.4129048779031355E-2</v>
      </c>
      <c r="N149" s="267">
        <f t="shared" si="21"/>
        <v>1.3552763073240126E-2</v>
      </c>
      <c r="O149" s="267">
        <f t="shared" si="21"/>
        <v>9.6446888515402882E-3</v>
      </c>
      <c r="P149" s="267">
        <f t="shared" si="21"/>
        <v>7.1100590625165936E-3</v>
      </c>
      <c r="Q149" s="267">
        <f t="shared" si="21"/>
        <v>8.324645434482662E-3</v>
      </c>
      <c r="R149" s="267">
        <f t="shared" si="21"/>
        <v>9.4753154315416251E-3</v>
      </c>
      <c r="S149" s="267">
        <f t="shared" si="21"/>
        <v>1.1249290148136751E-2</v>
      </c>
      <c r="T149" s="267">
        <f t="shared" si="21"/>
        <v>1.14891731572509E-2</v>
      </c>
      <c r="U149" s="267">
        <f t="shared" si="21"/>
        <v>1.2937368083868852E-2</v>
      </c>
      <c r="V149" s="267">
        <f t="shared" si="21"/>
        <v>1.1460928330684784E-2</v>
      </c>
      <c r="W149" s="267">
        <f t="shared" si="21"/>
        <v>1.1342816420574331E-2</v>
      </c>
      <c r="X149" s="267">
        <f t="shared" si="21"/>
        <v>1.3905048188019598E-2</v>
      </c>
      <c r="Y149" s="267">
        <f t="shared" si="21"/>
        <v>1.4672530138242634E-2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5.5568724365540906E-3</v>
      </c>
      <c r="C150" s="267">
        <f t="shared" si="22"/>
        <v>5.5372444100917871E-3</v>
      </c>
      <c r="D150" s="267">
        <f t="shared" si="22"/>
        <v>5.539465535552783E-3</v>
      </c>
      <c r="E150" s="267">
        <f t="shared" si="22"/>
        <v>5.5249169310695534E-3</v>
      </c>
      <c r="F150" s="267">
        <f t="shared" si="22"/>
        <v>5.5303324439882557E-3</v>
      </c>
      <c r="G150" s="267">
        <f t="shared" si="22"/>
        <v>5.5116069509651552E-3</v>
      </c>
      <c r="H150" s="267">
        <f t="shared" si="22"/>
        <v>5.5000837386289273E-3</v>
      </c>
      <c r="I150" s="267">
        <f t="shared" si="22"/>
        <v>5.490093519315834E-3</v>
      </c>
      <c r="J150" s="267">
        <f t="shared" si="22"/>
        <v>5.4942030444439134E-3</v>
      </c>
      <c r="K150" s="267">
        <f t="shared" si="22"/>
        <v>5.5059242967493366E-3</v>
      </c>
      <c r="L150" s="267">
        <f t="shared" si="22"/>
        <v>5.4796024374383729E-3</v>
      </c>
      <c r="M150" s="267">
        <f t="shared" si="22"/>
        <v>5.4746081889194996E-3</v>
      </c>
      <c r="N150" s="267">
        <f t="shared" si="22"/>
        <v>5.4899029446693432E-3</v>
      </c>
      <c r="O150" s="267">
        <f t="shared" si="22"/>
        <v>5.4366521881828072E-3</v>
      </c>
      <c r="P150" s="267">
        <f t="shared" si="22"/>
        <v>5.3933870642701338E-3</v>
      </c>
      <c r="Q150" s="267">
        <f t="shared" si="22"/>
        <v>5.4061600030904378E-3</v>
      </c>
      <c r="R150" s="267">
        <f t="shared" si="22"/>
        <v>5.3927845170078145E-3</v>
      </c>
      <c r="S150" s="267">
        <f t="shared" si="22"/>
        <v>5.4017175274862963E-3</v>
      </c>
      <c r="T150" s="267">
        <f t="shared" si="22"/>
        <v>5.3824208184445766E-3</v>
      </c>
      <c r="U150" s="267">
        <f t="shared" si="22"/>
        <v>5.3560883726960235E-3</v>
      </c>
      <c r="V150" s="267">
        <f t="shared" si="22"/>
        <v>5.3536720299291983E-3</v>
      </c>
      <c r="W150" s="267">
        <f t="shared" si="22"/>
        <v>5.2752439681504901E-3</v>
      </c>
      <c r="X150" s="267">
        <f t="shared" si="22"/>
        <v>5.2591284619818287E-3</v>
      </c>
      <c r="Y150" s="267">
        <f t="shared" si="22"/>
        <v>5.270798391409575E-3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7.1534183299185204E-3</v>
      </c>
      <c r="C151" s="268">
        <f t="shared" si="23"/>
        <v>7.9369628664602374E-3</v>
      </c>
      <c r="D151" s="268">
        <f t="shared" si="23"/>
        <v>8.0344995869626058E-3</v>
      </c>
      <c r="E151" s="268">
        <f t="shared" si="23"/>
        <v>8.8444977052050278E-3</v>
      </c>
      <c r="F151" s="268">
        <f t="shared" si="23"/>
        <v>8.257569524540093E-3</v>
      </c>
      <c r="G151" s="268">
        <f t="shared" si="23"/>
        <v>9.7182582979042243E-3</v>
      </c>
      <c r="H151" s="268">
        <f t="shared" si="23"/>
        <v>1.0219071746918182E-2</v>
      </c>
      <c r="I151" s="268">
        <f t="shared" si="23"/>
        <v>1.1115454466717077E-2</v>
      </c>
      <c r="J151" s="268">
        <f t="shared" si="23"/>
        <v>1.1401181057133371E-2</v>
      </c>
      <c r="K151" s="268">
        <f t="shared" si="23"/>
        <v>1.0837439036178266E-2</v>
      </c>
      <c r="L151" s="268">
        <f t="shared" si="23"/>
        <v>1.152116997370746E-2</v>
      </c>
      <c r="M151" s="268">
        <f t="shared" si="23"/>
        <v>1.4353169560749914E-2</v>
      </c>
      <c r="N151" s="268">
        <f t="shared" si="23"/>
        <v>1.2799536369975783E-2</v>
      </c>
      <c r="O151" s="268">
        <f t="shared" si="23"/>
        <v>9.5430118045121692E-3</v>
      </c>
      <c r="P151" s="268">
        <f t="shared" si="23"/>
        <v>7.0552509058418094E-3</v>
      </c>
      <c r="Q151" s="268">
        <f t="shared" si="23"/>
        <v>8.1567727607691019E-3</v>
      </c>
      <c r="R151" s="268">
        <f t="shared" si="23"/>
        <v>9.243467664811782E-3</v>
      </c>
      <c r="S151" s="268">
        <f t="shared" si="23"/>
        <v>1.1098977960024058E-2</v>
      </c>
      <c r="T151" s="268">
        <f t="shared" si="23"/>
        <v>1.1418198271587436E-2</v>
      </c>
      <c r="U151" s="268">
        <f t="shared" si="23"/>
        <v>1.2711175936315938E-2</v>
      </c>
      <c r="V151" s="268">
        <f t="shared" si="23"/>
        <v>1.1276684329744937E-2</v>
      </c>
      <c r="W151" s="268">
        <f t="shared" si="23"/>
        <v>1.0895080270416361E-2</v>
      </c>
      <c r="X151" s="268">
        <f t="shared" si="23"/>
        <v>1.4446890542937149E-2</v>
      </c>
      <c r="Y151" s="268">
        <f t="shared" si="23"/>
        <v>1.5851548111212116E-2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2.5502951544472102E-2</v>
      </c>
      <c r="C152" s="269">
        <f t="shared" si="24"/>
        <v>2.8296399016261006E-2</v>
      </c>
      <c r="D152" s="269">
        <f t="shared" si="24"/>
        <v>2.8644131267061272E-2</v>
      </c>
      <c r="E152" s="269">
        <f t="shared" si="24"/>
        <v>3.1531889511850701E-2</v>
      </c>
      <c r="F152" s="269">
        <f t="shared" si="24"/>
        <v>2.9439407252148522E-2</v>
      </c>
      <c r="G152" s="269">
        <f t="shared" si="24"/>
        <v>3.4646970027116836E-2</v>
      </c>
      <c r="H152" s="269">
        <f t="shared" si="24"/>
        <v>3.6432441047258964E-2</v>
      </c>
      <c r="I152" s="269">
        <f t="shared" si="24"/>
        <v>3.9628172656120939E-2</v>
      </c>
      <c r="J152" s="269">
        <f t="shared" si="24"/>
        <v>4.0646828500680916E-2</v>
      </c>
      <c r="K152" s="269">
        <f t="shared" si="24"/>
        <v>3.8637008190876031E-2</v>
      </c>
      <c r="L152" s="269">
        <f t="shared" si="24"/>
        <v>4.1074606016846045E-2</v>
      </c>
      <c r="M152" s="269">
        <f t="shared" si="24"/>
        <v>5.117108645616792E-2</v>
      </c>
      <c r="N152" s="269">
        <f t="shared" si="24"/>
        <v>4.9083956166246279E-2</v>
      </c>
      <c r="O152" s="269">
        <f t="shared" si="24"/>
        <v>3.493010851497972E-2</v>
      </c>
      <c r="P152" s="269">
        <f t="shared" si="24"/>
        <v>2.5750455864831406E-2</v>
      </c>
      <c r="Q152" s="269">
        <f t="shared" si="24"/>
        <v>3.0149315633834186E-2</v>
      </c>
      <c r="R152" s="269">
        <f t="shared" si="24"/>
        <v>3.4316689872743084E-2</v>
      </c>
      <c r="S152" s="269">
        <f t="shared" si="24"/>
        <v>4.0741482865790449E-2</v>
      </c>
      <c r="T152" s="269">
        <f t="shared" si="24"/>
        <v>4.1610265640251755E-2</v>
      </c>
      <c r="U152" s="269">
        <f t="shared" si="24"/>
        <v>4.6855184031738224E-2</v>
      </c>
      <c r="V152" s="269">
        <f t="shared" si="24"/>
        <v>4.1507971530806854E-2</v>
      </c>
      <c r="W152" s="269">
        <f t="shared" si="24"/>
        <v>4.1080206374193177E-2</v>
      </c>
      <c r="X152" s="269">
        <f t="shared" si="24"/>
        <v>5.0359824934733684E-2</v>
      </c>
      <c r="Y152" s="269">
        <f t="shared" si="24"/>
        <v>5.3139409451894902E-2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0.11874970270903049</v>
      </c>
      <c r="C153" s="269">
        <f t="shared" si="25"/>
        <v>0.11674524187732314</v>
      </c>
      <c r="D153" s="269">
        <f t="shared" si="25"/>
        <v>0.11686356969618118</v>
      </c>
      <c r="E153" s="269">
        <f t="shared" si="25"/>
        <v>0.11609939583666778</v>
      </c>
      <c r="F153" s="269">
        <f t="shared" si="25"/>
        <v>0.11684192304772038</v>
      </c>
      <c r="G153" s="269">
        <f t="shared" si="25"/>
        <v>0.11219903976570872</v>
      </c>
      <c r="H153" s="269">
        <f t="shared" si="25"/>
        <v>0.11153675119355541</v>
      </c>
      <c r="I153" s="269">
        <f t="shared" si="25"/>
        <v>0.11170789341450439</v>
      </c>
      <c r="J153" s="269">
        <f t="shared" si="25"/>
        <v>0.11147078760939257</v>
      </c>
      <c r="K153" s="269">
        <f t="shared" si="25"/>
        <v>0.1098329973854006</v>
      </c>
      <c r="L153" s="269">
        <f t="shared" si="25"/>
        <v>0.10953414108203825</v>
      </c>
      <c r="M153" s="269">
        <f t="shared" si="25"/>
        <v>0.10700905155108725</v>
      </c>
      <c r="N153" s="269">
        <f t="shared" si="25"/>
        <v>0.10904139647762537</v>
      </c>
      <c r="O153" s="269">
        <f t="shared" si="25"/>
        <v>8.5311523965146657E-2</v>
      </c>
      <c r="P153" s="269">
        <f t="shared" si="25"/>
        <v>7.2844590002703449E-2</v>
      </c>
      <c r="Q153" s="269">
        <f t="shared" si="25"/>
        <v>8.656184058964328E-2</v>
      </c>
      <c r="R153" s="269">
        <f t="shared" si="25"/>
        <v>8.9154981213394421E-2</v>
      </c>
      <c r="S153" s="269">
        <f t="shared" si="25"/>
        <v>9.938164550173828E-2</v>
      </c>
      <c r="T153" s="269">
        <f t="shared" si="25"/>
        <v>0.10531049780265302</v>
      </c>
      <c r="U153" s="269">
        <f t="shared" si="25"/>
        <v>0.10641958806133807</v>
      </c>
      <c r="V153" s="269">
        <f t="shared" si="25"/>
        <v>0.10563174591663924</v>
      </c>
      <c r="W153" s="269">
        <f t="shared" si="25"/>
        <v>0.10624926286770177</v>
      </c>
      <c r="X153" s="269">
        <f t="shared" si="25"/>
        <v>0.10167236514256328</v>
      </c>
      <c r="Y153" s="269">
        <f t="shared" si="25"/>
        <v>0.10083202894566369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9.3972247735751746E-2</v>
      </c>
      <c r="C154" s="318">
        <f t="shared" si="26"/>
        <v>9.2289306495561815E-2</v>
      </c>
      <c r="D154" s="318">
        <f t="shared" si="26"/>
        <v>9.2433321272582691E-2</v>
      </c>
      <c r="E154" s="318">
        <f t="shared" si="26"/>
        <v>9.2059203745162257E-2</v>
      </c>
      <c r="F154" s="318">
        <f t="shared" si="26"/>
        <v>9.2589358993669268E-2</v>
      </c>
      <c r="G154" s="318">
        <f t="shared" si="26"/>
        <v>8.8277007033745122E-2</v>
      </c>
      <c r="H154" s="318">
        <f t="shared" si="26"/>
        <v>8.7876281267623493E-2</v>
      </c>
      <c r="I154" s="318">
        <f t="shared" si="26"/>
        <v>8.8499896824673019E-2</v>
      </c>
      <c r="J154" s="318">
        <f t="shared" si="26"/>
        <v>8.8296610879281395E-2</v>
      </c>
      <c r="K154" s="318">
        <f t="shared" si="26"/>
        <v>8.6114946277952006E-2</v>
      </c>
      <c r="L154" s="318">
        <f t="shared" si="26"/>
        <v>8.6275544938580695E-2</v>
      </c>
      <c r="M154" s="318">
        <f t="shared" si="26"/>
        <v>8.4634369430693121E-2</v>
      </c>
      <c r="N154" s="318">
        <f t="shared" si="26"/>
        <v>8.6145711980494033E-2</v>
      </c>
      <c r="O154" s="318">
        <f t="shared" si="26"/>
        <v>5.9233220937880478E-2</v>
      </c>
      <c r="P154" s="318">
        <f t="shared" si="26"/>
        <v>4.5050492235887932E-2</v>
      </c>
      <c r="Q154" s="318">
        <f t="shared" si="26"/>
        <v>6.0393141120495937E-2</v>
      </c>
      <c r="R154" s="318">
        <f t="shared" si="26"/>
        <v>6.3736233000469392E-2</v>
      </c>
      <c r="S154" s="318">
        <f t="shared" si="26"/>
        <v>7.5682891837767372E-2</v>
      </c>
      <c r="T154" s="318">
        <f t="shared" si="26"/>
        <v>8.2581694135447276E-2</v>
      </c>
      <c r="U154" s="318">
        <f t="shared" si="26"/>
        <v>8.4637532276632704E-2</v>
      </c>
      <c r="V154" s="318">
        <f t="shared" si="26"/>
        <v>8.3131301263323937E-2</v>
      </c>
      <c r="W154" s="318">
        <f t="shared" si="26"/>
        <v>8.4547702235728078E-2</v>
      </c>
      <c r="X154" s="318">
        <f t="shared" si="26"/>
        <v>8.0782538558113737E-2</v>
      </c>
      <c r="Y154" s="318">
        <f t="shared" si="26"/>
        <v>8.0073013266359336E-2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2.4777454973278733E-2</v>
      </c>
      <c r="C155" s="318">
        <f t="shared" si="27"/>
        <v>2.4455935381761326E-2</v>
      </c>
      <c r="D155" s="318">
        <f t="shared" si="27"/>
        <v>2.4430248423598498E-2</v>
      </c>
      <c r="E155" s="318">
        <f t="shared" si="27"/>
        <v>2.4040192091505534E-2</v>
      </c>
      <c r="F155" s="318">
        <f t="shared" si="27"/>
        <v>2.4252564054051122E-2</v>
      </c>
      <c r="G155" s="318">
        <f t="shared" si="27"/>
        <v>2.392203273196359E-2</v>
      </c>
      <c r="H155" s="318">
        <f t="shared" si="27"/>
        <v>2.3660469925931932E-2</v>
      </c>
      <c r="I155" s="318">
        <f t="shared" si="27"/>
        <v>2.3207996589831366E-2</v>
      </c>
      <c r="J155" s="318">
        <f t="shared" si="27"/>
        <v>2.3174176730111174E-2</v>
      </c>
      <c r="K155" s="318">
        <f t="shared" si="27"/>
        <v>2.3718051107448589E-2</v>
      </c>
      <c r="L155" s="318">
        <f t="shared" si="27"/>
        <v>2.3258596143457554E-2</v>
      </c>
      <c r="M155" s="318">
        <f t="shared" si="27"/>
        <v>2.2374682120394125E-2</v>
      </c>
      <c r="N155" s="318">
        <f t="shared" si="27"/>
        <v>2.2895684497131339E-2</v>
      </c>
      <c r="O155" s="318">
        <f t="shared" si="27"/>
        <v>2.6078303027266183E-2</v>
      </c>
      <c r="P155" s="318">
        <f t="shared" si="27"/>
        <v>2.7794097766815521E-2</v>
      </c>
      <c r="Q155" s="318">
        <f t="shared" si="27"/>
        <v>2.6168699469147346E-2</v>
      </c>
      <c r="R155" s="318">
        <f t="shared" si="27"/>
        <v>2.5418748212925033E-2</v>
      </c>
      <c r="S155" s="318">
        <f t="shared" si="27"/>
        <v>2.3698753663970919E-2</v>
      </c>
      <c r="T155" s="318">
        <f t="shared" si="27"/>
        <v>2.2728803667205748E-2</v>
      </c>
      <c r="U155" s="318">
        <f t="shared" si="27"/>
        <v>2.1782055784705361E-2</v>
      </c>
      <c r="V155" s="318">
        <f t="shared" si="27"/>
        <v>2.2500444653315296E-2</v>
      </c>
      <c r="W155" s="318">
        <f t="shared" si="27"/>
        <v>2.170156063197369E-2</v>
      </c>
      <c r="X155" s="318">
        <f t="shared" si="27"/>
        <v>2.0889826584449541E-2</v>
      </c>
      <c r="Y155" s="318">
        <f t="shared" si="27"/>
        <v>2.0759015679304348E-2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0.74859106637635553</v>
      </c>
      <c r="C157" s="269">
        <f t="shared" si="29"/>
        <v>0.74444319760457545</v>
      </c>
      <c r="D157" s="269">
        <f t="shared" si="29"/>
        <v>0.74334755364333827</v>
      </c>
      <c r="E157" s="269">
        <f t="shared" si="29"/>
        <v>0.73696647849832075</v>
      </c>
      <c r="F157" s="269">
        <f t="shared" si="29"/>
        <v>0.74126852410166777</v>
      </c>
      <c r="G157" s="269">
        <f t="shared" si="29"/>
        <v>0.73505889724585194</v>
      </c>
      <c r="H157" s="269">
        <f t="shared" si="29"/>
        <v>0.73140544881300917</v>
      </c>
      <c r="I157" s="269">
        <f t="shared" si="29"/>
        <v>0.72272590945767801</v>
      </c>
      <c r="J157" s="269">
        <f t="shared" si="29"/>
        <v>0.72045889635099281</v>
      </c>
      <c r="K157" s="269">
        <f t="shared" si="29"/>
        <v>0.72844310601674889</v>
      </c>
      <c r="L157" s="269">
        <f t="shared" si="29"/>
        <v>0.72247807270431463</v>
      </c>
      <c r="M157" s="269">
        <f t="shared" si="29"/>
        <v>0.70009067517131984</v>
      </c>
      <c r="N157" s="269">
        <f t="shared" si="29"/>
        <v>0.70347839133379442</v>
      </c>
      <c r="O157" s="269">
        <f t="shared" si="29"/>
        <v>0.77805373320300619</v>
      </c>
      <c r="P157" s="269">
        <f t="shared" si="29"/>
        <v>0.82204975023532112</v>
      </c>
      <c r="Q157" s="269">
        <f t="shared" si="29"/>
        <v>0.7885139077436899</v>
      </c>
      <c r="R157" s="269">
        <f t="shared" si="29"/>
        <v>0.77348143102086997</v>
      </c>
      <c r="S157" s="269">
        <f t="shared" si="29"/>
        <v>0.73998886126008101</v>
      </c>
      <c r="T157" s="269">
        <f t="shared" si="29"/>
        <v>0.72791814133431076</v>
      </c>
      <c r="U157" s="269">
        <f t="shared" si="29"/>
        <v>0.71246633387093861</v>
      </c>
      <c r="V157" s="269">
        <f t="shared" si="29"/>
        <v>0.72773582777637436</v>
      </c>
      <c r="W157" s="269">
        <f t="shared" si="29"/>
        <v>0.72787870249774</v>
      </c>
      <c r="X157" s="269">
        <f t="shared" si="29"/>
        <v>0.70991257813319408</v>
      </c>
      <c r="Y157" s="269">
        <f t="shared" si="29"/>
        <v>0.7033811365721887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0.72120821198647</v>
      </c>
      <c r="C158" s="318">
        <f t="shared" si="30"/>
        <v>0.71406098193556911</v>
      </c>
      <c r="D158" s="318">
        <f t="shared" si="30"/>
        <v>0.71259197328461255</v>
      </c>
      <c r="E158" s="318">
        <f t="shared" si="30"/>
        <v>0.70311027414349125</v>
      </c>
      <c r="F158" s="318">
        <f t="shared" si="30"/>
        <v>0.70965904546134728</v>
      </c>
      <c r="G158" s="318">
        <f t="shared" si="30"/>
        <v>0.69785798998424098</v>
      </c>
      <c r="H158" s="318">
        <f t="shared" si="30"/>
        <v>0.6922874578414342</v>
      </c>
      <c r="I158" s="318">
        <f t="shared" si="30"/>
        <v>0.68017661943971497</v>
      </c>
      <c r="J158" s="318">
        <f t="shared" si="30"/>
        <v>0.67681586215928791</v>
      </c>
      <c r="K158" s="318">
        <f t="shared" si="30"/>
        <v>0.68695804231709667</v>
      </c>
      <c r="L158" s="318">
        <f t="shared" si="30"/>
        <v>0.67837572816902103</v>
      </c>
      <c r="M158" s="318">
        <f t="shared" si="30"/>
        <v>0.64514760683830552</v>
      </c>
      <c r="N158" s="318">
        <f t="shared" si="30"/>
        <v>0.6507763022349673</v>
      </c>
      <c r="O158" s="318">
        <f t="shared" si="30"/>
        <v>0.74054881642423009</v>
      </c>
      <c r="P158" s="318">
        <f t="shared" si="30"/>
        <v>0.79440114720244248</v>
      </c>
      <c r="Q158" s="318">
        <f t="shared" si="30"/>
        <v>0.75614219113997294</v>
      </c>
      <c r="R158" s="318">
        <f t="shared" si="30"/>
        <v>0.73663514990358248</v>
      </c>
      <c r="S158" s="318">
        <f t="shared" si="30"/>
        <v>0.69624419543202842</v>
      </c>
      <c r="T158" s="318">
        <f t="shared" si="30"/>
        <v>0.68324065201843431</v>
      </c>
      <c r="U158" s="318">
        <f t="shared" si="30"/>
        <v>0.66215730671715911</v>
      </c>
      <c r="V158" s="318">
        <f t="shared" si="30"/>
        <v>0.68316817299078691</v>
      </c>
      <c r="W158" s="318">
        <f t="shared" si="30"/>
        <v>0.68377034478512855</v>
      </c>
      <c r="X158" s="318">
        <f t="shared" si="30"/>
        <v>0.65584057196233048</v>
      </c>
      <c r="Y158" s="318">
        <f t="shared" si="30"/>
        <v>0.64632465395885996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2.7382854389885403E-2</v>
      </c>
      <c r="C159" s="318">
        <f t="shared" si="31"/>
        <v>3.0382215669006393E-2</v>
      </c>
      <c r="D159" s="318">
        <f t="shared" si="31"/>
        <v>3.0755580358725824E-2</v>
      </c>
      <c r="E159" s="318">
        <f t="shared" si="31"/>
        <v>3.3856204354829521E-2</v>
      </c>
      <c r="F159" s="318">
        <f t="shared" si="31"/>
        <v>3.1609478640320487E-2</v>
      </c>
      <c r="G159" s="318">
        <f t="shared" si="31"/>
        <v>3.7200907261610947E-2</v>
      </c>
      <c r="H159" s="318">
        <f t="shared" si="31"/>
        <v>3.9117990971575076E-2</v>
      </c>
      <c r="I159" s="318">
        <f t="shared" si="31"/>
        <v>4.2549290017962899E-2</v>
      </c>
      <c r="J159" s="318">
        <f t="shared" si="31"/>
        <v>4.3643034191704927E-2</v>
      </c>
      <c r="K159" s="318">
        <f t="shared" si="31"/>
        <v>4.1485063699652193E-2</v>
      </c>
      <c r="L159" s="318">
        <f t="shared" si="31"/>
        <v>4.4102344535293582E-2</v>
      </c>
      <c r="M159" s="318">
        <f t="shared" si="31"/>
        <v>5.4943068333014287E-2</v>
      </c>
      <c r="N159" s="318">
        <f t="shared" si="31"/>
        <v>5.2702089098827135E-2</v>
      </c>
      <c r="O159" s="318">
        <f t="shared" si="31"/>
        <v>3.7504916778776119E-2</v>
      </c>
      <c r="P159" s="318">
        <f t="shared" si="31"/>
        <v>2.7648603032878666E-2</v>
      </c>
      <c r="Q159" s="318">
        <f t="shared" si="31"/>
        <v>3.2371716603716988E-2</v>
      </c>
      <c r="R159" s="318">
        <f t="shared" si="31"/>
        <v>3.6846281117287438E-2</v>
      </c>
      <c r="S159" s="318">
        <f t="shared" si="31"/>
        <v>4.3744665828052635E-2</v>
      </c>
      <c r="T159" s="318">
        <f t="shared" si="31"/>
        <v>4.4677489315876381E-2</v>
      </c>
      <c r="U159" s="318">
        <f t="shared" si="31"/>
        <v>5.0309027153779579E-2</v>
      </c>
      <c r="V159" s="318">
        <f t="shared" si="31"/>
        <v>4.4567654785587302E-2</v>
      </c>
      <c r="W159" s="318">
        <f t="shared" si="31"/>
        <v>4.4108357712611533E-2</v>
      </c>
      <c r="X159" s="318">
        <f t="shared" si="31"/>
        <v>5.4072006170863676E-2</v>
      </c>
      <c r="Y159" s="318">
        <f t="shared" si="31"/>
        <v>5.7056482613328761E-2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7.8611284546544216E-2</v>
      </c>
      <c r="C160" s="269">
        <f t="shared" si="32"/>
        <v>8.0465999108649752E-2</v>
      </c>
      <c r="D160" s="269">
        <f t="shared" si="32"/>
        <v>8.0896296817971017E-2</v>
      </c>
      <c r="E160" s="269">
        <f t="shared" si="32"/>
        <v>8.3584009003248597E-2</v>
      </c>
      <c r="F160" s="269">
        <f t="shared" si="32"/>
        <v>8.178262527295746E-2</v>
      </c>
      <c r="G160" s="269">
        <f t="shared" si="32"/>
        <v>8.4577359344813779E-2</v>
      </c>
      <c r="H160" s="269">
        <f t="shared" si="32"/>
        <v>8.6143575602334377E-2</v>
      </c>
      <c r="I160" s="269">
        <f t="shared" si="32"/>
        <v>8.9703270820856482E-2</v>
      </c>
      <c r="J160" s="269">
        <f t="shared" si="32"/>
        <v>9.0611129967149373E-2</v>
      </c>
      <c r="K160" s="269">
        <f t="shared" si="32"/>
        <v>8.7362943683208918E-2</v>
      </c>
      <c r="L160" s="269">
        <f t="shared" si="32"/>
        <v>8.9900422439967237E-2</v>
      </c>
      <c r="M160" s="269">
        <f t="shared" si="32"/>
        <v>9.9109547740655918E-2</v>
      </c>
      <c r="N160" s="269">
        <f t="shared" si="32"/>
        <v>9.7867039240436701E-2</v>
      </c>
      <c r="O160" s="269">
        <f t="shared" si="32"/>
        <v>6.8477529057885539E-2</v>
      </c>
      <c r="P160" s="269">
        <f t="shared" si="32"/>
        <v>5.1262215542428352E-2</v>
      </c>
      <c r="Q160" s="269">
        <f t="shared" si="32"/>
        <v>6.433285509801169E-2</v>
      </c>
      <c r="R160" s="269">
        <f t="shared" si="32"/>
        <v>7.0401992405499769E-2</v>
      </c>
      <c r="S160" s="269">
        <f t="shared" si="32"/>
        <v>8.3590551605324054E-2</v>
      </c>
      <c r="T160" s="269">
        <f t="shared" si="32"/>
        <v>8.8354364225271667E-2</v>
      </c>
      <c r="U160" s="269">
        <f t="shared" si="32"/>
        <v>9.4778990357226867E-2</v>
      </c>
      <c r="V160" s="269">
        <f t="shared" si="32"/>
        <v>8.8561722329176598E-2</v>
      </c>
      <c r="W160" s="269">
        <f t="shared" si="32"/>
        <v>8.8931341437710407E-2</v>
      </c>
      <c r="X160" s="269">
        <f t="shared" si="32"/>
        <v>9.6122318999362202E-2</v>
      </c>
      <c r="Y160" s="269">
        <f t="shared" si="32"/>
        <v>9.8512236738055592E-2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5.3011192869500734E-2</v>
      </c>
      <c r="C161" s="318">
        <f t="shared" si="33"/>
        <v>5.2061819785198075E-2</v>
      </c>
      <c r="D161" s="318">
        <f t="shared" si="33"/>
        <v>5.2143060739891223E-2</v>
      </c>
      <c r="E161" s="318">
        <f t="shared" si="33"/>
        <v>5.193201527828098E-2</v>
      </c>
      <c r="F161" s="318">
        <f t="shared" si="33"/>
        <v>5.2231084022580969E-2</v>
      </c>
      <c r="G161" s="318">
        <f t="shared" si="33"/>
        <v>4.9798419837389481E-2</v>
      </c>
      <c r="H161" s="318">
        <f t="shared" si="33"/>
        <v>4.9572364258348857E-2</v>
      </c>
      <c r="I161" s="318">
        <f t="shared" si="33"/>
        <v>4.992415540273152E-2</v>
      </c>
      <c r="J161" s="318">
        <f t="shared" si="33"/>
        <v>4.9809478668712014E-2</v>
      </c>
      <c r="K161" s="318">
        <f t="shared" si="33"/>
        <v>4.8578768052074929E-2</v>
      </c>
      <c r="L161" s="318">
        <f t="shared" si="33"/>
        <v>4.8669364231035288E-2</v>
      </c>
      <c r="M161" s="318">
        <f t="shared" si="33"/>
        <v>4.7743551839849588E-2</v>
      </c>
      <c r="N161" s="318">
        <f t="shared" si="33"/>
        <v>4.8596123458915993E-2</v>
      </c>
      <c r="O161" s="318">
        <f t="shared" si="33"/>
        <v>3.3414372594868874E-2</v>
      </c>
      <c r="P161" s="318">
        <f t="shared" si="33"/>
        <v>2.541367680698798E-2</v>
      </c>
      <c r="Q161" s="318">
        <f t="shared" si="33"/>
        <v>3.4068701441899961E-2</v>
      </c>
      <c r="R161" s="318">
        <f t="shared" si="33"/>
        <v>3.5954591081659111E-2</v>
      </c>
      <c r="S161" s="318">
        <f t="shared" si="33"/>
        <v>4.2693885405563951E-2</v>
      </c>
      <c r="T161" s="318">
        <f t="shared" si="33"/>
        <v>4.6585606078237876E-2</v>
      </c>
      <c r="U161" s="318">
        <f t="shared" si="33"/>
        <v>4.7745336049977126E-2</v>
      </c>
      <c r="V161" s="318">
        <f t="shared" si="33"/>
        <v>4.6895647927404367E-2</v>
      </c>
      <c r="W161" s="318">
        <f t="shared" si="33"/>
        <v>4.7694661539804104E-2</v>
      </c>
      <c r="X161" s="318">
        <f t="shared" si="33"/>
        <v>4.5570674695725261E-2</v>
      </c>
      <c r="Y161" s="318">
        <f t="shared" si="33"/>
        <v>4.5170420546300764E-2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2.5600091677043479E-2</v>
      </c>
      <c r="C162" s="326">
        <f t="shared" si="34"/>
        <v>2.8404179323451663E-2</v>
      </c>
      <c r="D162" s="326">
        <f t="shared" si="34"/>
        <v>2.8753236078079794E-2</v>
      </c>
      <c r="E162" s="326">
        <f t="shared" si="34"/>
        <v>3.165199372496761E-2</v>
      </c>
      <c r="F162" s="326">
        <f t="shared" si="34"/>
        <v>2.9551541250376508E-2</v>
      </c>
      <c r="G162" s="326">
        <f t="shared" si="34"/>
        <v>3.4778939507424306E-2</v>
      </c>
      <c r="H162" s="326">
        <f t="shared" si="34"/>
        <v>3.657121134398552E-2</v>
      </c>
      <c r="I162" s="326">
        <f t="shared" si="34"/>
        <v>3.9779115418124955E-2</v>
      </c>
      <c r="J162" s="326">
        <f t="shared" si="34"/>
        <v>4.0801651298437366E-2</v>
      </c>
      <c r="K162" s="326">
        <f t="shared" si="34"/>
        <v>3.8784175631134003E-2</v>
      </c>
      <c r="L162" s="326">
        <f t="shared" si="34"/>
        <v>4.1231058208931949E-2</v>
      </c>
      <c r="M162" s="326">
        <f t="shared" si="34"/>
        <v>5.1365995900806316E-2</v>
      </c>
      <c r="N162" s="326">
        <f t="shared" si="34"/>
        <v>4.9270915781520708E-2</v>
      </c>
      <c r="O162" s="326">
        <f t="shared" si="34"/>
        <v>3.5063156463016672E-2</v>
      </c>
      <c r="P162" s="326">
        <f t="shared" si="34"/>
        <v>2.5848538735440366E-2</v>
      </c>
      <c r="Q162" s="326">
        <f t="shared" si="34"/>
        <v>3.0264153656111726E-2</v>
      </c>
      <c r="R162" s="326">
        <f t="shared" si="34"/>
        <v>3.4447401323840658E-2</v>
      </c>
      <c r="S162" s="326">
        <f t="shared" si="34"/>
        <v>4.0896666199760096E-2</v>
      </c>
      <c r="T162" s="326">
        <f t="shared" si="34"/>
        <v>4.1768758147033798E-2</v>
      </c>
      <c r="U162" s="326">
        <f t="shared" si="34"/>
        <v>4.7033654307249734E-2</v>
      </c>
      <c r="V162" s="326">
        <f t="shared" si="34"/>
        <v>4.1666074401772224E-2</v>
      </c>
      <c r="W162" s="326">
        <f t="shared" si="34"/>
        <v>4.1236679897906303E-2</v>
      </c>
      <c r="X162" s="326">
        <f t="shared" si="34"/>
        <v>5.0551644303636956E-2</v>
      </c>
      <c r="Y162" s="326">
        <f t="shared" si="34"/>
        <v>5.3341816191754814E-2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</v>
      </c>
      <c r="C165" s="232">
        <f t="shared" si="35"/>
        <v>0</v>
      </c>
      <c r="D165" s="232">
        <f t="shared" si="35"/>
        <v>0</v>
      </c>
      <c r="E165" s="232">
        <f t="shared" si="35"/>
        <v>0</v>
      </c>
      <c r="F165" s="232">
        <f t="shared" si="35"/>
        <v>0</v>
      </c>
      <c r="G165" s="232">
        <f t="shared" si="35"/>
        <v>0</v>
      </c>
      <c r="H165" s="232">
        <f t="shared" si="35"/>
        <v>0</v>
      </c>
      <c r="I165" s="232">
        <f t="shared" si="35"/>
        <v>0</v>
      </c>
      <c r="J165" s="232">
        <f t="shared" si="35"/>
        <v>0</v>
      </c>
      <c r="K165" s="232">
        <f t="shared" si="35"/>
        <v>0</v>
      </c>
      <c r="L165" s="232">
        <f t="shared" si="35"/>
        <v>0</v>
      </c>
      <c r="M165" s="232">
        <f t="shared" si="35"/>
        <v>0</v>
      </c>
      <c r="N165" s="232">
        <f t="shared" si="35"/>
        <v>0</v>
      </c>
      <c r="O165" s="232">
        <f t="shared" si="35"/>
        <v>0</v>
      </c>
      <c r="P165" s="232">
        <f t="shared" si="35"/>
        <v>0</v>
      </c>
      <c r="Q165" s="232">
        <f t="shared" si="35"/>
        <v>0</v>
      </c>
      <c r="R165" s="232">
        <f t="shared" si="35"/>
        <v>0</v>
      </c>
      <c r="S165" s="232">
        <f t="shared" si="35"/>
        <v>0</v>
      </c>
      <c r="T165" s="232">
        <f t="shared" si="35"/>
        <v>0</v>
      </c>
      <c r="U165" s="232">
        <f t="shared" si="35"/>
        <v>0</v>
      </c>
      <c r="V165" s="232">
        <f t="shared" si="35"/>
        <v>0</v>
      </c>
      <c r="W165" s="232">
        <f t="shared" si="35"/>
        <v>0</v>
      </c>
      <c r="X165" s="232">
        <f t="shared" si="35"/>
        <v>0</v>
      </c>
      <c r="Y165" s="232">
        <f t="shared" si="35"/>
        <v>0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0</v>
      </c>
      <c r="C166" s="266">
        <f t="shared" si="36"/>
        <v>0</v>
      </c>
      <c r="D166" s="266">
        <f t="shared" si="36"/>
        <v>0</v>
      </c>
      <c r="E166" s="266">
        <f t="shared" si="36"/>
        <v>0</v>
      </c>
      <c r="F166" s="266">
        <f t="shared" si="36"/>
        <v>0</v>
      </c>
      <c r="G166" s="266">
        <f t="shared" si="36"/>
        <v>0</v>
      </c>
      <c r="H166" s="266">
        <f t="shared" si="36"/>
        <v>0</v>
      </c>
      <c r="I166" s="266">
        <f t="shared" si="36"/>
        <v>0</v>
      </c>
      <c r="J166" s="266">
        <f t="shared" si="36"/>
        <v>0</v>
      </c>
      <c r="K166" s="266">
        <f t="shared" si="36"/>
        <v>0</v>
      </c>
      <c r="L166" s="266">
        <f t="shared" si="36"/>
        <v>0</v>
      </c>
      <c r="M166" s="266">
        <f t="shared" si="36"/>
        <v>0</v>
      </c>
      <c r="N166" s="266">
        <f t="shared" si="36"/>
        <v>0</v>
      </c>
      <c r="O166" s="266">
        <f t="shared" si="36"/>
        <v>0</v>
      </c>
      <c r="P166" s="266">
        <f t="shared" si="36"/>
        <v>0</v>
      </c>
      <c r="Q166" s="266">
        <f t="shared" si="36"/>
        <v>0</v>
      </c>
      <c r="R166" s="266">
        <f t="shared" si="36"/>
        <v>0</v>
      </c>
      <c r="S166" s="266">
        <f t="shared" si="36"/>
        <v>0</v>
      </c>
      <c r="T166" s="266">
        <f t="shared" si="36"/>
        <v>0</v>
      </c>
      <c r="U166" s="266">
        <f t="shared" si="36"/>
        <v>0</v>
      </c>
      <c r="V166" s="266">
        <f t="shared" si="36"/>
        <v>0</v>
      </c>
      <c r="W166" s="266">
        <f t="shared" si="36"/>
        <v>0</v>
      </c>
      <c r="X166" s="266">
        <f t="shared" si="36"/>
        <v>0</v>
      </c>
      <c r="Y166" s="266">
        <f t="shared" si="36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0</v>
      </c>
      <c r="C167" s="267">
        <f t="shared" si="37"/>
        <v>0</v>
      </c>
      <c r="D167" s="267">
        <f t="shared" si="37"/>
        <v>0</v>
      </c>
      <c r="E167" s="267">
        <f t="shared" si="37"/>
        <v>0</v>
      </c>
      <c r="F167" s="267">
        <f t="shared" si="37"/>
        <v>0</v>
      </c>
      <c r="G167" s="267">
        <f t="shared" si="37"/>
        <v>0</v>
      </c>
      <c r="H167" s="267">
        <f t="shared" si="37"/>
        <v>0</v>
      </c>
      <c r="I167" s="267">
        <f t="shared" si="37"/>
        <v>0</v>
      </c>
      <c r="J167" s="267">
        <f t="shared" si="37"/>
        <v>0</v>
      </c>
      <c r="K167" s="267">
        <f t="shared" si="37"/>
        <v>0</v>
      </c>
      <c r="L167" s="267">
        <f t="shared" si="37"/>
        <v>0</v>
      </c>
      <c r="M167" s="267">
        <f t="shared" si="37"/>
        <v>0</v>
      </c>
      <c r="N167" s="267">
        <f t="shared" si="37"/>
        <v>0</v>
      </c>
      <c r="O167" s="267">
        <f t="shared" si="37"/>
        <v>0</v>
      </c>
      <c r="P167" s="267">
        <f t="shared" si="37"/>
        <v>0</v>
      </c>
      <c r="Q167" s="267">
        <f t="shared" si="37"/>
        <v>0</v>
      </c>
      <c r="R167" s="267">
        <f t="shared" si="37"/>
        <v>0</v>
      </c>
      <c r="S167" s="267">
        <f t="shared" si="37"/>
        <v>0</v>
      </c>
      <c r="T167" s="267">
        <f t="shared" si="37"/>
        <v>0</v>
      </c>
      <c r="U167" s="267">
        <f t="shared" si="37"/>
        <v>0</v>
      </c>
      <c r="V167" s="267">
        <f t="shared" si="37"/>
        <v>0</v>
      </c>
      <c r="W167" s="267">
        <f t="shared" si="37"/>
        <v>0</v>
      </c>
      <c r="X167" s="267">
        <f t="shared" si="37"/>
        <v>0</v>
      </c>
      <c r="Y167" s="267">
        <f t="shared" si="37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0</v>
      </c>
      <c r="C168" s="267">
        <f t="shared" si="38"/>
        <v>0</v>
      </c>
      <c r="D168" s="267">
        <f t="shared" si="38"/>
        <v>0</v>
      </c>
      <c r="E168" s="267">
        <f t="shared" si="38"/>
        <v>0</v>
      </c>
      <c r="F168" s="267">
        <f t="shared" si="38"/>
        <v>0</v>
      </c>
      <c r="G168" s="267">
        <f t="shared" si="38"/>
        <v>0</v>
      </c>
      <c r="H168" s="267">
        <f t="shared" si="38"/>
        <v>0</v>
      </c>
      <c r="I168" s="267">
        <f t="shared" si="38"/>
        <v>0</v>
      </c>
      <c r="J168" s="267">
        <f t="shared" si="38"/>
        <v>0</v>
      </c>
      <c r="K168" s="267">
        <f t="shared" si="38"/>
        <v>0</v>
      </c>
      <c r="L168" s="267">
        <f t="shared" si="38"/>
        <v>0</v>
      </c>
      <c r="M168" s="267">
        <f t="shared" si="38"/>
        <v>0</v>
      </c>
      <c r="N168" s="267">
        <f t="shared" si="38"/>
        <v>0</v>
      </c>
      <c r="O168" s="267">
        <f t="shared" si="38"/>
        <v>0</v>
      </c>
      <c r="P168" s="267">
        <f t="shared" si="38"/>
        <v>0</v>
      </c>
      <c r="Q168" s="267">
        <f t="shared" si="38"/>
        <v>0</v>
      </c>
      <c r="R168" s="267">
        <f t="shared" si="38"/>
        <v>0</v>
      </c>
      <c r="S168" s="267">
        <f t="shared" si="38"/>
        <v>0</v>
      </c>
      <c r="T168" s="267">
        <f t="shared" si="38"/>
        <v>0</v>
      </c>
      <c r="U168" s="267">
        <f t="shared" si="38"/>
        <v>0</v>
      </c>
      <c r="V168" s="267">
        <f t="shared" si="38"/>
        <v>0</v>
      </c>
      <c r="W168" s="267">
        <f t="shared" si="38"/>
        <v>0</v>
      </c>
      <c r="X168" s="267">
        <f t="shared" si="38"/>
        <v>0</v>
      </c>
      <c r="Y168" s="267">
        <f t="shared" si="38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0</v>
      </c>
      <c r="C169" s="267">
        <f t="shared" si="39"/>
        <v>0</v>
      </c>
      <c r="D169" s="267">
        <f t="shared" si="39"/>
        <v>0</v>
      </c>
      <c r="E169" s="267">
        <f t="shared" si="39"/>
        <v>0</v>
      </c>
      <c r="F169" s="267">
        <f t="shared" si="39"/>
        <v>0</v>
      </c>
      <c r="G169" s="267">
        <f t="shared" si="39"/>
        <v>0</v>
      </c>
      <c r="H169" s="267">
        <f t="shared" si="39"/>
        <v>0</v>
      </c>
      <c r="I169" s="267">
        <f t="shared" si="39"/>
        <v>0</v>
      </c>
      <c r="J169" s="267">
        <f t="shared" si="39"/>
        <v>0</v>
      </c>
      <c r="K169" s="267">
        <f t="shared" si="39"/>
        <v>0</v>
      </c>
      <c r="L169" s="267">
        <f t="shared" si="39"/>
        <v>0</v>
      </c>
      <c r="M169" s="267">
        <f t="shared" si="39"/>
        <v>0</v>
      </c>
      <c r="N169" s="267">
        <f t="shared" si="39"/>
        <v>0</v>
      </c>
      <c r="O169" s="267">
        <f t="shared" si="39"/>
        <v>0</v>
      </c>
      <c r="P169" s="267">
        <f t="shared" si="39"/>
        <v>0</v>
      </c>
      <c r="Q169" s="267">
        <f t="shared" si="39"/>
        <v>0</v>
      </c>
      <c r="R169" s="267">
        <f t="shared" si="39"/>
        <v>0</v>
      </c>
      <c r="S169" s="267">
        <f t="shared" si="39"/>
        <v>0</v>
      </c>
      <c r="T169" s="267">
        <f t="shared" si="39"/>
        <v>0</v>
      </c>
      <c r="U169" s="267">
        <f t="shared" si="39"/>
        <v>0</v>
      </c>
      <c r="V169" s="267">
        <f t="shared" si="39"/>
        <v>0</v>
      </c>
      <c r="W169" s="267">
        <f t="shared" si="39"/>
        <v>0</v>
      </c>
      <c r="X169" s="267">
        <f t="shared" si="39"/>
        <v>0</v>
      </c>
      <c r="Y169" s="267">
        <f t="shared" si="39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0</v>
      </c>
      <c r="C170" s="268">
        <f t="shared" si="40"/>
        <v>0</v>
      </c>
      <c r="D170" s="268">
        <f t="shared" si="40"/>
        <v>0</v>
      </c>
      <c r="E170" s="268">
        <f t="shared" si="40"/>
        <v>0</v>
      </c>
      <c r="F170" s="268">
        <f t="shared" si="40"/>
        <v>0</v>
      </c>
      <c r="G170" s="268">
        <f t="shared" si="40"/>
        <v>0</v>
      </c>
      <c r="H170" s="268">
        <f t="shared" si="40"/>
        <v>0</v>
      </c>
      <c r="I170" s="268">
        <f t="shared" si="40"/>
        <v>0</v>
      </c>
      <c r="J170" s="268">
        <f t="shared" si="40"/>
        <v>0</v>
      </c>
      <c r="K170" s="268">
        <f t="shared" si="40"/>
        <v>0</v>
      </c>
      <c r="L170" s="268">
        <f t="shared" si="40"/>
        <v>0</v>
      </c>
      <c r="M170" s="268">
        <f t="shared" si="40"/>
        <v>0</v>
      </c>
      <c r="N170" s="268">
        <f t="shared" si="40"/>
        <v>0</v>
      </c>
      <c r="O170" s="268">
        <f t="shared" si="40"/>
        <v>0</v>
      </c>
      <c r="P170" s="268">
        <f t="shared" si="40"/>
        <v>0</v>
      </c>
      <c r="Q170" s="268">
        <f t="shared" si="40"/>
        <v>0</v>
      </c>
      <c r="R170" s="268">
        <f t="shared" si="40"/>
        <v>0</v>
      </c>
      <c r="S170" s="268">
        <f t="shared" si="40"/>
        <v>0</v>
      </c>
      <c r="T170" s="268">
        <f t="shared" si="40"/>
        <v>0</v>
      </c>
      <c r="U170" s="268">
        <f t="shared" si="40"/>
        <v>0</v>
      </c>
      <c r="V170" s="268">
        <f t="shared" si="40"/>
        <v>0</v>
      </c>
      <c r="W170" s="268">
        <f t="shared" si="40"/>
        <v>0</v>
      </c>
      <c r="X170" s="268">
        <f t="shared" si="40"/>
        <v>0</v>
      </c>
      <c r="Y170" s="268">
        <f t="shared" si="40"/>
        <v>0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</v>
      </c>
      <c r="C171" s="269">
        <f t="shared" si="41"/>
        <v>0</v>
      </c>
      <c r="D171" s="269">
        <f t="shared" si="41"/>
        <v>0</v>
      </c>
      <c r="E171" s="269">
        <f t="shared" si="41"/>
        <v>0</v>
      </c>
      <c r="F171" s="269">
        <f t="shared" si="41"/>
        <v>0</v>
      </c>
      <c r="G171" s="269">
        <f t="shared" si="41"/>
        <v>0</v>
      </c>
      <c r="H171" s="269">
        <f t="shared" si="41"/>
        <v>0</v>
      </c>
      <c r="I171" s="269">
        <f t="shared" si="41"/>
        <v>0</v>
      </c>
      <c r="J171" s="269">
        <f t="shared" si="41"/>
        <v>0</v>
      </c>
      <c r="K171" s="269">
        <f t="shared" si="41"/>
        <v>0</v>
      </c>
      <c r="L171" s="269">
        <f t="shared" si="41"/>
        <v>0</v>
      </c>
      <c r="M171" s="269">
        <f t="shared" si="41"/>
        <v>0</v>
      </c>
      <c r="N171" s="269">
        <f t="shared" si="41"/>
        <v>0</v>
      </c>
      <c r="O171" s="269">
        <f t="shared" si="41"/>
        <v>0</v>
      </c>
      <c r="P171" s="269">
        <f t="shared" si="41"/>
        <v>0</v>
      </c>
      <c r="Q171" s="269">
        <f t="shared" si="41"/>
        <v>0</v>
      </c>
      <c r="R171" s="269">
        <f t="shared" si="41"/>
        <v>0</v>
      </c>
      <c r="S171" s="269">
        <f t="shared" si="41"/>
        <v>0</v>
      </c>
      <c r="T171" s="269">
        <f t="shared" si="41"/>
        <v>0</v>
      </c>
      <c r="U171" s="269">
        <f t="shared" si="41"/>
        <v>0</v>
      </c>
      <c r="V171" s="269">
        <f t="shared" si="41"/>
        <v>0</v>
      </c>
      <c r="W171" s="269">
        <f t="shared" si="41"/>
        <v>0</v>
      </c>
      <c r="X171" s="269">
        <f t="shared" si="41"/>
        <v>0</v>
      </c>
      <c r="Y171" s="269">
        <f t="shared" si="41"/>
        <v>0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</v>
      </c>
      <c r="C172" s="318">
        <f t="shared" si="42"/>
        <v>0</v>
      </c>
      <c r="D172" s="318">
        <f t="shared" si="42"/>
        <v>0</v>
      </c>
      <c r="E172" s="318">
        <f t="shared" si="42"/>
        <v>0</v>
      </c>
      <c r="F172" s="318">
        <f t="shared" si="42"/>
        <v>0</v>
      </c>
      <c r="G172" s="318">
        <f t="shared" si="42"/>
        <v>0</v>
      </c>
      <c r="H172" s="318">
        <f t="shared" si="42"/>
        <v>0</v>
      </c>
      <c r="I172" s="318">
        <f t="shared" si="42"/>
        <v>0</v>
      </c>
      <c r="J172" s="318">
        <f t="shared" si="42"/>
        <v>0</v>
      </c>
      <c r="K172" s="318">
        <f t="shared" si="42"/>
        <v>0</v>
      </c>
      <c r="L172" s="318">
        <f t="shared" si="42"/>
        <v>0</v>
      </c>
      <c r="M172" s="318">
        <f t="shared" si="42"/>
        <v>0</v>
      </c>
      <c r="N172" s="318">
        <f t="shared" si="42"/>
        <v>0</v>
      </c>
      <c r="O172" s="318">
        <f t="shared" si="42"/>
        <v>0</v>
      </c>
      <c r="P172" s="318">
        <f t="shared" si="42"/>
        <v>0</v>
      </c>
      <c r="Q172" s="318">
        <f t="shared" si="42"/>
        <v>0</v>
      </c>
      <c r="R172" s="318">
        <f t="shared" si="42"/>
        <v>0</v>
      </c>
      <c r="S172" s="318">
        <f t="shared" si="42"/>
        <v>0</v>
      </c>
      <c r="T172" s="318">
        <f t="shared" si="42"/>
        <v>0</v>
      </c>
      <c r="U172" s="318">
        <f t="shared" si="42"/>
        <v>0</v>
      </c>
      <c r="V172" s="318">
        <f t="shared" si="42"/>
        <v>0</v>
      </c>
      <c r="W172" s="318">
        <f t="shared" si="42"/>
        <v>0</v>
      </c>
      <c r="X172" s="318">
        <f t="shared" si="42"/>
        <v>0</v>
      </c>
      <c r="Y172" s="318">
        <f t="shared" si="42"/>
        <v>0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</v>
      </c>
      <c r="C173" s="318">
        <f t="shared" si="43"/>
        <v>0</v>
      </c>
      <c r="D173" s="318">
        <f t="shared" si="43"/>
        <v>0</v>
      </c>
      <c r="E173" s="318">
        <f t="shared" si="43"/>
        <v>0</v>
      </c>
      <c r="F173" s="318">
        <f t="shared" si="43"/>
        <v>0</v>
      </c>
      <c r="G173" s="318">
        <f t="shared" si="43"/>
        <v>0</v>
      </c>
      <c r="H173" s="318">
        <f t="shared" si="43"/>
        <v>0</v>
      </c>
      <c r="I173" s="318">
        <f t="shared" si="43"/>
        <v>0</v>
      </c>
      <c r="J173" s="318">
        <f t="shared" si="43"/>
        <v>0</v>
      </c>
      <c r="K173" s="318">
        <f t="shared" si="43"/>
        <v>0</v>
      </c>
      <c r="L173" s="318">
        <f t="shared" si="43"/>
        <v>0</v>
      </c>
      <c r="M173" s="318">
        <f t="shared" si="43"/>
        <v>0</v>
      </c>
      <c r="N173" s="318">
        <f t="shared" si="43"/>
        <v>0</v>
      </c>
      <c r="O173" s="318">
        <f t="shared" si="43"/>
        <v>0</v>
      </c>
      <c r="P173" s="318">
        <f t="shared" si="43"/>
        <v>0</v>
      </c>
      <c r="Q173" s="318">
        <f t="shared" si="43"/>
        <v>0</v>
      </c>
      <c r="R173" s="318">
        <f t="shared" si="43"/>
        <v>0</v>
      </c>
      <c r="S173" s="318">
        <f t="shared" si="43"/>
        <v>0</v>
      </c>
      <c r="T173" s="318">
        <f t="shared" si="43"/>
        <v>0</v>
      </c>
      <c r="U173" s="318">
        <f t="shared" si="43"/>
        <v>0</v>
      </c>
      <c r="V173" s="318">
        <f t="shared" si="43"/>
        <v>0</v>
      </c>
      <c r="W173" s="318">
        <f t="shared" si="43"/>
        <v>0</v>
      </c>
      <c r="X173" s="318">
        <f t="shared" si="43"/>
        <v>0</v>
      </c>
      <c r="Y173" s="318">
        <f t="shared" si="43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0</v>
      </c>
      <c r="C174" s="269">
        <f t="shared" si="44"/>
        <v>0</v>
      </c>
      <c r="D174" s="269">
        <f t="shared" si="44"/>
        <v>0</v>
      </c>
      <c r="E174" s="269">
        <f t="shared" si="44"/>
        <v>0</v>
      </c>
      <c r="F174" s="269">
        <f t="shared" si="44"/>
        <v>0</v>
      </c>
      <c r="G174" s="269">
        <f t="shared" si="44"/>
        <v>0</v>
      </c>
      <c r="H174" s="269">
        <f t="shared" si="44"/>
        <v>0</v>
      </c>
      <c r="I174" s="269">
        <f t="shared" si="44"/>
        <v>0</v>
      </c>
      <c r="J174" s="269">
        <f t="shared" si="44"/>
        <v>0</v>
      </c>
      <c r="K174" s="269">
        <f t="shared" si="44"/>
        <v>0</v>
      </c>
      <c r="L174" s="269">
        <f t="shared" si="44"/>
        <v>0</v>
      </c>
      <c r="M174" s="269">
        <f t="shared" si="44"/>
        <v>0</v>
      </c>
      <c r="N174" s="269">
        <f t="shared" si="44"/>
        <v>0</v>
      </c>
      <c r="O174" s="269">
        <f t="shared" si="44"/>
        <v>0</v>
      </c>
      <c r="P174" s="269">
        <f t="shared" si="44"/>
        <v>0</v>
      </c>
      <c r="Q174" s="269">
        <f t="shared" si="44"/>
        <v>0</v>
      </c>
      <c r="R174" s="269">
        <f t="shared" si="44"/>
        <v>0</v>
      </c>
      <c r="S174" s="269">
        <f t="shared" si="44"/>
        <v>0</v>
      </c>
      <c r="T174" s="269">
        <f t="shared" si="44"/>
        <v>0</v>
      </c>
      <c r="U174" s="269">
        <f t="shared" si="44"/>
        <v>0</v>
      </c>
      <c r="V174" s="269">
        <f t="shared" si="44"/>
        <v>0</v>
      </c>
      <c r="W174" s="269">
        <f t="shared" si="44"/>
        <v>0</v>
      </c>
      <c r="X174" s="269">
        <f t="shared" si="44"/>
        <v>0</v>
      </c>
      <c r="Y174" s="269">
        <f t="shared" si="44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0</v>
      </c>
      <c r="C175" s="269">
        <f t="shared" si="45"/>
        <v>0</v>
      </c>
      <c r="D175" s="269">
        <f t="shared" si="45"/>
        <v>0</v>
      </c>
      <c r="E175" s="269">
        <f t="shared" si="45"/>
        <v>0</v>
      </c>
      <c r="F175" s="269">
        <f t="shared" si="45"/>
        <v>0</v>
      </c>
      <c r="G175" s="269">
        <f t="shared" si="45"/>
        <v>0</v>
      </c>
      <c r="H175" s="269">
        <f t="shared" si="45"/>
        <v>0</v>
      </c>
      <c r="I175" s="269">
        <f t="shared" si="45"/>
        <v>0</v>
      </c>
      <c r="J175" s="269">
        <f t="shared" si="45"/>
        <v>0</v>
      </c>
      <c r="K175" s="269">
        <f t="shared" si="45"/>
        <v>0</v>
      </c>
      <c r="L175" s="269">
        <f t="shared" si="45"/>
        <v>0</v>
      </c>
      <c r="M175" s="269">
        <f t="shared" si="45"/>
        <v>0</v>
      </c>
      <c r="N175" s="269">
        <f t="shared" si="45"/>
        <v>0</v>
      </c>
      <c r="O175" s="269">
        <f t="shared" si="45"/>
        <v>0</v>
      </c>
      <c r="P175" s="269">
        <f t="shared" si="45"/>
        <v>0</v>
      </c>
      <c r="Q175" s="269">
        <f t="shared" si="45"/>
        <v>0</v>
      </c>
      <c r="R175" s="269">
        <f t="shared" si="45"/>
        <v>0</v>
      </c>
      <c r="S175" s="269">
        <f t="shared" si="45"/>
        <v>0</v>
      </c>
      <c r="T175" s="269">
        <f t="shared" si="45"/>
        <v>0</v>
      </c>
      <c r="U175" s="269">
        <f t="shared" si="45"/>
        <v>0</v>
      </c>
      <c r="V175" s="269">
        <f t="shared" si="45"/>
        <v>0</v>
      </c>
      <c r="W175" s="269">
        <f t="shared" si="45"/>
        <v>0</v>
      </c>
      <c r="X175" s="269">
        <f t="shared" si="45"/>
        <v>0</v>
      </c>
      <c r="Y175" s="269">
        <f t="shared" si="45"/>
        <v>0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0</v>
      </c>
      <c r="C176" s="318">
        <f t="shared" si="46"/>
        <v>0</v>
      </c>
      <c r="D176" s="318">
        <f t="shared" si="46"/>
        <v>0</v>
      </c>
      <c r="E176" s="318">
        <f t="shared" si="46"/>
        <v>0</v>
      </c>
      <c r="F176" s="318">
        <f t="shared" si="46"/>
        <v>0</v>
      </c>
      <c r="G176" s="318">
        <f t="shared" si="46"/>
        <v>0</v>
      </c>
      <c r="H176" s="318">
        <f t="shared" si="46"/>
        <v>0</v>
      </c>
      <c r="I176" s="318">
        <f t="shared" si="46"/>
        <v>0</v>
      </c>
      <c r="J176" s="318">
        <f t="shared" si="46"/>
        <v>0</v>
      </c>
      <c r="K176" s="318">
        <f t="shared" si="46"/>
        <v>0</v>
      </c>
      <c r="L176" s="318">
        <f t="shared" si="46"/>
        <v>0</v>
      </c>
      <c r="M176" s="318">
        <f t="shared" si="46"/>
        <v>0</v>
      </c>
      <c r="N176" s="318">
        <f t="shared" si="46"/>
        <v>0</v>
      </c>
      <c r="O176" s="318">
        <f t="shared" si="46"/>
        <v>0</v>
      </c>
      <c r="P176" s="318">
        <f t="shared" si="46"/>
        <v>0</v>
      </c>
      <c r="Q176" s="318">
        <f t="shared" si="46"/>
        <v>0</v>
      </c>
      <c r="R176" s="318">
        <f t="shared" si="46"/>
        <v>0</v>
      </c>
      <c r="S176" s="318">
        <f t="shared" si="46"/>
        <v>0</v>
      </c>
      <c r="T176" s="318">
        <f t="shared" si="46"/>
        <v>0</v>
      </c>
      <c r="U176" s="318">
        <f t="shared" si="46"/>
        <v>0</v>
      </c>
      <c r="V176" s="318">
        <f t="shared" si="46"/>
        <v>0</v>
      </c>
      <c r="W176" s="318">
        <f t="shared" si="46"/>
        <v>0</v>
      </c>
      <c r="X176" s="318">
        <f t="shared" si="46"/>
        <v>0</v>
      </c>
      <c r="Y176" s="318">
        <f t="shared" si="46"/>
        <v>0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0</v>
      </c>
      <c r="C177" s="318">
        <f t="shared" si="47"/>
        <v>0</v>
      </c>
      <c r="D177" s="318">
        <f t="shared" si="47"/>
        <v>0</v>
      </c>
      <c r="E177" s="318">
        <f t="shared" si="47"/>
        <v>0</v>
      </c>
      <c r="F177" s="318">
        <f t="shared" si="47"/>
        <v>0</v>
      </c>
      <c r="G177" s="318">
        <f t="shared" si="47"/>
        <v>0</v>
      </c>
      <c r="H177" s="318">
        <f t="shared" si="47"/>
        <v>0</v>
      </c>
      <c r="I177" s="318">
        <f t="shared" si="47"/>
        <v>0</v>
      </c>
      <c r="J177" s="318">
        <f t="shared" si="47"/>
        <v>0</v>
      </c>
      <c r="K177" s="318">
        <f t="shared" si="47"/>
        <v>0</v>
      </c>
      <c r="L177" s="318">
        <f t="shared" si="47"/>
        <v>0</v>
      </c>
      <c r="M177" s="318">
        <f t="shared" si="47"/>
        <v>0</v>
      </c>
      <c r="N177" s="318">
        <f t="shared" si="47"/>
        <v>0</v>
      </c>
      <c r="O177" s="318">
        <f t="shared" si="47"/>
        <v>0</v>
      </c>
      <c r="P177" s="318">
        <f t="shared" si="47"/>
        <v>0</v>
      </c>
      <c r="Q177" s="318">
        <f t="shared" si="47"/>
        <v>0</v>
      </c>
      <c r="R177" s="318">
        <f t="shared" si="47"/>
        <v>0</v>
      </c>
      <c r="S177" s="318">
        <f t="shared" si="47"/>
        <v>0</v>
      </c>
      <c r="T177" s="318">
        <f t="shared" si="47"/>
        <v>0</v>
      </c>
      <c r="U177" s="318">
        <f t="shared" si="47"/>
        <v>0</v>
      </c>
      <c r="V177" s="318">
        <f t="shared" si="47"/>
        <v>0</v>
      </c>
      <c r="W177" s="318">
        <f t="shared" si="47"/>
        <v>0</v>
      </c>
      <c r="X177" s="318">
        <f t="shared" si="47"/>
        <v>0</v>
      </c>
      <c r="Y177" s="318">
        <f t="shared" si="47"/>
        <v>0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0</v>
      </c>
      <c r="C178" s="319">
        <f t="shared" si="48"/>
        <v>0</v>
      </c>
      <c r="D178" s="319">
        <f t="shared" si="48"/>
        <v>0</v>
      </c>
      <c r="E178" s="319">
        <f t="shared" si="48"/>
        <v>0</v>
      </c>
      <c r="F178" s="319">
        <f t="shared" si="48"/>
        <v>0</v>
      </c>
      <c r="G178" s="319">
        <f t="shared" si="48"/>
        <v>0</v>
      </c>
      <c r="H178" s="319">
        <f t="shared" si="48"/>
        <v>0</v>
      </c>
      <c r="I178" s="319">
        <f t="shared" si="48"/>
        <v>0</v>
      </c>
      <c r="J178" s="319">
        <f t="shared" si="48"/>
        <v>0</v>
      </c>
      <c r="K178" s="319">
        <f t="shared" si="48"/>
        <v>0</v>
      </c>
      <c r="L178" s="319">
        <f t="shared" si="48"/>
        <v>0</v>
      </c>
      <c r="M178" s="319">
        <f t="shared" si="48"/>
        <v>0</v>
      </c>
      <c r="N178" s="319">
        <f t="shared" si="48"/>
        <v>0</v>
      </c>
      <c r="O178" s="319">
        <f t="shared" si="48"/>
        <v>0</v>
      </c>
      <c r="P178" s="319">
        <f t="shared" si="48"/>
        <v>0</v>
      </c>
      <c r="Q178" s="319">
        <f t="shared" si="48"/>
        <v>0</v>
      </c>
      <c r="R178" s="319">
        <f t="shared" si="48"/>
        <v>0</v>
      </c>
      <c r="S178" s="319">
        <f t="shared" si="48"/>
        <v>0</v>
      </c>
      <c r="T178" s="319">
        <f t="shared" si="48"/>
        <v>0</v>
      </c>
      <c r="U178" s="319">
        <f t="shared" si="48"/>
        <v>0</v>
      </c>
      <c r="V178" s="319">
        <f t="shared" si="48"/>
        <v>0</v>
      </c>
      <c r="W178" s="319">
        <f t="shared" si="48"/>
        <v>0</v>
      </c>
      <c r="X178" s="319">
        <f t="shared" si="48"/>
        <v>0</v>
      </c>
      <c r="Y178" s="319">
        <f t="shared" si="48"/>
        <v>0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0.48532742600574552</v>
      </c>
      <c r="C183" s="320">
        <f>IF(C$5=0,0,C$5/NMM_fec!C$5)</f>
        <v>0.48692885956195148</v>
      </c>
      <c r="D183" s="320">
        <f>IF(D$5=0,0,D$5/NMM_fec!D$5)</f>
        <v>0.48680057168693158</v>
      </c>
      <c r="E183" s="320">
        <f>IF(E$5=0,0,E$5/NMM_fec!E$5)</f>
        <v>0.48944353155228132</v>
      </c>
      <c r="F183" s="320">
        <f>IF(F$5=0,0,F$5/NMM_fec!F$5)</f>
        <v>0.49319020577244022</v>
      </c>
      <c r="G183" s="320">
        <f>IF(G$5=0,0,G$5/NMM_fec!G$5)</f>
        <v>0.49462606822078892</v>
      </c>
      <c r="H183" s="320">
        <f>IF(H$5=0,0,H$5/NMM_fec!H$5)</f>
        <v>0.49567121930273134</v>
      </c>
      <c r="I183" s="320">
        <f>IF(I$5=0,0,I$5/NMM_fec!I$5)</f>
        <v>0.49968238677602855</v>
      </c>
      <c r="J183" s="320">
        <f>IF(J$5=0,0,J$5/NMM_fec!J$5)</f>
        <v>0.50590353598637117</v>
      </c>
      <c r="K183" s="320">
        <f>IF(K$5=0,0,K$5/NMM_fec!K$5)</f>
        <v>0.50382721120020402</v>
      </c>
      <c r="L183" s="320">
        <f>IF(L$5=0,0,L$5/NMM_fec!L$5)</f>
        <v>0.50606973555881896</v>
      </c>
      <c r="M183" s="320">
        <f>IF(M$5=0,0,M$5/NMM_fec!M$5)</f>
        <v>0.50650384174182261</v>
      </c>
      <c r="N183" s="320">
        <f>IF(N$5=0,0,N$5/NMM_fec!N$5)</f>
        <v>0.5038982532861267</v>
      </c>
      <c r="O183" s="320">
        <f>IF(O$5=0,0,O$5/NMM_fec!O$5)</f>
        <v>0.4998464115599705</v>
      </c>
      <c r="P183" s="320">
        <f>IF(P$5=0,0,P$5/NMM_fec!P$5)</f>
        <v>0.49898547738391746</v>
      </c>
      <c r="Q183" s="320">
        <f>IF(Q$5=0,0,Q$5/NMM_fec!Q$5)</f>
        <v>0.50208578380324398</v>
      </c>
      <c r="R183" s="320">
        <f>IF(R$5=0,0,R$5/NMM_fec!R$5)</f>
        <v>0.5034520147393392</v>
      </c>
      <c r="S183" s="320">
        <f>IF(S$5=0,0,S$5/NMM_fec!S$5)</f>
        <v>0.50736946356884538</v>
      </c>
      <c r="T183" s="320">
        <f>IF(T$5=0,0,T$5/NMM_fec!T$5)</f>
        <v>0.51201187834885398</v>
      </c>
      <c r="U183" s="320">
        <f>IF(U$5=0,0,U$5/NMM_fec!U$5)</f>
        <v>0.52617962934677109</v>
      </c>
      <c r="V183" s="320">
        <f>IF(V$5=0,0,V$5/NMM_fec!V$5)</f>
        <v>0.5247636011295409</v>
      </c>
      <c r="W183" s="320">
        <f>IF(W$5=0,0,W$5/NMM_fec!W$5)</f>
        <v>0.53307951456736646</v>
      </c>
      <c r="X183" s="320">
        <f>IF(X$5=0,0,X$5/NMM_fec!X$5)</f>
        <v>0.54530297364219615</v>
      </c>
      <c r="Y183" s="320">
        <f>IF(Y$5=0,0,Y$5/NMM_fec!Y$5)</f>
        <v>0.55580482398308972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0.41244070373272118</v>
      </c>
      <c r="C184" s="273">
        <f>IF(C$6=0,0,C$6/NMM_fec!C$6)</f>
        <v>0.41244070373272118</v>
      </c>
      <c r="D184" s="273">
        <f>IF(D$6=0,0,D$6/NMM_fec!D$6)</f>
        <v>0.41244070373272129</v>
      </c>
      <c r="E184" s="273">
        <f>IF(E$6=0,0,E$6/NMM_fec!E$6)</f>
        <v>0.41391325818466201</v>
      </c>
      <c r="F184" s="273">
        <f>IF(F$6=0,0,F$6/NMM_fec!F$6)</f>
        <v>0.41737682703028384</v>
      </c>
      <c r="G184" s="273">
        <f>IF(G$6=0,0,G$6/NMM_fec!G$6)</f>
        <v>0.41737682703028389</v>
      </c>
      <c r="H184" s="273">
        <f>IF(H$6=0,0,H$6/NMM_fec!H$6)</f>
        <v>0.41737682703028395</v>
      </c>
      <c r="I184" s="273">
        <f>IF(I$6=0,0,I$6/NMM_fec!I$6)</f>
        <v>0.42011769096784124</v>
      </c>
      <c r="J184" s="273">
        <f>IF(J$6=0,0,J$6/NMM_fec!J$6)</f>
        <v>0.42578701714311973</v>
      </c>
      <c r="K184" s="273">
        <f>IF(K$6=0,0,K$6/NMM_fec!K$6)</f>
        <v>0.42578701714311956</v>
      </c>
      <c r="L184" s="273">
        <f>IF(L$6=0,0,L$6/NMM_fec!L$6)</f>
        <v>0.42578701714311951</v>
      </c>
      <c r="M184" s="273">
        <f>IF(M$6=0,0,M$6/NMM_fec!M$6)</f>
        <v>0.42578701714311967</v>
      </c>
      <c r="N184" s="273">
        <f>IF(N$6=0,0,N$6/NMM_fec!N$6)</f>
        <v>0.42578701714311962</v>
      </c>
      <c r="O184" s="273">
        <f>IF(O$6=0,0,O$6/NMM_fec!O$6)</f>
        <v>0.42578701714311962</v>
      </c>
      <c r="P184" s="273">
        <f>IF(P$6=0,0,P$6/NMM_fec!P$6)</f>
        <v>0.42578701714311984</v>
      </c>
      <c r="Q184" s="273">
        <f>IF(Q$6=0,0,Q$6/NMM_fec!Q$6)</f>
        <v>0.42578701714311956</v>
      </c>
      <c r="R184" s="273">
        <f>IF(R$6=0,0,R$6/NMM_fec!R$6)</f>
        <v>0.42578701714311956</v>
      </c>
      <c r="S184" s="273">
        <f>IF(S$6=0,0,S$6/NMM_fec!S$6)</f>
        <v>0.42578701714311973</v>
      </c>
      <c r="T184" s="273">
        <f>IF(T$6=0,0,T$6/NMM_fec!T$6)</f>
        <v>0.42578701714311967</v>
      </c>
      <c r="U184" s="273">
        <f>IF(U$6=0,0,U$6/NMM_fec!U$6)</f>
        <v>0.43463848836597868</v>
      </c>
      <c r="V184" s="273">
        <f>IF(V$6=0,0,V$6/NMM_fec!V$6)</f>
        <v>0.43463848836597879</v>
      </c>
      <c r="W184" s="273">
        <f>IF(W$6=0,0,W$6/NMM_fec!W$6)</f>
        <v>0.43463848836597857</v>
      </c>
      <c r="X184" s="273">
        <f>IF(X$6=0,0,X$6/NMM_fec!X$6)</f>
        <v>0.44400968620997006</v>
      </c>
      <c r="Y184" s="273">
        <f>IF(Y$6=0,0,Y$6/NMM_fec!Y$6)</f>
        <v>0.45334000089743193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0.10683963828271241</v>
      </c>
      <c r="C185" s="274">
        <f>IF(C$7=0,0,C$7/NMM_fec!C$7)</f>
        <v>0.10683963828271241</v>
      </c>
      <c r="D185" s="274">
        <f>IF(D$7=0,0,D$7/NMM_fec!D$7)</f>
        <v>0.1068396382827124</v>
      </c>
      <c r="E185" s="274">
        <f>IF(E$7=0,0,E$7/NMM_fec!E$7)</f>
        <v>0.10722109235252919</v>
      </c>
      <c r="F185" s="274">
        <f>IF(F$7=0,0,F$7/NMM_fec!F$7)</f>
        <v>0.10811830361049786</v>
      </c>
      <c r="G185" s="274">
        <f>IF(G$7=0,0,G$7/NMM_fec!G$7)</f>
        <v>0.10811830361049786</v>
      </c>
      <c r="H185" s="274">
        <f>IF(H$7=0,0,H$7/NMM_fec!H$7)</f>
        <v>0.10811830361049786</v>
      </c>
      <c r="I185" s="274">
        <f>IF(I$7=0,0,I$7/NMM_fec!I$7)</f>
        <v>0.10882830363964276</v>
      </c>
      <c r="J185" s="274">
        <f>IF(J$7=0,0,J$7/NMM_fec!J$7)</f>
        <v>0.11029689961572267</v>
      </c>
      <c r="K185" s="274">
        <f>IF(K$7=0,0,K$7/NMM_fec!K$7)</f>
        <v>0.11029689961572263</v>
      </c>
      <c r="L185" s="274">
        <f>IF(L$7=0,0,L$7/NMM_fec!L$7)</f>
        <v>0.11029689961572271</v>
      </c>
      <c r="M185" s="274">
        <f>IF(M$7=0,0,M$7/NMM_fec!M$7)</f>
        <v>0.11029689961572264</v>
      </c>
      <c r="N185" s="274">
        <f>IF(N$7=0,0,N$7/NMM_fec!N$7)</f>
        <v>0.1102968996157227</v>
      </c>
      <c r="O185" s="274">
        <f>IF(O$7=0,0,O$7/NMM_fec!O$7)</f>
        <v>0.1102968996157226</v>
      </c>
      <c r="P185" s="274">
        <f>IF(P$7=0,0,P$7/NMM_fec!P$7)</f>
        <v>0.11029689961572266</v>
      </c>
      <c r="Q185" s="274">
        <f>IF(Q$7=0,0,Q$7/NMM_fec!Q$7)</f>
        <v>0.11029689961572271</v>
      </c>
      <c r="R185" s="274">
        <f>IF(R$7=0,0,R$7/NMM_fec!R$7)</f>
        <v>0.11029689961572267</v>
      </c>
      <c r="S185" s="274">
        <f>IF(S$7=0,0,S$7/NMM_fec!S$7)</f>
        <v>0.1102968996157227</v>
      </c>
      <c r="T185" s="274">
        <f>IF(T$7=0,0,T$7/NMM_fec!T$7)</f>
        <v>0.11029689961572267</v>
      </c>
      <c r="U185" s="274">
        <f>IF(U$7=0,0,U$7/NMM_fec!U$7)</f>
        <v>0.11258980614788919</v>
      </c>
      <c r="V185" s="274">
        <f>IF(V$7=0,0,V$7/NMM_fec!V$7)</f>
        <v>0.1125898061478892</v>
      </c>
      <c r="W185" s="274">
        <f>IF(W$7=0,0,W$7/NMM_fec!W$7)</f>
        <v>0.11258980614788919</v>
      </c>
      <c r="X185" s="274">
        <f>IF(X$7=0,0,X$7/NMM_fec!X$7)</f>
        <v>0.11501734392208662</v>
      </c>
      <c r="Y185" s="274">
        <f>IF(Y$7=0,0,Y$7/NMM_fec!Y$7)</f>
        <v>0.11743429122445156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0.58565063054341338</v>
      </c>
      <c r="C186" s="274">
        <f>IF(C$8=0,0,C$8/NMM_fec!C$8)</f>
        <v>0.5856506305434136</v>
      </c>
      <c r="D186" s="274">
        <f>IF(D$8=0,0,D$8/NMM_fec!D$8)</f>
        <v>0.5856506305434136</v>
      </c>
      <c r="E186" s="274">
        <f>IF(E$8=0,0,E$8/NMM_fec!E$8)</f>
        <v>0.58774160370751616</v>
      </c>
      <c r="F186" s="274">
        <f>IF(F$8=0,0,F$8/NMM_fec!F$8)</f>
        <v>0.59265974408505617</v>
      </c>
      <c r="G186" s="274">
        <f>IF(G$8=0,0,G$8/NMM_fec!G$8)</f>
        <v>0.59265974408505617</v>
      </c>
      <c r="H186" s="274">
        <f>IF(H$8=0,0,H$8/NMM_fec!H$8)</f>
        <v>0.59265974408505617</v>
      </c>
      <c r="I186" s="274">
        <f>IF(I$8=0,0,I$8/NMM_fec!I$8)</f>
        <v>0.59655167007280818</v>
      </c>
      <c r="J186" s="274">
        <f>IF(J$8=0,0,J$8/NMM_fec!J$8)</f>
        <v>0.60460190473504904</v>
      </c>
      <c r="K186" s="274">
        <f>IF(K$8=0,0,K$8/NMM_fec!K$8)</f>
        <v>0.60460190473504893</v>
      </c>
      <c r="L186" s="274">
        <f>IF(L$8=0,0,L$8/NMM_fec!L$8)</f>
        <v>0.60460190473504893</v>
      </c>
      <c r="M186" s="274">
        <f>IF(M$8=0,0,M$8/NMM_fec!M$8)</f>
        <v>0.60460190473504893</v>
      </c>
      <c r="N186" s="274">
        <f>IF(N$8=0,0,N$8/NMM_fec!N$8)</f>
        <v>0.60460190473504904</v>
      </c>
      <c r="O186" s="274">
        <f>IF(O$8=0,0,O$8/NMM_fec!O$8)</f>
        <v>0.60460190473504893</v>
      </c>
      <c r="P186" s="274">
        <f>IF(P$8=0,0,P$8/NMM_fec!P$8)</f>
        <v>0.60460190473504904</v>
      </c>
      <c r="Q186" s="274">
        <f>IF(Q$8=0,0,Q$8/NMM_fec!Q$8)</f>
        <v>0.60460190473504882</v>
      </c>
      <c r="R186" s="274">
        <f>IF(R$8=0,0,R$8/NMM_fec!R$8)</f>
        <v>0.60460190473504871</v>
      </c>
      <c r="S186" s="274">
        <f>IF(S$8=0,0,S$8/NMM_fec!S$8)</f>
        <v>0.60460190473504893</v>
      </c>
      <c r="T186" s="274">
        <f>IF(T$8=0,0,T$8/NMM_fec!T$8)</f>
        <v>0.60460190473504882</v>
      </c>
      <c r="U186" s="274">
        <f>IF(U$8=0,0,U$8/NMM_fec!U$8)</f>
        <v>0.61717066833182466</v>
      </c>
      <c r="V186" s="274">
        <f>IF(V$8=0,0,V$8/NMM_fec!V$8)</f>
        <v>0.61717066833182443</v>
      </c>
      <c r="W186" s="274">
        <f>IF(W$8=0,0,W$8/NMM_fec!W$8)</f>
        <v>0.61717066833182455</v>
      </c>
      <c r="X186" s="274">
        <f>IF(X$8=0,0,X$8/NMM_fec!X$8)</f>
        <v>0.63047742461608569</v>
      </c>
      <c r="Y186" s="274">
        <f>IF(Y$8=0,0,Y$8/NMM_fec!Y$8)</f>
        <v>0.64372612832167719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0.40765629721719659</v>
      </c>
      <c r="C187" s="274">
        <f>IF(C$9=0,0,C$9/NMM_fec!C$9)</f>
        <v>0.40765629721719659</v>
      </c>
      <c r="D187" s="274">
        <f>IF(D$9=0,0,D$9/NMM_fec!D$9)</f>
        <v>0.40765629721719637</v>
      </c>
      <c r="E187" s="274">
        <f>IF(E$9=0,0,E$9/NMM_fec!E$9)</f>
        <v>0.40911176970062524</v>
      </c>
      <c r="F187" s="274">
        <f>IF(F$9=0,0,F$9/NMM_fec!F$9)</f>
        <v>0.41253516035529258</v>
      </c>
      <c r="G187" s="274">
        <f>IF(G$9=0,0,G$9/NMM_fec!G$9)</f>
        <v>0.41253516035529242</v>
      </c>
      <c r="H187" s="274">
        <f>IF(H$9=0,0,H$9/NMM_fec!H$9)</f>
        <v>0.41253516035529242</v>
      </c>
      <c r="I187" s="274">
        <f>IF(I$9=0,0,I$9/NMM_fec!I$9)</f>
        <v>0.41524422964415886</v>
      </c>
      <c r="J187" s="274">
        <f>IF(J$9=0,0,J$9/NMM_fec!J$9)</f>
        <v>0.42084779033885755</v>
      </c>
      <c r="K187" s="274">
        <f>IF(K$9=0,0,K$9/NMM_fec!K$9)</f>
        <v>0.42084779033885739</v>
      </c>
      <c r="L187" s="274">
        <f>IF(L$9=0,0,L$9/NMM_fec!L$9)</f>
        <v>0.42084779033885755</v>
      </c>
      <c r="M187" s="274">
        <f>IF(M$9=0,0,M$9/NMM_fec!M$9)</f>
        <v>0.42084779033885766</v>
      </c>
      <c r="N187" s="274">
        <f>IF(N$9=0,0,N$9/NMM_fec!N$9)</f>
        <v>0.4208477903388575</v>
      </c>
      <c r="O187" s="274">
        <f>IF(O$9=0,0,O$9/NMM_fec!O$9)</f>
        <v>0.4208477903388575</v>
      </c>
      <c r="P187" s="274">
        <f>IF(P$9=0,0,P$9/NMM_fec!P$9)</f>
        <v>0.4208477903388575</v>
      </c>
      <c r="Q187" s="274">
        <f>IF(Q$9=0,0,Q$9/NMM_fec!Q$9)</f>
        <v>0.42084779033885744</v>
      </c>
      <c r="R187" s="274">
        <f>IF(R$9=0,0,R$9/NMM_fec!R$9)</f>
        <v>0.42084779033885744</v>
      </c>
      <c r="S187" s="274">
        <f>IF(S$9=0,0,S$9/NMM_fec!S$9)</f>
        <v>0.42084779033885744</v>
      </c>
      <c r="T187" s="274">
        <f>IF(T$9=0,0,T$9/NMM_fec!T$9)</f>
        <v>0.4208477903388575</v>
      </c>
      <c r="U187" s="274">
        <f>IF(U$9=0,0,U$9/NMM_fec!U$9)</f>
        <v>0.42959658247061983</v>
      </c>
      <c r="V187" s="274">
        <f>IF(V$9=0,0,V$9/NMM_fec!V$9)</f>
        <v>0.42959658247061966</v>
      </c>
      <c r="W187" s="274">
        <f>IF(W$9=0,0,W$9/NMM_fec!W$9)</f>
        <v>0.42959658247061977</v>
      </c>
      <c r="X187" s="274">
        <f>IF(X$9=0,0,X$9/NMM_fec!X$9)</f>
        <v>0.4388590722758135</v>
      </c>
      <c r="Y187" s="274">
        <f>IF(Y$9=0,0,Y$9/NMM_fec!Y$9)</f>
        <v>0.4480811531784461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0.72815648942023636</v>
      </c>
      <c r="C188" s="275">
        <f>IF(C$10=0,0,C$10/NMM_fec!C$10)</f>
        <v>0.72815648942023636</v>
      </c>
      <c r="D188" s="275">
        <f>IF(D$10=0,0,D$10/NMM_fec!D$10)</f>
        <v>0.72815648942023636</v>
      </c>
      <c r="E188" s="275">
        <f>IF(E$10=0,0,E$10/NMM_fec!E$10)</f>
        <v>0.73075625726686555</v>
      </c>
      <c r="F188" s="275">
        <f>IF(F$10=0,0,F$10/NMM_fec!F$10)</f>
        <v>0.7368711244675763</v>
      </c>
      <c r="G188" s="275">
        <f>IF(G$10=0,0,G$10/NMM_fec!G$10)</f>
        <v>0.73687112446757608</v>
      </c>
      <c r="H188" s="275">
        <f>IF(H$10=0,0,H$10/NMM_fec!H$10)</f>
        <v>0.73687112446757597</v>
      </c>
      <c r="I188" s="275">
        <f>IF(I$10=0,0,I$10/NMM_fec!I$10)</f>
        <v>0.74171006942302731</v>
      </c>
      <c r="J188" s="275">
        <f>IF(J$10=0,0,J$10/NMM_fec!J$10)</f>
        <v>0.75171916068828792</v>
      </c>
      <c r="K188" s="275">
        <f>IF(K$10=0,0,K$10/NMM_fec!K$10)</f>
        <v>0.75171916068828759</v>
      </c>
      <c r="L188" s="275">
        <f>IF(L$10=0,0,L$10/NMM_fec!L$10)</f>
        <v>0.7517191606882877</v>
      </c>
      <c r="M188" s="275">
        <f>IF(M$10=0,0,M$10/NMM_fec!M$10)</f>
        <v>0.7517191606882877</v>
      </c>
      <c r="N188" s="275">
        <f>IF(N$10=0,0,N$10/NMM_fec!N$10)</f>
        <v>0.7124654211854986</v>
      </c>
      <c r="O188" s="275">
        <f>IF(O$10=0,0,O$10/NMM_fec!O$10)</f>
        <v>0.73890157335939288</v>
      </c>
      <c r="P188" s="275">
        <f>IF(P$10=0,0,P$10/NMM_fec!P$10)</f>
        <v>0.73886162120527521</v>
      </c>
      <c r="Q188" s="275">
        <f>IF(Q$10=0,0,Q$10/NMM_fec!Q$10)</f>
        <v>0.72071845960989567</v>
      </c>
      <c r="R188" s="275">
        <f>IF(R$10=0,0,R$10/NMM_fec!R$10)</f>
        <v>0.72580786009131337</v>
      </c>
      <c r="S188" s="275">
        <f>IF(S$10=0,0,S$10/NMM_fec!S$10)</f>
        <v>0.73198874574651507</v>
      </c>
      <c r="T188" s="275">
        <f>IF(T$10=0,0,T$10/NMM_fec!T$10)</f>
        <v>0.73214489059150178</v>
      </c>
      <c r="U188" s="275">
        <f>IF(U$10=0,0,U$10/NMM_fec!U$10)</f>
        <v>0.74532824780892404</v>
      </c>
      <c r="V188" s="275">
        <f>IF(V$10=0,0,V$10/NMM_fec!V$10)</f>
        <v>0.73763363041450025</v>
      </c>
      <c r="W188" s="275">
        <f>IF(W$10=0,0,W$10/NMM_fec!W$10)</f>
        <v>0.70791047239877702</v>
      </c>
      <c r="X188" s="275">
        <f>IF(X$10=0,0,X$10/NMM_fec!X$10)</f>
        <v>0.7540100516382191</v>
      </c>
      <c r="Y188" s="275">
        <f>IF(Y$10=0,0,Y$10/NMM_fec!Y$10)</f>
        <v>0.76891459609506407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0.57598826080586896</v>
      </c>
      <c r="C189" s="276">
        <f>IF(C$16=0,0,C$16/NMM_fec!C$16)</f>
        <v>0.57598826080586885</v>
      </c>
      <c r="D189" s="276">
        <f>IF(D$16=0,0,D$16/NMM_fec!D$16)</f>
        <v>0.57598826080586918</v>
      </c>
      <c r="E189" s="276">
        <f>IF(E$16=0,0,E$16/NMM_fec!E$16)</f>
        <v>0.57804473600348927</v>
      </c>
      <c r="F189" s="276">
        <f>IF(F$16=0,0,F$16/NMM_fec!F$16)</f>
        <v>0.58288173433443924</v>
      </c>
      <c r="G189" s="276">
        <f>IF(G$16=0,0,G$16/NMM_fec!G$16)</f>
        <v>0.58288173433443924</v>
      </c>
      <c r="H189" s="276">
        <f>IF(H$16=0,0,H$16/NMM_fec!H$16)</f>
        <v>0.58288173433443957</v>
      </c>
      <c r="I189" s="276">
        <f>IF(I$16=0,0,I$16/NMM_fec!I$16)</f>
        <v>0.5867094492961572</v>
      </c>
      <c r="J189" s="276">
        <f>IF(J$16=0,0,J$16/NMM_fec!J$16)</f>
        <v>0.59462686698574563</v>
      </c>
      <c r="K189" s="276">
        <f>IF(K$16=0,0,K$16/NMM_fec!K$16)</f>
        <v>0.59462686698574563</v>
      </c>
      <c r="L189" s="276">
        <f>IF(L$16=0,0,L$16/NMM_fec!L$16)</f>
        <v>0.59462686698574563</v>
      </c>
      <c r="M189" s="276">
        <f>IF(M$16=0,0,M$16/NMM_fec!M$16)</f>
        <v>0.59462686698574585</v>
      </c>
      <c r="N189" s="276">
        <f>IF(N$16=0,0,N$16/NMM_fec!N$16)</f>
        <v>0.59462686698574585</v>
      </c>
      <c r="O189" s="276">
        <f>IF(O$16=0,0,O$16/NMM_fec!O$16)</f>
        <v>0.59462686698574552</v>
      </c>
      <c r="P189" s="276">
        <f>IF(P$16=0,0,P$16/NMM_fec!P$16)</f>
        <v>0.59462686698574563</v>
      </c>
      <c r="Q189" s="276">
        <f>IF(Q$16=0,0,Q$16/NMM_fec!Q$16)</f>
        <v>0.59462686698574574</v>
      </c>
      <c r="R189" s="276">
        <f>IF(R$16=0,0,R$16/NMM_fec!R$16)</f>
        <v>0.59462686698574552</v>
      </c>
      <c r="S189" s="276">
        <f>IF(S$16=0,0,S$16/NMM_fec!S$16)</f>
        <v>0.59462686698574563</v>
      </c>
      <c r="T189" s="276">
        <f>IF(T$16=0,0,T$16/NMM_fec!T$16)</f>
        <v>0.59462686698574585</v>
      </c>
      <c r="U189" s="276">
        <f>IF(U$16=0,0,U$16/NMM_fec!U$16)</f>
        <v>0.60698826456141208</v>
      </c>
      <c r="V189" s="276">
        <f>IF(V$16=0,0,V$16/NMM_fec!V$16)</f>
        <v>0.60698826456141208</v>
      </c>
      <c r="W189" s="276">
        <f>IF(W$16=0,0,W$16/NMM_fec!W$16)</f>
        <v>0.60698826456141197</v>
      </c>
      <c r="X189" s="276">
        <f>IF(X$16=0,0,X$16/NMM_fec!X$16)</f>
        <v>0.62007547903606808</v>
      </c>
      <c r="Y189" s="276">
        <f>IF(Y$16=0,0,Y$16/NMM_fec!Y$16)</f>
        <v>0.63310559871379368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0.3704255042316148</v>
      </c>
      <c r="C190" s="276">
        <f>IF(C$17=0,0,C$17/NMM_fec!C$17)</f>
        <v>0.37055807032264393</v>
      </c>
      <c r="D190" s="276">
        <f>IF(D$17=0,0,D$17/NMM_fec!D$17)</f>
        <v>0.37082174782830346</v>
      </c>
      <c r="E190" s="276">
        <f>IF(E$17=0,0,E$17/NMM_fec!E$17)</f>
        <v>0.37056268922000934</v>
      </c>
      <c r="F190" s="276">
        <f>IF(F$17=0,0,F$17/NMM_fec!F$17)</f>
        <v>0.37361209805069473</v>
      </c>
      <c r="G190" s="276">
        <f>IF(G$17=0,0,G$17/NMM_fec!G$17)</f>
        <v>0.37693242516851339</v>
      </c>
      <c r="H190" s="276">
        <f>IF(H$17=0,0,H$17/NMM_fec!H$17)</f>
        <v>0.37635443855761375</v>
      </c>
      <c r="I190" s="276">
        <f>IF(I$17=0,0,I$17/NMM_fec!I$17)</f>
        <v>0.37707429911628831</v>
      </c>
      <c r="J190" s="276">
        <f>IF(J$17=0,0,J$17/NMM_fec!J$17)</f>
        <v>0.38285647278736534</v>
      </c>
      <c r="K190" s="276">
        <f>IF(K$17=0,0,K$17/NMM_fec!K$17)</f>
        <v>0.38516739707327302</v>
      </c>
      <c r="L190" s="276">
        <f>IF(L$17=0,0,L$17/NMM_fec!L$17)</f>
        <v>0.38291096582827988</v>
      </c>
      <c r="M190" s="276">
        <f>IF(M$17=0,0,M$17/NMM_fec!M$17)</f>
        <v>0.38726048706589006</v>
      </c>
      <c r="N190" s="276">
        <f>IF(N$17=0,0,N$17/NMM_fec!N$17)</f>
        <v>0.39162875767722882</v>
      </c>
      <c r="O190" s="276">
        <f>IF(O$17=0,0,O$17/NMM_fec!O$17)</f>
        <v>0.39396195490352504</v>
      </c>
      <c r="P190" s="276">
        <f>IF(P$17=0,0,P$17/NMM_fec!P$17)</f>
        <v>0.39139384919787829</v>
      </c>
      <c r="Q190" s="276">
        <f>IF(Q$17=0,0,Q$17/NMM_fec!Q$17)</f>
        <v>0.38647923663458666</v>
      </c>
      <c r="R190" s="276">
        <f>IF(R$17=0,0,R$17/NMM_fec!R$17)</f>
        <v>0.38470321510771732</v>
      </c>
      <c r="S190" s="276">
        <f>IF(S$17=0,0,S$17/NMM_fec!S$17)</f>
        <v>0.37847253447138296</v>
      </c>
      <c r="T190" s="276">
        <f>IF(T$17=0,0,T$17/NMM_fec!T$17)</f>
        <v>0.36967377124974327</v>
      </c>
      <c r="U190" s="276">
        <f>IF(U$17=0,0,U$17/NMM_fec!U$17)</f>
        <v>0.37302930517627964</v>
      </c>
      <c r="V190" s="276">
        <f>IF(V$17=0,0,V$17/NMM_fec!V$17)</f>
        <v>0.3727188412306297</v>
      </c>
      <c r="W190" s="276">
        <f>IF(W$17=0,0,W$17/NMM_fec!W$17)</f>
        <v>0.36074162273952748</v>
      </c>
      <c r="X190" s="276">
        <f>IF(X$17=0,0,X$17/NMM_fec!X$17)</f>
        <v>0.3686097370081004</v>
      </c>
      <c r="Y190" s="276">
        <f>IF(Y$17=0,0,Y$17/NMM_fec!Y$17)</f>
        <v>0.37987822865554671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0.51969023295464956</v>
      </c>
      <c r="C191" s="276">
        <f>IF(C$25=0,0,C$25/NMM_fec!C$25)</f>
        <v>0.52108968867330818</v>
      </c>
      <c r="D191" s="276">
        <f>IF(D$25=0,0,D$25/NMM_fec!D$25)</f>
        <v>0.52071360695316538</v>
      </c>
      <c r="E191" s="276">
        <f>IF(E$25=0,0,E$25/NMM_fec!E$25)</f>
        <v>0.52351803037379963</v>
      </c>
      <c r="F191" s="276">
        <f>IF(F$25=0,0,F$25/NMM_fec!F$25)</f>
        <v>0.52805547631092009</v>
      </c>
      <c r="G191" s="276">
        <f>IF(G$25=0,0,G$25/NMM_fec!G$25)</f>
        <v>0.52743384790481607</v>
      </c>
      <c r="H191" s="276">
        <f>IF(H$25=0,0,H$25/NMM_fec!H$25)</f>
        <v>0.52856421209184501</v>
      </c>
      <c r="I191" s="276">
        <f>IF(I$25=0,0,I$25/NMM_fec!I$25)</f>
        <v>0.5326681028973399</v>
      </c>
      <c r="J191" s="276">
        <f>IF(J$25=0,0,J$25/NMM_fec!J$25)</f>
        <v>0.53854264882444569</v>
      </c>
      <c r="K191" s="276">
        <f>IF(K$25=0,0,K$25/NMM_fec!K$25)</f>
        <v>0.53551271454116278</v>
      </c>
      <c r="L191" s="276">
        <f>IF(L$25=0,0,L$25/NMM_fec!L$25)</f>
        <v>0.53866916357913253</v>
      </c>
      <c r="M191" s="276">
        <f>IF(M$25=0,0,M$25/NMM_fec!M$25)</f>
        <v>0.53437725387050716</v>
      </c>
      <c r="N191" s="276">
        <f>IF(N$25=0,0,N$25/NMM_fec!N$25)</f>
        <v>0.53011107394081924</v>
      </c>
      <c r="O191" s="276">
        <f>IF(O$25=0,0,O$25/NMM_fec!O$25)</f>
        <v>0.52868102829072783</v>
      </c>
      <c r="P191" s="276">
        <f>IF(P$25=0,0,P$25/NMM_fec!P$25)</f>
        <v>0.53120158620342028</v>
      </c>
      <c r="Q191" s="276">
        <f>IF(Q$25=0,0,Q$25/NMM_fec!Q$25)</f>
        <v>0.53581987413190124</v>
      </c>
      <c r="R191" s="276">
        <f>IF(R$25=0,0,R$25/NMM_fec!R$25)</f>
        <v>0.53706811850125991</v>
      </c>
      <c r="S191" s="276">
        <f>IF(S$25=0,0,S$25/NMM_fec!S$25)</f>
        <v>0.54249865490638161</v>
      </c>
      <c r="T191" s="276">
        <f>IF(T$25=0,0,T$25/NMM_fec!T$25)</f>
        <v>0.55168039993764473</v>
      </c>
      <c r="U191" s="276">
        <f>IF(U$25=0,0,U$25/NMM_fec!U$25)</f>
        <v>0.56794287691688761</v>
      </c>
      <c r="V191" s="276">
        <f>IF(V$25=0,0,V$25/NMM_fec!V$25)</f>
        <v>0.56781523719227733</v>
      </c>
      <c r="W191" s="276">
        <f>IF(W$25=0,0,W$25/NMM_fec!W$25)</f>
        <v>0.58409108989167791</v>
      </c>
      <c r="X191" s="276">
        <f>IF(X$25=0,0,X$25/NMM_fec!X$25)</f>
        <v>0.59461093953132094</v>
      </c>
      <c r="Y191" s="276">
        <f>IF(Y$25=0,0,Y$25/NMM_fec!Y$25)</f>
        <v>0.60350280917867205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0.60323205273261959</v>
      </c>
      <c r="C192" s="277">
        <f>IF(C$33=0,0,C$33/NMM_fec!C$33)</f>
        <v>0.60372234272229219</v>
      </c>
      <c r="D192" s="277">
        <f>IF(D$33=0,0,D$33/NMM_fec!D$33)</f>
        <v>0.60378373210636271</v>
      </c>
      <c r="E192" s="277">
        <f>IF(E$33=0,0,E$33/NMM_fec!E$33)</f>
        <v>0.60634758309694259</v>
      </c>
      <c r="F192" s="277">
        <f>IF(F$33=0,0,F$33/NMM_fec!F$33)</f>
        <v>0.61112053594246618</v>
      </c>
      <c r="G192" s="277">
        <f>IF(G$33=0,0,G$33/NMM_fec!G$33)</f>
        <v>0.6118084084607025</v>
      </c>
      <c r="H192" s="277">
        <f>IF(H$33=0,0,H$33/NMM_fec!H$33)</f>
        <v>0.61198915055878456</v>
      </c>
      <c r="I192" s="277">
        <f>IF(I$33=0,0,I$33/NMM_fec!I$33)</f>
        <v>0.61631280856653281</v>
      </c>
      <c r="J192" s="277">
        <f>IF(J$33=0,0,J$33/NMM_fec!J$33)</f>
        <v>0.62472750524055376</v>
      </c>
      <c r="K192" s="277">
        <f>IF(K$33=0,0,K$33/NMM_fec!K$33)</f>
        <v>0.62456379805785789</v>
      </c>
      <c r="L192" s="277">
        <f>IF(L$33=0,0,L$33/NMM_fec!L$33)</f>
        <v>0.62477618007254332</v>
      </c>
      <c r="M192" s="277">
        <f>IF(M$33=0,0,M$33/NMM_fec!M$33)</f>
        <v>0.62546868910163222</v>
      </c>
      <c r="N192" s="277">
        <f>IF(N$33=0,0,N$33/NMM_fec!N$33)</f>
        <v>0.6254228481396642</v>
      </c>
      <c r="O192" s="277">
        <f>IF(O$33=0,0,O$33/NMM_fec!O$33)</f>
        <v>0.62408753101717485</v>
      </c>
      <c r="P192" s="277">
        <f>IF(P$33=0,0,P$33/NMM_fec!P$33)</f>
        <v>0.62252306228208798</v>
      </c>
      <c r="Q192" s="277">
        <f>IF(Q$33=0,0,Q$33/NMM_fec!Q$33)</f>
        <v>0.62342167835962958</v>
      </c>
      <c r="R192" s="277">
        <f>IF(R$33=0,0,R$33/NMM_fec!R$33)</f>
        <v>0.62400461067719915</v>
      </c>
      <c r="S192" s="277">
        <f>IF(S$33=0,0,S$33/NMM_fec!S$33)</f>
        <v>0.62469673723204722</v>
      </c>
      <c r="T192" s="277">
        <f>IF(T$33=0,0,T$33/NMM_fec!T$33)</f>
        <v>0.62476105378815328</v>
      </c>
      <c r="U192" s="277">
        <f>IF(U$33=0,0,U$33/NMM_fec!U$33)</f>
        <v>0.6381357415108988</v>
      </c>
      <c r="V192" s="277">
        <f>IF(V$33=0,0,V$33/NMM_fec!V$33)</f>
        <v>0.63773879033146219</v>
      </c>
      <c r="W192" s="277">
        <f>IF(W$33=0,0,W$33/NMM_fec!W$33)</f>
        <v>0.63765428630871435</v>
      </c>
      <c r="X192" s="277">
        <f>IF(X$33=0,0,X$33/NMM_fec!X$33)</f>
        <v>0.65205955348573319</v>
      </c>
      <c r="Y192" s="277">
        <f>IF(Y$33=0,0,Y$33/NMM_fec!Y$33)</f>
        <v>0.66593871695252638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0.30235122428357919</v>
      </c>
      <c r="C194" s="320">
        <f>IF(C$48=0,0,C$48/NMM_fec!C$48)</f>
        <v>0.3034229771975212</v>
      </c>
      <c r="D194" s="320">
        <f>IF(D$48=0,0,D$48/NMM_fec!D$48)</f>
        <v>0.30330131555060408</v>
      </c>
      <c r="E194" s="320">
        <f>IF(E$48=0,0,E$48/NMM_fec!E$48)</f>
        <v>0.30409999016135486</v>
      </c>
      <c r="F194" s="320">
        <f>IF(F$48=0,0,F$48/NMM_fec!F$48)</f>
        <v>0.30380220382711604</v>
      </c>
      <c r="G194" s="320">
        <f>IF(G$48=0,0,G$48/NMM_fec!G$48)</f>
        <v>0.30483436125402197</v>
      </c>
      <c r="H194" s="320">
        <f>IF(H$48=0,0,H$48/NMM_fec!H$48)</f>
        <v>0.30547301899791612</v>
      </c>
      <c r="I194" s="320">
        <f>IF(I$48=0,0,I$48/NMM_fec!I$48)</f>
        <v>0.30602888247172871</v>
      </c>
      <c r="J194" s="320">
        <f>IF(J$48=0,0,J$48/NMM_fec!J$48)</f>
        <v>0.30579998059595148</v>
      </c>
      <c r="K194" s="320">
        <f>IF(K$48=0,0,K$48/NMM_fec!K$48)</f>
        <v>0.30514898023076609</v>
      </c>
      <c r="L194" s="320">
        <f>IF(L$48=0,0,L$48/NMM_fec!L$48)</f>
        <v>0.3066147961581086</v>
      </c>
      <c r="M194" s="320">
        <f>IF(M$48=0,0,M$48/NMM_fec!M$48)</f>
        <v>0.30689450758784509</v>
      </c>
      <c r="N194" s="320">
        <f>IF(N$48=0,0,N$48/NMM_fec!N$48)</f>
        <v>0.30603950585634304</v>
      </c>
      <c r="O194" s="320">
        <f>IF(O$48=0,0,O$48/NMM_fec!O$48)</f>
        <v>0.30903709235503735</v>
      </c>
      <c r="P194" s="320">
        <f>IF(P$48=0,0,P$48/NMM_fec!P$48)</f>
        <v>0.32892716714087733</v>
      </c>
      <c r="Q194" s="320">
        <f>IF(Q$48=0,0,Q$48/NMM_fec!Q$48)</f>
        <v>0.32815002281303385</v>
      </c>
      <c r="R194" s="320">
        <f>IF(R$48=0,0,R$48/NMM_fec!R$48)</f>
        <v>0.32896391887187454</v>
      </c>
      <c r="S194" s="320">
        <f>IF(S$48=0,0,S$48/NMM_fec!S$48)</f>
        <v>0.32841989965589158</v>
      </c>
      <c r="T194" s="320">
        <f>IF(T$48=0,0,T$48/NMM_fec!T$48)</f>
        <v>0.34038103842798401</v>
      </c>
      <c r="U194" s="320">
        <f>IF(U$48=0,0,U$48/NMM_fec!U$48)</f>
        <v>0.34205447333185085</v>
      </c>
      <c r="V194" s="320">
        <f>IF(V$48=0,0,V$48/NMM_fec!V$48)</f>
        <v>0.35329272240963672</v>
      </c>
      <c r="W194" s="320">
        <f>IF(W$48=0,0,W$48/NMM_fec!W$48)</f>
        <v>0.35854519293562426</v>
      </c>
      <c r="X194" s="320">
        <f>IF(X$48=0,0,X$48/NMM_fec!X$48)</f>
        <v>0.35964388016173687</v>
      </c>
      <c r="Y194" s="320">
        <f>IF(Y$48=0,0,Y$48/NMM_fec!Y$48)</f>
        <v>0.37128248138393649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0.28627051938809872</v>
      </c>
      <c r="C195" s="273">
        <f>IF(C$49=0,0,C$49/NMM_fec!C$49)</f>
        <v>0.28627051938809867</v>
      </c>
      <c r="D195" s="273">
        <f>IF(D$49=0,0,D$49/NMM_fec!D$49)</f>
        <v>0.28627051938809861</v>
      </c>
      <c r="E195" s="273">
        <f>IF(E$49=0,0,E$49/NMM_fec!E$49)</f>
        <v>0.28627051938809855</v>
      </c>
      <c r="F195" s="273">
        <f>IF(F$49=0,0,F$49/NMM_fec!F$49)</f>
        <v>0.28627051938809867</v>
      </c>
      <c r="G195" s="273">
        <f>IF(G$49=0,0,G$49/NMM_fec!G$49)</f>
        <v>0.28627051938809872</v>
      </c>
      <c r="H195" s="273">
        <f>IF(H$49=0,0,H$49/NMM_fec!H$49)</f>
        <v>0.28627051938809867</v>
      </c>
      <c r="I195" s="273">
        <f>IF(I$49=0,0,I$49/NMM_fec!I$49)</f>
        <v>0.28627051938809883</v>
      </c>
      <c r="J195" s="273">
        <f>IF(J$49=0,0,J$49/NMM_fec!J$49)</f>
        <v>0.28627051938809872</v>
      </c>
      <c r="K195" s="273">
        <f>IF(K$49=0,0,K$49/NMM_fec!K$49)</f>
        <v>0.28627051938809861</v>
      </c>
      <c r="L195" s="273">
        <f>IF(L$49=0,0,L$49/NMM_fec!L$49)</f>
        <v>0.28627051938809872</v>
      </c>
      <c r="M195" s="273">
        <f>IF(M$49=0,0,M$49/NMM_fec!M$49)</f>
        <v>0.28627051938809872</v>
      </c>
      <c r="N195" s="273">
        <f>IF(N$49=0,0,N$49/NMM_fec!N$49)</f>
        <v>0.28627051938809878</v>
      </c>
      <c r="O195" s="273">
        <f>IF(O$49=0,0,O$49/NMM_fec!O$49)</f>
        <v>0.28627051938809867</v>
      </c>
      <c r="P195" s="273">
        <f>IF(P$49=0,0,P$49/NMM_fec!P$49)</f>
        <v>0.3022705255599859</v>
      </c>
      <c r="Q195" s="273">
        <f>IF(Q$49=0,0,Q$49/NMM_fec!Q$49)</f>
        <v>0.30227052555998585</v>
      </c>
      <c r="R195" s="273">
        <f>IF(R$49=0,0,R$49/NMM_fec!R$49)</f>
        <v>0.30227052555998579</v>
      </c>
      <c r="S195" s="273">
        <f>IF(S$49=0,0,S$49/NMM_fec!S$49)</f>
        <v>0.30227052555998579</v>
      </c>
      <c r="T195" s="273">
        <f>IF(T$49=0,0,T$49/NMM_fec!T$49)</f>
        <v>0.31216016074070529</v>
      </c>
      <c r="U195" s="273">
        <f>IF(U$49=0,0,U$49/NMM_fec!U$49)</f>
        <v>0.31216016074070546</v>
      </c>
      <c r="V195" s="273">
        <f>IF(V$49=0,0,V$49/NMM_fec!V$49)</f>
        <v>0.32227077318531377</v>
      </c>
      <c r="W195" s="273">
        <f>IF(W$49=0,0,W$49/NMM_fec!W$49)</f>
        <v>0.32227077318531377</v>
      </c>
      <c r="X195" s="273">
        <f>IF(X$49=0,0,X$49/NMM_fec!X$49)</f>
        <v>0.32227077318531377</v>
      </c>
      <c r="Y195" s="273">
        <f>IF(Y$49=0,0,Y$49/NMM_fec!Y$49)</f>
        <v>0.33343818237065426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7.4312682935233548E-2</v>
      </c>
      <c r="C196" s="274">
        <f>IF(C$50=0,0,C$50/NMM_fec!C$50)</f>
        <v>7.4312682935233576E-2</v>
      </c>
      <c r="D196" s="274">
        <f>IF(D$50=0,0,D$50/NMM_fec!D$50)</f>
        <v>7.4312682935233576E-2</v>
      </c>
      <c r="E196" s="274">
        <f>IF(E$50=0,0,E$50/NMM_fec!E$50)</f>
        <v>7.4312682935233562E-2</v>
      </c>
      <c r="F196" s="274">
        <f>IF(F$50=0,0,F$50/NMM_fec!F$50)</f>
        <v>7.4312682935233562E-2</v>
      </c>
      <c r="G196" s="274">
        <f>IF(G$50=0,0,G$50/NMM_fec!G$50)</f>
        <v>7.4312682935233562E-2</v>
      </c>
      <c r="H196" s="274">
        <f>IF(H$50=0,0,H$50/NMM_fec!H$50)</f>
        <v>7.431268293523359E-2</v>
      </c>
      <c r="I196" s="274">
        <f>IF(I$50=0,0,I$50/NMM_fec!I$50)</f>
        <v>7.4312682935233562E-2</v>
      </c>
      <c r="J196" s="274">
        <f>IF(J$50=0,0,J$50/NMM_fec!J$50)</f>
        <v>7.4312682935233576E-2</v>
      </c>
      <c r="K196" s="274">
        <f>IF(K$50=0,0,K$50/NMM_fec!K$50)</f>
        <v>7.431268293523359E-2</v>
      </c>
      <c r="L196" s="274">
        <f>IF(L$50=0,0,L$50/NMM_fec!L$50)</f>
        <v>7.4312682935233576E-2</v>
      </c>
      <c r="M196" s="274">
        <f>IF(M$50=0,0,M$50/NMM_fec!M$50)</f>
        <v>7.4312682935233604E-2</v>
      </c>
      <c r="N196" s="274">
        <f>IF(N$50=0,0,N$50/NMM_fec!N$50)</f>
        <v>7.4312682935233576E-2</v>
      </c>
      <c r="O196" s="274">
        <f>IF(O$50=0,0,O$50/NMM_fec!O$50)</f>
        <v>7.4312682935233576E-2</v>
      </c>
      <c r="P196" s="274">
        <f>IF(P$50=0,0,P$50/NMM_fec!P$50)</f>
        <v>7.846610882119176E-2</v>
      </c>
      <c r="Q196" s="274">
        <f>IF(Q$50=0,0,Q$50/NMM_fec!Q$50)</f>
        <v>7.8466108821191732E-2</v>
      </c>
      <c r="R196" s="274">
        <f>IF(R$50=0,0,R$50/NMM_fec!R$50)</f>
        <v>7.846610882119176E-2</v>
      </c>
      <c r="S196" s="274">
        <f>IF(S$50=0,0,S$50/NMM_fec!S$50)</f>
        <v>7.8466108821191746E-2</v>
      </c>
      <c r="T196" s="274">
        <f>IF(T$50=0,0,T$50/NMM_fec!T$50)</f>
        <v>8.1033349503539492E-2</v>
      </c>
      <c r="U196" s="274">
        <f>IF(U$50=0,0,U$50/NMM_fec!U$50)</f>
        <v>8.1033349503539506E-2</v>
      </c>
      <c r="V196" s="274">
        <f>IF(V$50=0,0,V$50/NMM_fec!V$50)</f>
        <v>8.3657953456762538E-2</v>
      </c>
      <c r="W196" s="274">
        <f>IF(W$50=0,0,W$50/NMM_fec!W$50)</f>
        <v>8.365795345676251E-2</v>
      </c>
      <c r="X196" s="274">
        <f>IF(X$50=0,0,X$50/NMM_fec!X$50)</f>
        <v>8.3657953456762524E-2</v>
      </c>
      <c r="Y196" s="274">
        <f>IF(Y$50=0,0,Y$50/NMM_fec!Y$50)</f>
        <v>8.6556890237860631E-2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0.40586166245453481</v>
      </c>
      <c r="C197" s="274">
        <f>IF(C$51=0,0,C$51/NMM_fec!C$51)</f>
        <v>0.40586166245453476</v>
      </c>
      <c r="D197" s="274">
        <f>IF(D$51=0,0,D$51/NMM_fec!D$51)</f>
        <v>0.40586166245453492</v>
      </c>
      <c r="E197" s="274">
        <f>IF(E$51=0,0,E$51/NMM_fec!E$51)</f>
        <v>0.40586166245453498</v>
      </c>
      <c r="F197" s="274">
        <f>IF(F$51=0,0,F$51/NMM_fec!F$51)</f>
        <v>0.40586166245453487</v>
      </c>
      <c r="G197" s="274">
        <f>IF(G$51=0,0,G$51/NMM_fec!G$51)</f>
        <v>0.40586166245453481</v>
      </c>
      <c r="H197" s="274">
        <f>IF(H$51=0,0,H$51/NMM_fec!H$51)</f>
        <v>0.40586166245453492</v>
      </c>
      <c r="I197" s="274">
        <f>IF(I$51=0,0,I$51/NMM_fec!I$51)</f>
        <v>0.40586166245453492</v>
      </c>
      <c r="J197" s="274">
        <f>IF(J$51=0,0,J$51/NMM_fec!J$51)</f>
        <v>0.40586166245453503</v>
      </c>
      <c r="K197" s="274">
        <f>IF(K$51=0,0,K$51/NMM_fec!K$51)</f>
        <v>0.40586166245453498</v>
      </c>
      <c r="L197" s="274">
        <f>IF(L$51=0,0,L$51/NMM_fec!L$51)</f>
        <v>0.40586166245453498</v>
      </c>
      <c r="M197" s="274">
        <f>IF(M$51=0,0,M$51/NMM_fec!M$51)</f>
        <v>0.40586166245453492</v>
      </c>
      <c r="N197" s="274">
        <f>IF(N$51=0,0,N$51/NMM_fec!N$51)</f>
        <v>0.40586166245453492</v>
      </c>
      <c r="O197" s="274">
        <f>IF(O$51=0,0,O$51/NMM_fec!O$51)</f>
        <v>0.40586166245453481</v>
      </c>
      <c r="P197" s="274">
        <f>IF(P$51=0,0,P$51/NMM_fec!P$51)</f>
        <v>0.42854576250816706</v>
      </c>
      <c r="Q197" s="274">
        <f>IF(Q$51=0,0,Q$51/NMM_fec!Q$51)</f>
        <v>0.42854576250816701</v>
      </c>
      <c r="R197" s="274">
        <f>IF(R$51=0,0,R$51/NMM_fec!R$51)</f>
        <v>0.42854576250816712</v>
      </c>
      <c r="S197" s="274">
        <f>IF(S$51=0,0,S$51/NMM_fec!S$51)</f>
        <v>0.42854576250816717</v>
      </c>
      <c r="T197" s="274">
        <f>IF(T$51=0,0,T$51/NMM_fec!T$51)</f>
        <v>0.44256684922046724</v>
      </c>
      <c r="U197" s="274">
        <f>IF(U$51=0,0,U$51/NMM_fec!U$51)</f>
        <v>0.44256684922046713</v>
      </c>
      <c r="V197" s="274">
        <f>IF(V$51=0,0,V$51/NMM_fec!V$51)</f>
        <v>0.45690122770964442</v>
      </c>
      <c r="W197" s="274">
        <f>IF(W$51=0,0,W$51/NMM_fec!W$51)</f>
        <v>0.45690122770964409</v>
      </c>
      <c r="X197" s="274">
        <f>IF(X$51=0,0,X$51/NMM_fec!X$51)</f>
        <v>0.4569012277096442</v>
      </c>
      <c r="Y197" s="274">
        <f>IF(Y$51=0,0,Y$51/NMM_fec!Y$51)</f>
        <v>0.47273388580856529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0.28353520965622769</v>
      </c>
      <c r="C198" s="274">
        <f>IF(C$52=0,0,C$52/NMM_fec!C$52)</f>
        <v>0.28353520965622769</v>
      </c>
      <c r="D198" s="274">
        <f>IF(D$52=0,0,D$52/NMM_fec!D$52)</f>
        <v>0.28353520965622764</v>
      </c>
      <c r="E198" s="274">
        <f>IF(E$52=0,0,E$52/NMM_fec!E$52)</f>
        <v>0.28353520965622764</v>
      </c>
      <c r="F198" s="274">
        <f>IF(F$52=0,0,F$52/NMM_fec!F$52)</f>
        <v>0.28353520965622769</v>
      </c>
      <c r="G198" s="274">
        <f>IF(G$52=0,0,G$52/NMM_fec!G$52)</f>
        <v>0.28353520965622764</v>
      </c>
      <c r="H198" s="274">
        <f>IF(H$52=0,0,H$52/NMM_fec!H$52)</f>
        <v>0.28353520965622764</v>
      </c>
      <c r="I198" s="274">
        <f>IF(I$52=0,0,I$52/NMM_fec!I$52)</f>
        <v>0.28353520965622769</v>
      </c>
      <c r="J198" s="274">
        <f>IF(J$52=0,0,J$52/NMM_fec!J$52)</f>
        <v>0.28353520965622775</v>
      </c>
      <c r="K198" s="274">
        <f>IF(K$52=0,0,K$52/NMM_fec!K$52)</f>
        <v>0.28353520965622758</v>
      </c>
      <c r="L198" s="274">
        <f>IF(L$52=0,0,L$52/NMM_fec!L$52)</f>
        <v>0.2835352096562278</v>
      </c>
      <c r="M198" s="274">
        <f>IF(M$52=0,0,M$52/NMM_fec!M$52)</f>
        <v>0.28353520965622775</v>
      </c>
      <c r="N198" s="274">
        <f>IF(N$52=0,0,N$52/NMM_fec!N$52)</f>
        <v>0.28353520965622769</v>
      </c>
      <c r="O198" s="274">
        <f>IF(O$52=0,0,O$52/NMM_fec!O$52)</f>
        <v>0.28353520965622775</v>
      </c>
      <c r="P198" s="274">
        <f>IF(P$52=0,0,P$52/NMM_fec!P$52)</f>
        <v>0.29938233605311915</v>
      </c>
      <c r="Q198" s="274">
        <f>IF(Q$52=0,0,Q$52/NMM_fec!Q$52)</f>
        <v>0.29938233605311909</v>
      </c>
      <c r="R198" s="274">
        <f>IF(R$52=0,0,R$52/NMM_fec!R$52)</f>
        <v>0.29938233605311909</v>
      </c>
      <c r="S198" s="274">
        <f>IF(S$52=0,0,S$52/NMM_fec!S$52)</f>
        <v>0.29938233605311898</v>
      </c>
      <c r="T198" s="274">
        <f>IF(T$52=0,0,T$52/NMM_fec!T$52)</f>
        <v>0.30917747594521333</v>
      </c>
      <c r="U198" s="274">
        <f>IF(U$52=0,0,U$52/NMM_fec!U$52)</f>
        <v>0.30917747594521322</v>
      </c>
      <c r="V198" s="274">
        <f>IF(V$52=0,0,V$52/NMM_fec!V$52)</f>
        <v>0.31919148166736211</v>
      </c>
      <c r="W198" s="274">
        <f>IF(W$52=0,0,W$52/NMM_fec!W$52)</f>
        <v>0.31919148166736205</v>
      </c>
      <c r="X198" s="274">
        <f>IF(X$52=0,0,X$52/NMM_fec!X$52)</f>
        <v>0.31919148166736205</v>
      </c>
      <c r="Y198" s="274">
        <f>IF(Y$52=0,0,Y$52/NMM_fec!Y$52)</f>
        <v>0.33025218645614174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0.50471307278370869</v>
      </c>
      <c r="C199" s="275">
        <f>IF(C$53=0,0,C$53/NMM_fec!C$53)</f>
        <v>0.50471307278370892</v>
      </c>
      <c r="D199" s="275">
        <f>IF(D$53=0,0,D$53/NMM_fec!D$53)</f>
        <v>0.50471307278370892</v>
      </c>
      <c r="E199" s="275">
        <f>IF(E$53=0,0,E$53/NMM_fec!E$53)</f>
        <v>0.50471307278370903</v>
      </c>
      <c r="F199" s="275">
        <f>IF(F$53=0,0,F$53/NMM_fec!F$53)</f>
        <v>0.5047130727837088</v>
      </c>
      <c r="G199" s="275">
        <f>IF(G$53=0,0,G$53/NMM_fec!G$53)</f>
        <v>0.50471307278370892</v>
      </c>
      <c r="H199" s="275">
        <f>IF(H$53=0,0,H$53/NMM_fec!H$53)</f>
        <v>0.5047130727837088</v>
      </c>
      <c r="I199" s="275">
        <f>IF(I$53=0,0,I$53/NMM_fec!I$53)</f>
        <v>0.5047130727837088</v>
      </c>
      <c r="J199" s="275">
        <f>IF(J$53=0,0,J$53/NMM_fec!J$53)</f>
        <v>0.50471307278370892</v>
      </c>
      <c r="K199" s="275">
        <f>IF(K$53=0,0,K$53/NMM_fec!K$53)</f>
        <v>0.50471307278370892</v>
      </c>
      <c r="L199" s="275">
        <f>IF(L$53=0,0,L$53/NMM_fec!L$53)</f>
        <v>0.50471307278370914</v>
      </c>
      <c r="M199" s="275">
        <f>IF(M$53=0,0,M$53/NMM_fec!M$53)</f>
        <v>0.5047130727837088</v>
      </c>
      <c r="N199" s="275">
        <f>IF(N$53=0,0,N$53/NMM_fec!N$53)</f>
        <v>0.47835765107999195</v>
      </c>
      <c r="O199" s="275">
        <f>IF(O$53=0,0,O$53/NMM_fec!O$53)</f>
        <v>0.49610719411950582</v>
      </c>
      <c r="P199" s="275">
        <f>IF(P$53=0,0,P$53/NMM_fec!P$53)</f>
        <v>0.52380690268807806</v>
      </c>
      <c r="Q199" s="275">
        <f>IF(Q$53=0,0,Q$53/NMM_fec!Q$53)</f>
        <v>0.51094453034731047</v>
      </c>
      <c r="R199" s="275">
        <f>IF(R$53=0,0,R$53/NMM_fec!R$53)</f>
        <v>0.51455259852435542</v>
      </c>
      <c r="S199" s="275">
        <f>IF(S$53=0,0,S$53/NMM_fec!S$53)</f>
        <v>0.51893446175557756</v>
      </c>
      <c r="T199" s="275">
        <f>IF(T$53=0,0,T$53/NMM_fec!T$53)</f>
        <v>0.53602718915900371</v>
      </c>
      <c r="U199" s="275">
        <f>IF(U$53=0,0,U$53/NMM_fec!U$53)</f>
        <v>0.53456632626579015</v>
      </c>
      <c r="V199" s="275">
        <f>IF(V$53=0,0,V$53/NMM_fec!V$53)</f>
        <v>0.54618299054092001</v>
      </c>
      <c r="W199" s="275">
        <f>IF(W$53=0,0,W$53/NMM_fec!W$53)</f>
        <v>0.52417439079171158</v>
      </c>
      <c r="X199" s="275">
        <f>IF(X$53=0,0,X$53/NMM_fec!X$53)</f>
        <v>0.54652537964873849</v>
      </c>
      <c r="Y199" s="275">
        <f>IF(Y$53=0,0,Y$53/NMM_fec!Y$53)</f>
        <v>0.56477324723638045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0.34469486957510515</v>
      </c>
      <c r="C200" s="276">
        <f>IF(C$59=0,0,C$59/NMM_fec!C$59)</f>
        <v>0.3446948695751052</v>
      </c>
      <c r="D200" s="276">
        <f>IF(D$59=0,0,D$59/NMM_fec!D$59)</f>
        <v>0.34469486957510526</v>
      </c>
      <c r="E200" s="276">
        <f>IF(E$59=0,0,E$59/NMM_fec!E$59)</f>
        <v>0.34469486957510531</v>
      </c>
      <c r="F200" s="276">
        <f>IF(F$59=0,0,F$59/NMM_fec!F$59)</f>
        <v>0.3446948695751052</v>
      </c>
      <c r="G200" s="276">
        <f>IF(G$59=0,0,G$59/NMM_fec!G$59)</f>
        <v>0.34469486957510515</v>
      </c>
      <c r="H200" s="276">
        <f>IF(H$59=0,0,H$59/NMM_fec!H$59)</f>
        <v>0.3446948695751052</v>
      </c>
      <c r="I200" s="276">
        <f>IF(I$59=0,0,I$59/NMM_fec!I$59)</f>
        <v>0.34469486957510515</v>
      </c>
      <c r="J200" s="276">
        <f>IF(J$59=0,0,J$59/NMM_fec!J$59)</f>
        <v>0.3446948695751052</v>
      </c>
      <c r="K200" s="276">
        <f>IF(K$59=0,0,K$59/NMM_fec!K$59)</f>
        <v>0.34469486957510526</v>
      </c>
      <c r="L200" s="276">
        <f>IF(L$59=0,0,L$59/NMM_fec!L$59)</f>
        <v>0.34469486957510537</v>
      </c>
      <c r="M200" s="276">
        <f>IF(M$59=0,0,M$59/NMM_fec!M$59)</f>
        <v>0.34469486957510537</v>
      </c>
      <c r="N200" s="276">
        <f>IF(N$59=0,0,N$59/NMM_fec!N$59)</f>
        <v>0.34469486957510531</v>
      </c>
      <c r="O200" s="276">
        <f>IF(O$59=0,0,O$59/NMM_fec!O$59)</f>
        <v>0.34469486957510515</v>
      </c>
      <c r="P200" s="276">
        <f>IF(P$59=0,0,P$59/NMM_fec!P$59)</f>
        <v>0.36396028346546327</v>
      </c>
      <c r="Q200" s="276">
        <f>IF(Q$59=0,0,Q$59/NMM_fec!Q$59)</f>
        <v>0.36396028346546322</v>
      </c>
      <c r="R200" s="276">
        <f>IF(R$59=0,0,R$59/NMM_fec!R$59)</f>
        <v>0.36396028346546327</v>
      </c>
      <c r="S200" s="276">
        <f>IF(S$59=0,0,S$59/NMM_fec!S$59)</f>
        <v>0.36396028346546333</v>
      </c>
      <c r="T200" s="276">
        <f>IF(T$59=0,0,T$59/NMM_fec!T$59)</f>
        <v>0.37586827355836555</v>
      </c>
      <c r="U200" s="276">
        <f>IF(U$59=0,0,U$59/NMM_fec!U$59)</f>
        <v>0.37586827355836561</v>
      </c>
      <c r="V200" s="276">
        <f>IF(V$59=0,0,V$59/NMM_fec!V$59)</f>
        <v>0.38804233970170449</v>
      </c>
      <c r="W200" s="276">
        <f>IF(W$59=0,0,W$59/NMM_fec!W$59)</f>
        <v>0.38804233970170476</v>
      </c>
      <c r="X200" s="276">
        <f>IF(X$59=0,0,X$59/NMM_fec!X$59)</f>
        <v>0.38804233970170465</v>
      </c>
      <c r="Y200" s="276">
        <f>IF(Y$59=0,0,Y$59/NMM_fec!Y$59)</f>
        <v>0.40148888201720651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0.22412918401860829</v>
      </c>
      <c r="C201" s="276">
        <f>IF(C$60=0,0,C$60/NMM_fec!C$60)</f>
        <v>0.22371484468217326</v>
      </c>
      <c r="D201" s="276">
        <f>IF(D$60=0,0,D$60/NMM_fec!D$60)</f>
        <v>0.22375588178090389</v>
      </c>
      <c r="E201" s="276">
        <f>IF(E$60=0,0,E$60/NMM_fec!E$60)</f>
        <v>0.22374868807717058</v>
      </c>
      <c r="F201" s="276">
        <f>IF(F$60=0,0,F$60/NMM_fec!F$60)</f>
        <v>0.22372214663317636</v>
      </c>
      <c r="G201" s="276">
        <f>IF(G$60=0,0,G$60/NMM_fec!G$60)</f>
        <v>0.22329245176556159</v>
      </c>
      <c r="H201" s="276">
        <f>IF(H$60=0,0,H$60/NMM_fec!H$60)</f>
        <v>0.22298820399298297</v>
      </c>
      <c r="I201" s="276">
        <f>IF(I$60=0,0,I$60/NMM_fec!I$60)</f>
        <v>0.2231146905256409</v>
      </c>
      <c r="J201" s="276">
        <f>IF(J$60=0,0,J$60/NMM_fec!J$60)</f>
        <v>0.22343500664435517</v>
      </c>
      <c r="K201" s="276">
        <f>IF(K$60=0,0,K$60/NMM_fec!K$60)</f>
        <v>0.22456249867240136</v>
      </c>
      <c r="L201" s="276">
        <f>IF(L$60=0,0,L$60/NMM_fec!L$60)</f>
        <v>0.22454477149972549</v>
      </c>
      <c r="M201" s="276">
        <f>IF(M$60=0,0,M$60/NMM_fec!M$60)</f>
        <v>0.22549254121734258</v>
      </c>
      <c r="N201" s="276">
        <f>IF(N$60=0,0,N$60/NMM_fec!N$60)</f>
        <v>0.23054070132175425</v>
      </c>
      <c r="O201" s="276">
        <f>IF(O$60=0,0,O$60/NMM_fec!O$60)</f>
        <v>0.23501015884941842</v>
      </c>
      <c r="P201" s="276">
        <f>IF(P$60=0,0,P$60/NMM_fec!P$60)</f>
        <v>0.25059171697646637</v>
      </c>
      <c r="Q201" s="276">
        <f>IF(Q$60=0,0,Q$60/NMM_fec!Q$60)</f>
        <v>0.24597643190525023</v>
      </c>
      <c r="R201" s="276">
        <f>IF(R$60=0,0,R$60/NMM_fec!R$60)</f>
        <v>0.24707482114766144</v>
      </c>
      <c r="S201" s="276">
        <f>IF(S$60=0,0,S$60/NMM_fec!S$60)</f>
        <v>0.24117283595702865</v>
      </c>
      <c r="T201" s="276">
        <f>IF(T$60=0,0,T$60/NMM_fec!T$60)</f>
        <v>0.24470639169685066</v>
      </c>
      <c r="U201" s="276">
        <f>IF(U$60=0,0,U$60/NMM_fec!U$60)</f>
        <v>0.24382413954391879</v>
      </c>
      <c r="V201" s="276">
        <f>IF(V$60=0,0,V$60/NMM_fec!V$60)</f>
        <v>0.25310731643675471</v>
      </c>
      <c r="W201" s="276">
        <f>IF(W$60=0,0,W$60/NMM_fec!W$60)</f>
        <v>0.25050468220455507</v>
      </c>
      <c r="X201" s="276">
        <f>IF(X$60=0,0,X$60/NMM_fec!X$60)</f>
        <v>0.25048985581459171</v>
      </c>
      <c r="Y201" s="276">
        <f>IF(Y$60=0,0,Y$60/NMM_fec!Y$60)</f>
        <v>0.25943548548989281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0.32676840352478759</v>
      </c>
      <c r="C202" s="276">
        <f>IF(C$79=0,0,C$79/NMM_fec!C$79)</f>
        <v>0.32779869876827894</v>
      </c>
      <c r="D202" s="276">
        <f>IF(D$79=0,0,D$79/NMM_fec!D$79)</f>
        <v>0.32759441609380885</v>
      </c>
      <c r="E202" s="276">
        <f>IF(E$79=0,0,E$79/NMM_fec!E$79)</f>
        <v>0.3283570935035105</v>
      </c>
      <c r="F202" s="276">
        <f>IF(F$79=0,0,F$79/NMM_fec!F$79)</f>
        <v>0.32831247891766091</v>
      </c>
      <c r="G202" s="276">
        <f>IF(G$79=0,0,G$79/NMM_fec!G$79)</f>
        <v>0.3282767880716862</v>
      </c>
      <c r="H202" s="276">
        <f>IF(H$79=0,0,H$79/NMM_fec!H$79)</f>
        <v>0.32906896868854446</v>
      </c>
      <c r="I202" s="276">
        <f>IF(I$79=0,0,I$79/NMM_fec!I$79)</f>
        <v>0.32966556098778194</v>
      </c>
      <c r="J202" s="276">
        <f>IF(J$79=0,0,J$79/NMM_fec!J$79)</f>
        <v>0.32897670864254297</v>
      </c>
      <c r="K202" s="276">
        <f>IF(K$79=0,0,K$79/NMM_fec!K$79)</f>
        <v>0.32706606579062258</v>
      </c>
      <c r="L202" s="276">
        <f>IF(L$79=0,0,L$79/NMM_fec!L$79)</f>
        <v>0.3290695047851091</v>
      </c>
      <c r="M202" s="276">
        <f>IF(M$79=0,0,M$79/NMM_fec!M$79)</f>
        <v>0.32735782701310795</v>
      </c>
      <c r="N202" s="276">
        <f>IF(N$79=0,0,N$79/NMM_fec!N$79)</f>
        <v>0.32475782298232492</v>
      </c>
      <c r="O202" s="276">
        <f>IF(O$79=0,0,O$79/NMM_fec!O$79)</f>
        <v>0.32269164317143112</v>
      </c>
      <c r="P202" s="276">
        <f>IF(P$79=0,0,P$79/NMM_fec!P$79)</f>
        <v>0.34158730468806286</v>
      </c>
      <c r="Q202" s="276">
        <f>IF(Q$79=0,0,Q$79/NMM_fec!Q$79)</f>
        <v>0.34480798906631532</v>
      </c>
      <c r="R202" s="276">
        <f>IF(R$79=0,0,R$79/NMM_fec!R$79)</f>
        <v>0.34587885215702058</v>
      </c>
      <c r="S202" s="276">
        <f>IF(S$79=0,0,S$79/NMM_fec!S$79)</f>
        <v>0.34971620523369235</v>
      </c>
      <c r="T202" s="276">
        <f>IF(T$79=0,0,T$79/NMM_fec!T$79)</f>
        <v>0.36703399901122863</v>
      </c>
      <c r="U202" s="276">
        <f>IF(U$79=0,0,U$79/NMM_fec!U$79)</f>
        <v>0.370322384721395</v>
      </c>
      <c r="V202" s="276">
        <f>IF(V$79=0,0,V$79/NMM_fec!V$79)</f>
        <v>0.38188174059979041</v>
      </c>
      <c r="W202" s="276">
        <f>IF(W$79=0,0,W$79/NMM_fec!W$79)</f>
        <v>0.39218512388511989</v>
      </c>
      <c r="X202" s="276">
        <f>IF(X$79=0,0,X$79/NMM_fec!X$79)</f>
        <v>0.39136281259645883</v>
      </c>
      <c r="Y202" s="276">
        <f>IF(Y$79=0,0,Y$79/NMM_fec!Y$79)</f>
        <v>0.40285353690199371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0.25265612171520857</v>
      </c>
      <c r="C203" s="277">
        <f>IF(C$89=0,0,C$89/NMM_fec!C$89)</f>
        <v>0.25465524232110875</v>
      </c>
      <c r="D203" s="277">
        <f>IF(D$89=0,0,D$89/NMM_fec!D$89)</f>
        <v>0.25492740208563841</v>
      </c>
      <c r="E203" s="277">
        <f>IF(E$89=0,0,E$89/NMM_fec!E$89)</f>
        <v>0.2571736164444553</v>
      </c>
      <c r="F203" s="277">
        <f>IF(F$89=0,0,F$89/NMM_fec!F$89)</f>
        <v>0.25554434572140527</v>
      </c>
      <c r="G203" s="277">
        <f>IF(G$89=0,0,G$89/NMM_fec!G$89)</f>
        <v>0.25941007826246087</v>
      </c>
      <c r="H203" s="277">
        <f>IF(H$89=0,0,H$89/NMM_fec!H$89)</f>
        <v>0.26047722751372515</v>
      </c>
      <c r="I203" s="277">
        <f>IF(I$89=0,0,I$89/NMM_fec!I$89)</f>
        <v>0.26264349210162014</v>
      </c>
      <c r="J203" s="277">
        <f>IF(J$89=0,0,J$89/NMM_fec!J$89)</f>
        <v>0.26355814575086206</v>
      </c>
      <c r="K203" s="277">
        <f>IF(K$89=0,0,K$89/NMM_fec!K$89)</f>
        <v>0.26350959905162613</v>
      </c>
      <c r="L203" s="277">
        <f>IF(L$89=0,0,L$89/NMM_fec!L$89)</f>
        <v>0.26511832912448285</v>
      </c>
      <c r="M203" s="277">
        <f>IF(M$89=0,0,M$89/NMM_fec!M$89)</f>
        <v>0.27185206952877933</v>
      </c>
      <c r="N203" s="277">
        <f>IF(N$89=0,0,N$89/NMM_fec!N$89)</f>
        <v>0.27439811578147788</v>
      </c>
      <c r="O203" s="277">
        <f>IF(O$89=0,0,O$89/NMM_fec!O$89)</f>
        <v>0.27518128153695515</v>
      </c>
      <c r="P203" s="277">
        <f>IF(P$89=0,0,P$89/NMM_fec!P$89)</f>
        <v>0.28840619293407854</v>
      </c>
      <c r="Q203" s="277">
        <f>IF(Q$89=0,0,Q$89/NMM_fec!Q$89)</f>
        <v>0.2847940582764818</v>
      </c>
      <c r="R203" s="277">
        <f>IF(R$89=0,0,R$89/NMM_fec!R$89)</f>
        <v>0.28854646657036342</v>
      </c>
      <c r="S203" s="277">
        <f>IF(S$89=0,0,S$89/NMM_fec!S$89)</f>
        <v>0.28551050965419211</v>
      </c>
      <c r="T203" s="277">
        <f>IF(T$89=0,0,T$89/NMM_fec!T$89)</f>
        <v>0.29054245792353495</v>
      </c>
      <c r="U203" s="277">
        <f>IF(U$89=0,0,U$89/NMM_fec!U$89)</f>
        <v>0.29292595352770473</v>
      </c>
      <c r="V203" s="277">
        <f>IF(V$89=0,0,V$89/NMM_fec!V$89)</f>
        <v>0.30033639954292818</v>
      </c>
      <c r="W203" s="277">
        <f>IF(W$89=0,0,W$89/NMM_fec!W$89)</f>
        <v>0.298017834077209</v>
      </c>
      <c r="X203" s="277">
        <f>IF(X$89=0,0,X$89/NMM_fec!X$89)</f>
        <v>0.30500252502268665</v>
      </c>
      <c r="Y203" s="277">
        <f>IF(Y$89=0,0,Y$89/NMM_fec!Y$89)</f>
        <v>0.3175654565801953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</v>
      </c>
      <c r="C205" s="320">
        <f>IF(C$99=0,0,C$99/NMM_fec!C$99)</f>
        <v>0</v>
      </c>
      <c r="D205" s="320">
        <f>IF(D$99=0,0,D$99/NMM_fec!D$99)</f>
        <v>0</v>
      </c>
      <c r="E205" s="320">
        <f>IF(E$99=0,0,E$99/NMM_fec!E$99)</f>
        <v>0</v>
      </c>
      <c r="F205" s="320">
        <f>IF(F$99=0,0,F$99/NMM_fec!F$99)</f>
        <v>0</v>
      </c>
      <c r="G205" s="320">
        <f>IF(G$99=0,0,G$99/NMM_fec!G$99)</f>
        <v>0</v>
      </c>
      <c r="H205" s="320">
        <f>IF(H$99=0,0,H$99/NMM_fec!H$99)</f>
        <v>0</v>
      </c>
      <c r="I205" s="320">
        <f>IF(I$99=0,0,I$99/NMM_fec!I$99)</f>
        <v>0</v>
      </c>
      <c r="J205" s="320">
        <f>IF(J$99=0,0,J$99/NMM_fec!J$99)</f>
        <v>0</v>
      </c>
      <c r="K205" s="320">
        <f>IF(K$99=0,0,K$99/NMM_fec!K$99)</f>
        <v>0</v>
      </c>
      <c r="L205" s="320">
        <f>IF(L$99=0,0,L$99/NMM_fec!L$99)</f>
        <v>0</v>
      </c>
      <c r="M205" s="320">
        <f>IF(M$99=0,0,M$99/NMM_fec!M$99)</f>
        <v>0</v>
      </c>
      <c r="N205" s="320">
        <f>IF(N$99=0,0,N$99/NMM_fec!N$99)</f>
        <v>0</v>
      </c>
      <c r="O205" s="320">
        <f>IF(O$99=0,0,O$99/NMM_fec!O$99)</f>
        <v>0</v>
      </c>
      <c r="P205" s="320">
        <f>IF(P$99=0,0,P$99/NMM_fec!P$99)</f>
        <v>0</v>
      </c>
      <c r="Q205" s="320">
        <f>IF(Q$99=0,0,Q$99/NMM_fec!Q$99)</f>
        <v>0</v>
      </c>
      <c r="R205" s="320">
        <f>IF(R$99=0,0,R$99/NMM_fec!R$99)</f>
        <v>0</v>
      </c>
      <c r="S205" s="320">
        <f>IF(S$99=0,0,S$99/NMM_fec!S$99)</f>
        <v>0</v>
      </c>
      <c r="T205" s="320">
        <f>IF(T$99=0,0,T$99/NMM_fec!T$99)</f>
        <v>0</v>
      </c>
      <c r="U205" s="320">
        <f>IF(U$99=0,0,U$99/NMM_fec!U$99)</f>
        <v>0</v>
      </c>
      <c r="V205" s="320">
        <f>IF(V$99=0,0,V$99/NMM_fec!V$99)</f>
        <v>0</v>
      </c>
      <c r="W205" s="320">
        <f>IF(W$99=0,0,W$99/NMM_fec!W$99)</f>
        <v>0</v>
      </c>
      <c r="X205" s="320">
        <f>IF(X$99=0,0,X$99/NMM_fec!X$99)</f>
        <v>0</v>
      </c>
      <c r="Y205" s="320">
        <f>IF(Y$99=0,0,Y$99/NMM_fec!Y$99)</f>
        <v>0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</v>
      </c>
      <c r="C206" s="273">
        <f>IF(C$100=0,0,C$100/NMM_fec!C$100)</f>
        <v>0</v>
      </c>
      <c r="D206" s="273">
        <f>IF(D$100=0,0,D$100/NMM_fec!D$100)</f>
        <v>0</v>
      </c>
      <c r="E206" s="273">
        <f>IF(E$100=0,0,E$100/NMM_fec!E$100)</f>
        <v>0</v>
      </c>
      <c r="F206" s="273">
        <f>IF(F$100=0,0,F$100/NMM_fec!F$100)</f>
        <v>0</v>
      </c>
      <c r="G206" s="273">
        <f>IF(G$100=0,0,G$100/NMM_fec!G$100)</f>
        <v>0</v>
      </c>
      <c r="H206" s="273">
        <f>IF(H$100=0,0,H$100/NMM_fec!H$100)</f>
        <v>0</v>
      </c>
      <c r="I206" s="273">
        <f>IF(I$100=0,0,I$100/NMM_fec!I$100)</f>
        <v>0</v>
      </c>
      <c r="J206" s="273">
        <f>IF(J$100=0,0,J$100/NMM_fec!J$100)</f>
        <v>0</v>
      </c>
      <c r="K206" s="273">
        <f>IF(K$100=0,0,K$100/NMM_fec!K$100)</f>
        <v>0</v>
      </c>
      <c r="L206" s="273">
        <f>IF(L$100=0,0,L$100/NMM_fec!L$100)</f>
        <v>0</v>
      </c>
      <c r="M206" s="273">
        <f>IF(M$100=0,0,M$100/NMM_fec!M$100)</f>
        <v>0</v>
      </c>
      <c r="N206" s="273">
        <f>IF(N$100=0,0,N$100/NMM_fec!N$100)</f>
        <v>0</v>
      </c>
      <c r="O206" s="273">
        <f>IF(O$100=0,0,O$100/NMM_fec!O$100)</f>
        <v>0</v>
      </c>
      <c r="P206" s="273">
        <f>IF(P$100=0,0,P$100/NMM_fec!P$100)</f>
        <v>0</v>
      </c>
      <c r="Q206" s="273">
        <f>IF(Q$100=0,0,Q$100/NMM_fec!Q$100)</f>
        <v>0</v>
      </c>
      <c r="R206" s="273">
        <f>IF(R$100=0,0,R$100/NMM_fec!R$100)</f>
        <v>0</v>
      </c>
      <c r="S206" s="273">
        <f>IF(S$100=0,0,S$100/NMM_fec!S$100)</f>
        <v>0</v>
      </c>
      <c r="T206" s="273">
        <f>IF(T$100=0,0,T$100/NMM_fec!T$100)</f>
        <v>0</v>
      </c>
      <c r="U206" s="273">
        <f>IF(U$100=0,0,U$100/NMM_fec!U$100)</f>
        <v>0</v>
      </c>
      <c r="V206" s="273">
        <f>IF(V$100=0,0,V$100/NMM_fec!V$100)</f>
        <v>0</v>
      </c>
      <c r="W206" s="273">
        <f>IF(W$100=0,0,W$100/NMM_fec!W$100)</f>
        <v>0</v>
      </c>
      <c r="X206" s="273">
        <f>IF(X$100=0,0,X$100/NMM_fec!X$100)</f>
        <v>0</v>
      </c>
      <c r="Y206" s="273">
        <f>IF(Y$100=0,0,Y$100/NMM_fec!Y$100)</f>
        <v>0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</v>
      </c>
      <c r="C207" s="274">
        <f>IF(C$101=0,0,C$101/NMM_fec!C$101)</f>
        <v>0</v>
      </c>
      <c r="D207" s="274">
        <f>IF(D$101=0,0,D$101/NMM_fec!D$101)</f>
        <v>0</v>
      </c>
      <c r="E207" s="274">
        <f>IF(E$101=0,0,E$101/NMM_fec!E$101)</f>
        <v>0</v>
      </c>
      <c r="F207" s="274">
        <f>IF(F$101=0,0,F$101/NMM_fec!F$101)</f>
        <v>0</v>
      </c>
      <c r="G207" s="274">
        <f>IF(G$101=0,0,G$101/NMM_fec!G$101)</f>
        <v>0</v>
      </c>
      <c r="H207" s="274">
        <f>IF(H$101=0,0,H$101/NMM_fec!H$101)</f>
        <v>0</v>
      </c>
      <c r="I207" s="274">
        <f>IF(I$101=0,0,I$101/NMM_fec!I$101)</f>
        <v>0</v>
      </c>
      <c r="J207" s="274">
        <f>IF(J$101=0,0,J$101/NMM_fec!J$101)</f>
        <v>0</v>
      </c>
      <c r="K207" s="274">
        <f>IF(K$101=0,0,K$101/NMM_fec!K$101)</f>
        <v>0</v>
      </c>
      <c r="L207" s="274">
        <f>IF(L$101=0,0,L$101/NMM_fec!L$101)</f>
        <v>0</v>
      </c>
      <c r="M207" s="274">
        <f>IF(M$101=0,0,M$101/NMM_fec!M$101)</f>
        <v>0</v>
      </c>
      <c r="N207" s="274">
        <f>IF(N$101=0,0,N$101/NMM_fec!N$101)</f>
        <v>0</v>
      </c>
      <c r="O207" s="274">
        <f>IF(O$101=0,0,O$101/NMM_fec!O$101)</f>
        <v>0</v>
      </c>
      <c r="P207" s="274">
        <f>IF(P$101=0,0,P$101/NMM_fec!P$101)</f>
        <v>0</v>
      </c>
      <c r="Q207" s="274">
        <f>IF(Q$101=0,0,Q$101/NMM_fec!Q$101)</f>
        <v>0</v>
      </c>
      <c r="R207" s="274">
        <f>IF(R$101=0,0,R$101/NMM_fec!R$101)</f>
        <v>0</v>
      </c>
      <c r="S207" s="274">
        <f>IF(S$101=0,0,S$101/NMM_fec!S$101)</f>
        <v>0</v>
      </c>
      <c r="T207" s="274">
        <f>IF(T$101=0,0,T$101/NMM_fec!T$101)</f>
        <v>0</v>
      </c>
      <c r="U207" s="274">
        <f>IF(U$101=0,0,U$101/NMM_fec!U$101)</f>
        <v>0</v>
      </c>
      <c r="V207" s="274">
        <f>IF(V$101=0,0,V$101/NMM_fec!V$101)</f>
        <v>0</v>
      </c>
      <c r="W207" s="274">
        <f>IF(W$101=0,0,W$101/NMM_fec!W$101)</f>
        <v>0</v>
      </c>
      <c r="X207" s="274">
        <f>IF(X$101=0,0,X$101/NMM_fec!X$101)</f>
        <v>0</v>
      </c>
      <c r="Y207" s="274">
        <f>IF(Y$101=0,0,Y$101/NMM_fec!Y$101)</f>
        <v>0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</v>
      </c>
      <c r="C208" s="274">
        <f>IF(C$102=0,0,C$102/NMM_fec!C$102)</f>
        <v>0</v>
      </c>
      <c r="D208" s="274">
        <f>IF(D$102=0,0,D$102/NMM_fec!D$102)</f>
        <v>0</v>
      </c>
      <c r="E208" s="274">
        <f>IF(E$102=0,0,E$102/NMM_fec!E$102)</f>
        <v>0</v>
      </c>
      <c r="F208" s="274">
        <f>IF(F$102=0,0,F$102/NMM_fec!F$102)</f>
        <v>0</v>
      </c>
      <c r="G208" s="274">
        <f>IF(G$102=0,0,G$102/NMM_fec!G$102)</f>
        <v>0</v>
      </c>
      <c r="H208" s="274">
        <f>IF(H$102=0,0,H$102/NMM_fec!H$102)</f>
        <v>0</v>
      </c>
      <c r="I208" s="274">
        <f>IF(I$102=0,0,I$102/NMM_fec!I$102)</f>
        <v>0</v>
      </c>
      <c r="J208" s="274">
        <f>IF(J$102=0,0,J$102/NMM_fec!J$102)</f>
        <v>0</v>
      </c>
      <c r="K208" s="274">
        <f>IF(K$102=0,0,K$102/NMM_fec!K$102)</f>
        <v>0</v>
      </c>
      <c r="L208" s="274">
        <f>IF(L$102=0,0,L$102/NMM_fec!L$102)</f>
        <v>0</v>
      </c>
      <c r="M208" s="274">
        <f>IF(M$102=0,0,M$102/NMM_fec!M$102)</f>
        <v>0</v>
      </c>
      <c r="N208" s="274">
        <f>IF(N$102=0,0,N$102/NMM_fec!N$102)</f>
        <v>0</v>
      </c>
      <c r="O208" s="274">
        <f>IF(O$102=0,0,O$102/NMM_fec!O$102)</f>
        <v>0</v>
      </c>
      <c r="P208" s="274">
        <f>IF(P$102=0,0,P$102/NMM_fec!P$102)</f>
        <v>0</v>
      </c>
      <c r="Q208" s="274">
        <f>IF(Q$102=0,0,Q$102/NMM_fec!Q$102)</f>
        <v>0</v>
      </c>
      <c r="R208" s="274">
        <f>IF(R$102=0,0,R$102/NMM_fec!R$102)</f>
        <v>0</v>
      </c>
      <c r="S208" s="274">
        <f>IF(S$102=0,0,S$102/NMM_fec!S$102)</f>
        <v>0</v>
      </c>
      <c r="T208" s="274">
        <f>IF(T$102=0,0,T$102/NMM_fec!T$102)</f>
        <v>0</v>
      </c>
      <c r="U208" s="274">
        <f>IF(U$102=0,0,U$102/NMM_fec!U$102)</f>
        <v>0</v>
      </c>
      <c r="V208" s="274">
        <f>IF(V$102=0,0,V$102/NMM_fec!V$102)</f>
        <v>0</v>
      </c>
      <c r="W208" s="274">
        <f>IF(W$102=0,0,W$102/NMM_fec!W$102)</f>
        <v>0</v>
      </c>
      <c r="X208" s="274">
        <f>IF(X$102=0,0,X$102/NMM_fec!X$102)</f>
        <v>0</v>
      </c>
      <c r="Y208" s="274">
        <f>IF(Y$102=0,0,Y$102/NMM_fec!Y$102)</f>
        <v>0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</v>
      </c>
      <c r="C209" s="274">
        <f>IF(C$103=0,0,C$103/NMM_fec!C$103)</f>
        <v>0</v>
      </c>
      <c r="D209" s="274">
        <f>IF(D$103=0,0,D$103/NMM_fec!D$103)</f>
        <v>0</v>
      </c>
      <c r="E209" s="274">
        <f>IF(E$103=0,0,E$103/NMM_fec!E$103)</f>
        <v>0</v>
      </c>
      <c r="F209" s="274">
        <f>IF(F$103=0,0,F$103/NMM_fec!F$103)</f>
        <v>0</v>
      </c>
      <c r="G209" s="274">
        <f>IF(G$103=0,0,G$103/NMM_fec!G$103)</f>
        <v>0</v>
      </c>
      <c r="H209" s="274">
        <f>IF(H$103=0,0,H$103/NMM_fec!H$103)</f>
        <v>0</v>
      </c>
      <c r="I209" s="274">
        <f>IF(I$103=0,0,I$103/NMM_fec!I$103)</f>
        <v>0</v>
      </c>
      <c r="J209" s="274">
        <f>IF(J$103=0,0,J$103/NMM_fec!J$103)</f>
        <v>0</v>
      </c>
      <c r="K209" s="274">
        <f>IF(K$103=0,0,K$103/NMM_fec!K$103)</f>
        <v>0</v>
      </c>
      <c r="L209" s="274">
        <f>IF(L$103=0,0,L$103/NMM_fec!L$103)</f>
        <v>0</v>
      </c>
      <c r="M209" s="274">
        <f>IF(M$103=0,0,M$103/NMM_fec!M$103)</f>
        <v>0</v>
      </c>
      <c r="N209" s="274">
        <f>IF(N$103=0,0,N$103/NMM_fec!N$103)</f>
        <v>0</v>
      </c>
      <c r="O209" s="274">
        <f>IF(O$103=0,0,O$103/NMM_fec!O$103)</f>
        <v>0</v>
      </c>
      <c r="P209" s="274">
        <f>IF(P$103=0,0,P$103/NMM_fec!P$103)</f>
        <v>0</v>
      </c>
      <c r="Q209" s="274">
        <f>IF(Q$103=0,0,Q$103/NMM_fec!Q$103)</f>
        <v>0</v>
      </c>
      <c r="R209" s="274">
        <f>IF(R$103=0,0,R$103/NMM_fec!R$103)</f>
        <v>0</v>
      </c>
      <c r="S209" s="274">
        <f>IF(S$103=0,0,S$103/NMM_fec!S$103)</f>
        <v>0</v>
      </c>
      <c r="T209" s="274">
        <f>IF(T$103=0,0,T$103/NMM_fec!T$103)</f>
        <v>0</v>
      </c>
      <c r="U209" s="274">
        <f>IF(U$103=0,0,U$103/NMM_fec!U$103)</f>
        <v>0</v>
      </c>
      <c r="V209" s="274">
        <f>IF(V$103=0,0,V$103/NMM_fec!V$103)</f>
        <v>0</v>
      </c>
      <c r="W209" s="274">
        <f>IF(W$103=0,0,W$103/NMM_fec!W$103)</f>
        <v>0</v>
      </c>
      <c r="X209" s="274">
        <f>IF(X$103=0,0,X$103/NMM_fec!X$103)</f>
        <v>0</v>
      </c>
      <c r="Y209" s="274">
        <f>IF(Y$103=0,0,Y$103/NMM_fec!Y$103)</f>
        <v>0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</v>
      </c>
      <c r="C210" s="275">
        <f>IF(C$104=0,0,C$104/NMM_fec!C$104)</f>
        <v>0</v>
      </c>
      <c r="D210" s="275">
        <f>IF(D$104=0,0,D$104/NMM_fec!D$104)</f>
        <v>0</v>
      </c>
      <c r="E210" s="275">
        <f>IF(E$104=0,0,E$104/NMM_fec!E$104)</f>
        <v>0</v>
      </c>
      <c r="F210" s="275">
        <f>IF(F$104=0,0,F$104/NMM_fec!F$104)</f>
        <v>0</v>
      </c>
      <c r="G210" s="275">
        <f>IF(G$104=0,0,G$104/NMM_fec!G$104)</f>
        <v>0</v>
      </c>
      <c r="H210" s="275">
        <f>IF(H$104=0,0,H$104/NMM_fec!H$104)</f>
        <v>0</v>
      </c>
      <c r="I210" s="275">
        <f>IF(I$104=0,0,I$104/NMM_fec!I$104)</f>
        <v>0</v>
      </c>
      <c r="J210" s="275">
        <f>IF(J$104=0,0,J$104/NMM_fec!J$104)</f>
        <v>0</v>
      </c>
      <c r="K210" s="275">
        <f>IF(K$104=0,0,K$104/NMM_fec!K$104)</f>
        <v>0</v>
      </c>
      <c r="L210" s="275">
        <f>IF(L$104=0,0,L$104/NMM_fec!L$104)</f>
        <v>0</v>
      </c>
      <c r="M210" s="275">
        <f>IF(M$104=0,0,M$104/NMM_fec!M$104)</f>
        <v>0</v>
      </c>
      <c r="N210" s="275">
        <f>IF(N$104=0,0,N$104/NMM_fec!N$104)</f>
        <v>0</v>
      </c>
      <c r="O210" s="275">
        <f>IF(O$104=0,0,O$104/NMM_fec!O$104)</f>
        <v>0</v>
      </c>
      <c r="P210" s="275">
        <f>IF(P$104=0,0,P$104/NMM_fec!P$104)</f>
        <v>0</v>
      </c>
      <c r="Q210" s="275">
        <f>IF(Q$104=0,0,Q$104/NMM_fec!Q$104)</f>
        <v>0</v>
      </c>
      <c r="R210" s="275">
        <f>IF(R$104=0,0,R$104/NMM_fec!R$104)</f>
        <v>0</v>
      </c>
      <c r="S210" s="275">
        <f>IF(S$104=0,0,S$104/NMM_fec!S$104)</f>
        <v>0</v>
      </c>
      <c r="T210" s="275">
        <f>IF(T$104=0,0,T$104/NMM_fec!T$104)</f>
        <v>0</v>
      </c>
      <c r="U210" s="275">
        <f>IF(U$104=0,0,U$104/NMM_fec!U$104)</f>
        <v>0</v>
      </c>
      <c r="V210" s="275">
        <f>IF(V$104=0,0,V$104/NMM_fec!V$104)</f>
        <v>0</v>
      </c>
      <c r="W210" s="275">
        <f>IF(W$104=0,0,W$104/NMM_fec!W$104)</f>
        <v>0</v>
      </c>
      <c r="X210" s="275">
        <f>IF(X$104=0,0,X$104/NMM_fec!X$104)</f>
        <v>0</v>
      </c>
      <c r="Y210" s="275">
        <f>IF(Y$104=0,0,Y$104/NMM_fec!Y$104)</f>
        <v>0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</v>
      </c>
      <c r="C211" s="276">
        <f>IF(C$110=0,0,C$110/NMM_fec!C$110)</f>
        <v>0</v>
      </c>
      <c r="D211" s="276">
        <f>IF(D$110=0,0,D$110/NMM_fec!D$110)</f>
        <v>0</v>
      </c>
      <c r="E211" s="276">
        <f>IF(E$110=0,0,E$110/NMM_fec!E$110)</f>
        <v>0</v>
      </c>
      <c r="F211" s="276">
        <f>IF(F$110=0,0,F$110/NMM_fec!F$110)</f>
        <v>0</v>
      </c>
      <c r="G211" s="276">
        <f>IF(G$110=0,0,G$110/NMM_fec!G$110)</f>
        <v>0</v>
      </c>
      <c r="H211" s="276">
        <f>IF(H$110=0,0,H$110/NMM_fec!H$110)</f>
        <v>0</v>
      </c>
      <c r="I211" s="276">
        <f>IF(I$110=0,0,I$110/NMM_fec!I$110)</f>
        <v>0</v>
      </c>
      <c r="J211" s="276">
        <f>IF(J$110=0,0,J$110/NMM_fec!J$110)</f>
        <v>0</v>
      </c>
      <c r="K211" s="276">
        <f>IF(K$110=0,0,K$110/NMM_fec!K$110)</f>
        <v>0</v>
      </c>
      <c r="L211" s="276">
        <f>IF(L$110=0,0,L$110/NMM_fec!L$110)</f>
        <v>0</v>
      </c>
      <c r="M211" s="276">
        <f>IF(M$110=0,0,M$110/NMM_fec!M$110)</f>
        <v>0</v>
      </c>
      <c r="N211" s="276">
        <f>IF(N$110=0,0,N$110/NMM_fec!N$110)</f>
        <v>0</v>
      </c>
      <c r="O211" s="276">
        <f>IF(O$110=0,0,O$110/NMM_fec!O$110)</f>
        <v>0</v>
      </c>
      <c r="P211" s="276">
        <f>IF(P$110=0,0,P$110/NMM_fec!P$110)</f>
        <v>0</v>
      </c>
      <c r="Q211" s="276">
        <f>IF(Q$110=0,0,Q$110/NMM_fec!Q$110)</f>
        <v>0</v>
      </c>
      <c r="R211" s="276">
        <f>IF(R$110=0,0,R$110/NMM_fec!R$110)</f>
        <v>0</v>
      </c>
      <c r="S211" s="276">
        <f>IF(S$110=0,0,S$110/NMM_fec!S$110)</f>
        <v>0</v>
      </c>
      <c r="T211" s="276">
        <f>IF(T$110=0,0,T$110/NMM_fec!T$110)</f>
        <v>0</v>
      </c>
      <c r="U211" s="276">
        <f>IF(U$110=0,0,U$110/NMM_fec!U$110)</f>
        <v>0</v>
      </c>
      <c r="V211" s="276">
        <f>IF(V$110=0,0,V$110/NMM_fec!V$110)</f>
        <v>0</v>
      </c>
      <c r="W211" s="276">
        <f>IF(W$110=0,0,W$110/NMM_fec!W$110)</f>
        <v>0</v>
      </c>
      <c r="X211" s="276">
        <f>IF(X$110=0,0,X$110/NMM_fec!X$110)</f>
        <v>0</v>
      </c>
      <c r="Y211" s="276">
        <f>IF(Y$110=0,0,Y$110/NMM_fec!Y$110)</f>
        <v>0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</v>
      </c>
      <c r="C212" s="276">
        <f>IF(C$118=0,0,C$118/NMM_fec!C$118)</f>
        <v>0</v>
      </c>
      <c r="D212" s="276">
        <f>IF(D$118=0,0,D$118/NMM_fec!D$118)</f>
        <v>0</v>
      </c>
      <c r="E212" s="276">
        <f>IF(E$118=0,0,E$118/NMM_fec!E$118)</f>
        <v>0</v>
      </c>
      <c r="F212" s="276">
        <f>IF(F$118=0,0,F$118/NMM_fec!F$118)</f>
        <v>0</v>
      </c>
      <c r="G212" s="276">
        <f>IF(G$118=0,0,G$118/NMM_fec!G$118)</f>
        <v>0</v>
      </c>
      <c r="H212" s="276">
        <f>IF(H$118=0,0,H$118/NMM_fec!H$118)</f>
        <v>0</v>
      </c>
      <c r="I212" s="276">
        <f>IF(I$118=0,0,I$118/NMM_fec!I$118)</f>
        <v>0</v>
      </c>
      <c r="J212" s="276">
        <f>IF(J$118=0,0,J$118/NMM_fec!J$118)</f>
        <v>0</v>
      </c>
      <c r="K212" s="276">
        <f>IF(K$118=0,0,K$118/NMM_fec!K$118)</f>
        <v>0</v>
      </c>
      <c r="L212" s="276">
        <f>IF(L$118=0,0,L$118/NMM_fec!L$118)</f>
        <v>0</v>
      </c>
      <c r="M212" s="276">
        <f>IF(M$118=0,0,M$118/NMM_fec!M$118)</f>
        <v>0</v>
      </c>
      <c r="N212" s="276">
        <f>IF(N$118=0,0,N$118/NMM_fec!N$118)</f>
        <v>0</v>
      </c>
      <c r="O212" s="276">
        <f>IF(O$118=0,0,O$118/NMM_fec!O$118)</f>
        <v>0</v>
      </c>
      <c r="P212" s="276">
        <f>IF(P$118=0,0,P$118/NMM_fec!P$118)</f>
        <v>0</v>
      </c>
      <c r="Q212" s="276">
        <f>IF(Q$118=0,0,Q$118/NMM_fec!Q$118)</f>
        <v>0</v>
      </c>
      <c r="R212" s="276">
        <f>IF(R$118=0,0,R$118/NMM_fec!R$118)</f>
        <v>0</v>
      </c>
      <c r="S212" s="276">
        <f>IF(S$118=0,0,S$118/NMM_fec!S$118)</f>
        <v>0</v>
      </c>
      <c r="T212" s="276">
        <f>IF(T$118=0,0,T$118/NMM_fec!T$118)</f>
        <v>0</v>
      </c>
      <c r="U212" s="276">
        <f>IF(U$118=0,0,U$118/NMM_fec!U$118)</f>
        <v>0</v>
      </c>
      <c r="V212" s="276">
        <f>IF(V$118=0,0,V$118/NMM_fec!V$118)</f>
        <v>0</v>
      </c>
      <c r="W212" s="276">
        <f>IF(W$118=0,0,W$118/NMM_fec!W$118)</f>
        <v>0</v>
      </c>
      <c r="X212" s="276">
        <f>IF(X$118=0,0,X$118/NMM_fec!X$118)</f>
        <v>0</v>
      </c>
      <c r="Y212" s="276">
        <f>IF(Y$118=0,0,Y$118/NMM_fec!Y$118)</f>
        <v>0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</v>
      </c>
      <c r="C213" s="276">
        <f>IF(C$119=0,0,C$119/NMM_fec!C$119)</f>
        <v>0</v>
      </c>
      <c r="D213" s="276">
        <f>IF(D$119=0,0,D$119/NMM_fec!D$119)</f>
        <v>0</v>
      </c>
      <c r="E213" s="276">
        <f>IF(E$119=0,0,E$119/NMM_fec!E$119)</f>
        <v>0</v>
      </c>
      <c r="F213" s="276">
        <f>IF(F$119=0,0,F$119/NMM_fec!F$119)</f>
        <v>0</v>
      </c>
      <c r="G213" s="276">
        <f>IF(G$119=0,0,G$119/NMM_fec!G$119)</f>
        <v>0</v>
      </c>
      <c r="H213" s="276">
        <f>IF(H$119=0,0,H$119/NMM_fec!H$119)</f>
        <v>0</v>
      </c>
      <c r="I213" s="276">
        <f>IF(I$119=0,0,I$119/NMM_fec!I$119)</f>
        <v>0</v>
      </c>
      <c r="J213" s="276">
        <f>IF(J$119=0,0,J$119/NMM_fec!J$119)</f>
        <v>0</v>
      </c>
      <c r="K213" s="276">
        <f>IF(K$119=0,0,K$119/NMM_fec!K$119)</f>
        <v>0</v>
      </c>
      <c r="L213" s="276">
        <f>IF(L$119=0,0,L$119/NMM_fec!L$119)</f>
        <v>0</v>
      </c>
      <c r="M213" s="276">
        <f>IF(M$119=0,0,M$119/NMM_fec!M$119)</f>
        <v>0</v>
      </c>
      <c r="N213" s="276">
        <f>IF(N$119=0,0,N$119/NMM_fec!N$119)</f>
        <v>0</v>
      </c>
      <c r="O213" s="276">
        <f>IF(O$119=0,0,O$119/NMM_fec!O$119)</f>
        <v>0</v>
      </c>
      <c r="P213" s="276">
        <f>IF(P$119=0,0,P$119/NMM_fec!P$119)</f>
        <v>0</v>
      </c>
      <c r="Q213" s="276">
        <f>IF(Q$119=0,0,Q$119/NMM_fec!Q$119)</f>
        <v>0</v>
      </c>
      <c r="R213" s="276">
        <f>IF(R$119=0,0,R$119/NMM_fec!R$119)</f>
        <v>0</v>
      </c>
      <c r="S213" s="276">
        <f>IF(S$119=0,0,S$119/NMM_fec!S$119)</f>
        <v>0</v>
      </c>
      <c r="T213" s="276">
        <f>IF(T$119=0,0,T$119/NMM_fec!T$119)</f>
        <v>0</v>
      </c>
      <c r="U213" s="276">
        <f>IF(U$119=0,0,U$119/NMM_fec!U$119)</f>
        <v>0</v>
      </c>
      <c r="V213" s="276">
        <f>IF(V$119=0,0,V$119/NMM_fec!V$119)</f>
        <v>0</v>
      </c>
      <c r="W213" s="276">
        <f>IF(W$119=0,0,W$119/NMM_fec!W$119)</f>
        <v>0</v>
      </c>
      <c r="X213" s="276">
        <f>IF(X$119=0,0,X$119/NMM_fec!X$119)</f>
        <v>0</v>
      </c>
      <c r="Y213" s="276">
        <f>IF(Y$119=0,0,Y$119/NMM_fec!Y$119)</f>
        <v>0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</v>
      </c>
      <c r="C214" s="277">
        <f>IF(C$127=0,0,C$127/NMM_fec!C$127)</f>
        <v>0</v>
      </c>
      <c r="D214" s="277">
        <f>IF(D$127=0,0,D$127/NMM_fec!D$127)</f>
        <v>0</v>
      </c>
      <c r="E214" s="277">
        <f>IF(E$127=0,0,E$127/NMM_fec!E$127)</f>
        <v>0</v>
      </c>
      <c r="F214" s="277">
        <f>IF(F$127=0,0,F$127/NMM_fec!F$127)</f>
        <v>0</v>
      </c>
      <c r="G214" s="277">
        <f>IF(G$127=0,0,G$127/NMM_fec!G$127)</f>
        <v>0</v>
      </c>
      <c r="H214" s="277">
        <f>IF(H$127=0,0,H$127/NMM_fec!H$127)</f>
        <v>0</v>
      </c>
      <c r="I214" s="277">
        <f>IF(I$127=0,0,I$127/NMM_fec!I$127)</f>
        <v>0</v>
      </c>
      <c r="J214" s="277">
        <f>IF(J$127=0,0,J$127/NMM_fec!J$127)</f>
        <v>0</v>
      </c>
      <c r="K214" s="277">
        <f>IF(K$127=0,0,K$127/NMM_fec!K$127)</f>
        <v>0</v>
      </c>
      <c r="L214" s="277">
        <f>IF(L$127=0,0,L$127/NMM_fec!L$127)</f>
        <v>0</v>
      </c>
      <c r="M214" s="277">
        <f>IF(M$127=0,0,M$127/NMM_fec!M$127)</f>
        <v>0</v>
      </c>
      <c r="N214" s="277">
        <f>IF(N$127=0,0,N$127/NMM_fec!N$127)</f>
        <v>0</v>
      </c>
      <c r="O214" s="277">
        <f>IF(O$127=0,0,O$127/NMM_fec!O$127)</f>
        <v>0</v>
      </c>
      <c r="P214" s="277">
        <f>IF(P$127=0,0,P$127/NMM_fec!P$127)</f>
        <v>0</v>
      </c>
      <c r="Q214" s="277">
        <f>IF(Q$127=0,0,Q$127/NMM_fec!Q$127)</f>
        <v>0</v>
      </c>
      <c r="R214" s="277">
        <f>IF(R$127=0,0,R$127/NMM_fec!R$127)</f>
        <v>0</v>
      </c>
      <c r="S214" s="277">
        <f>IF(S$127=0,0,S$127/NMM_fec!S$127)</f>
        <v>0</v>
      </c>
      <c r="T214" s="277">
        <f>IF(T$127=0,0,T$127/NMM_fec!T$127)</f>
        <v>0</v>
      </c>
      <c r="U214" s="277">
        <f>IF(U$127=0,0,U$127/NMM_fec!U$127)</f>
        <v>0</v>
      </c>
      <c r="V214" s="277">
        <f>IF(V$127=0,0,V$127/NMM_fec!V$127)</f>
        <v>0</v>
      </c>
      <c r="W214" s="277">
        <f>IF(W$127=0,0,W$127/NMM_fec!W$127)</f>
        <v>0</v>
      </c>
      <c r="X214" s="277">
        <f>IF(X$127=0,0,X$127/NMM_fec!X$127)</f>
        <v>0</v>
      </c>
      <c r="Y214" s="277">
        <f>IF(Y$127=0,0,Y$127/NMM_fec!Y$127)</f>
        <v>0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CY: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1244.0705554863539</v>
      </c>
      <c r="C5" s="223">
        <f t="shared" si="0"/>
        <v>1200.8189784807748</v>
      </c>
      <c r="D5" s="223">
        <f t="shared" si="0"/>
        <v>1256.3821170994265</v>
      </c>
      <c r="E5" s="223">
        <f t="shared" si="0"/>
        <v>1283.5291943962122</v>
      </c>
      <c r="F5" s="223">
        <f t="shared" si="0"/>
        <v>1363.2168709106945</v>
      </c>
      <c r="G5" s="223">
        <f t="shared" si="0"/>
        <v>1297.6079383508236</v>
      </c>
      <c r="H5" s="223">
        <f t="shared" si="0"/>
        <v>1310.7020590383445</v>
      </c>
      <c r="I5" s="223">
        <f t="shared" si="0"/>
        <v>1392.1755229887638</v>
      </c>
      <c r="J5" s="223">
        <f t="shared" si="0"/>
        <v>1428.3885044224858</v>
      </c>
      <c r="K5" s="223">
        <f t="shared" si="0"/>
        <v>1157.8579017212362</v>
      </c>
      <c r="L5" s="223">
        <f t="shared" si="0"/>
        <v>982.47806315732714</v>
      </c>
      <c r="M5" s="223">
        <f t="shared" si="0"/>
        <v>896.68784781805005</v>
      </c>
      <c r="N5" s="223">
        <f t="shared" si="0"/>
        <v>810.66687350600466</v>
      </c>
      <c r="O5" s="223">
        <f t="shared" si="0"/>
        <v>1030.7555931850823</v>
      </c>
      <c r="P5" s="223">
        <f t="shared" si="0"/>
        <v>1230.0271294364848</v>
      </c>
      <c r="Q5" s="223">
        <f t="shared" si="0"/>
        <v>1129.9036727191165</v>
      </c>
      <c r="R5" s="223">
        <f t="shared" si="0"/>
        <v>1190.6500648449021</v>
      </c>
      <c r="S5" s="223">
        <f t="shared" si="0"/>
        <v>1295.5722713485179</v>
      </c>
      <c r="T5" s="223">
        <f t="shared" si="0"/>
        <v>1188.2174154919876</v>
      </c>
      <c r="U5" s="223">
        <f t="shared" si="0"/>
        <v>1169.5999446026326</v>
      </c>
      <c r="V5" s="223">
        <f t="shared" si="0"/>
        <v>1267.611635035697</v>
      </c>
      <c r="W5" s="223">
        <f t="shared" si="0"/>
        <v>1224.052366353405</v>
      </c>
      <c r="X5" s="223">
        <f t="shared" si="0"/>
        <v>1217.0988781175993</v>
      </c>
      <c r="Y5" s="223">
        <f t="shared" si="0"/>
        <v>1311.4230208118147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0.20937280495834151</v>
      </c>
      <c r="O10" s="260">
        <v>3.8393061177651802E-2</v>
      </c>
      <c r="P10" s="260">
        <v>2.4057395139509542E-2</v>
      </c>
      <c r="Q10" s="260">
        <v>7.4404750044014048E-2</v>
      </c>
      <c r="R10" s="260">
        <v>9.0698375337213449E-2</v>
      </c>
      <c r="S10" s="260">
        <v>0.11394780292715311</v>
      </c>
      <c r="T10" s="260">
        <v>0.12071849611517781</v>
      </c>
      <c r="U10" s="260">
        <v>0.1696516029605904</v>
      </c>
      <c r="V10" s="260">
        <v>0.20449945589233251</v>
      </c>
      <c r="W10" s="260">
        <v>0.40366770342298203</v>
      </c>
      <c r="X10" s="260">
        <v>0.16949375306668699</v>
      </c>
      <c r="Y10" s="260">
        <v>0.1612460870766205</v>
      </c>
      <c r="DA10" s="68" t="s">
        <v>1696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0.20937280495834151</v>
      </c>
      <c r="O11" s="226">
        <v>3.8393061177651802E-2</v>
      </c>
      <c r="P11" s="226">
        <v>2.4057395139509542E-2</v>
      </c>
      <c r="Q11" s="226">
        <v>7.4404750044014048E-2</v>
      </c>
      <c r="R11" s="226">
        <v>9.0698375337213449E-2</v>
      </c>
      <c r="S11" s="226">
        <v>0.11394780292715311</v>
      </c>
      <c r="T11" s="226">
        <v>0.12071849611517781</v>
      </c>
      <c r="U11" s="226">
        <v>0.1696516029605904</v>
      </c>
      <c r="V11" s="226">
        <v>0.20449945589233251</v>
      </c>
      <c r="W11" s="226">
        <v>0.40366770342298203</v>
      </c>
      <c r="X11" s="226">
        <v>0.16949375306668699</v>
      </c>
      <c r="Y11" s="226">
        <v>0.1612460870766205</v>
      </c>
      <c r="DA11" s="69" t="s">
        <v>1697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121.7952554631067</v>
      </c>
      <c r="C17" s="261">
        <v>114.8875623464041</v>
      </c>
      <c r="D17" s="261">
        <v>122.8980368187658</v>
      </c>
      <c r="E17" s="261">
        <v>133.78924160655251</v>
      </c>
      <c r="F17" s="261">
        <v>139.5511268141594</v>
      </c>
      <c r="G17" s="261">
        <v>127.2753617841778</v>
      </c>
      <c r="H17" s="261">
        <v>122.9608169913445</v>
      </c>
      <c r="I17" s="261">
        <v>145.84845885664521</v>
      </c>
      <c r="J17" s="261">
        <v>153.48692102780299</v>
      </c>
      <c r="K17" s="261">
        <v>121.8597179907715</v>
      </c>
      <c r="L17" s="261">
        <v>107.5369265822974</v>
      </c>
      <c r="M17" s="261">
        <v>87.899543258565387</v>
      </c>
      <c r="N17" s="261">
        <v>77.417625771705289</v>
      </c>
      <c r="O17" s="261">
        <v>70.550936980306005</v>
      </c>
      <c r="P17" s="261">
        <v>64.945067810979367</v>
      </c>
      <c r="Q17" s="261">
        <v>64.062230928022686</v>
      </c>
      <c r="R17" s="261">
        <v>78.030827538892538</v>
      </c>
      <c r="S17" s="261">
        <v>94.529736725276322</v>
      </c>
      <c r="T17" s="261">
        <v>85.623370979758619</v>
      </c>
      <c r="U17" s="261">
        <v>96.290712522548773</v>
      </c>
      <c r="V17" s="261">
        <v>97.748466839700541</v>
      </c>
      <c r="W17" s="261">
        <v>87.222742068554908</v>
      </c>
      <c r="X17" s="261">
        <v>85.320293888699098</v>
      </c>
      <c r="Y17" s="261">
        <v>93.943974215730137</v>
      </c>
      <c r="DA17" s="70" t="s">
        <v>1703</v>
      </c>
    </row>
    <row r="18" spans="1:105" ht="12" customHeight="1" x14ac:dyDescent="0.25">
      <c r="A18" s="18" t="s">
        <v>28</v>
      </c>
      <c r="B18" s="230">
        <v>17.034695073002322</v>
      </c>
      <c r="C18" s="230">
        <v>18.326850602809479</v>
      </c>
      <c r="D18" s="230">
        <v>18.942123144491081</v>
      </c>
      <c r="E18" s="230">
        <v>21.18217743314197</v>
      </c>
      <c r="F18" s="230">
        <v>22.650411321154252</v>
      </c>
      <c r="G18" s="230">
        <v>19.572348895568862</v>
      </c>
      <c r="H18" s="230">
        <v>21.624447978387568</v>
      </c>
      <c r="I18" s="230">
        <v>21.030366412032091</v>
      </c>
      <c r="J18" s="230">
        <v>20.609638084653518</v>
      </c>
      <c r="K18" s="230">
        <v>8.8082067609059376</v>
      </c>
      <c r="L18" s="230">
        <v>10.87065390999401</v>
      </c>
      <c r="M18" s="230">
        <v>5.7346380857122767</v>
      </c>
      <c r="N18" s="230">
        <v>9.6457548319577549E-2</v>
      </c>
      <c r="O18" s="230">
        <v>2.4340080454580571E-2</v>
      </c>
      <c r="P18" s="230">
        <v>0.1510193260742132</v>
      </c>
      <c r="Q18" s="230">
        <v>0.58215944699610567</v>
      </c>
      <c r="R18" s="230">
        <v>0</v>
      </c>
      <c r="S18" s="230">
        <v>1.3781496254650141</v>
      </c>
      <c r="T18" s="230">
        <v>8.6336267762167953</v>
      </c>
      <c r="U18" s="230">
        <v>14.205419289954619</v>
      </c>
      <c r="V18" s="230">
        <v>9.7080198596203484</v>
      </c>
      <c r="W18" s="230">
        <v>29.740964433989511</v>
      </c>
      <c r="X18" s="230">
        <v>22.912113542627559</v>
      </c>
      <c r="Y18" s="230">
        <v>21.486894509439761</v>
      </c>
      <c r="DA18" s="71" t="s">
        <v>1704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0.48806900491981359</v>
      </c>
      <c r="M19" s="230">
        <v>0.58259072937837109</v>
      </c>
      <c r="N19" s="230">
        <v>0.54914443218628484</v>
      </c>
      <c r="O19" s="230">
        <v>0.1385710075930498</v>
      </c>
      <c r="P19" s="230">
        <v>5.1141615130935597E-2</v>
      </c>
      <c r="Q19" s="230">
        <v>0.1188766709861457</v>
      </c>
      <c r="R19" s="230">
        <v>0.17171521650387389</v>
      </c>
      <c r="S19" s="230">
        <v>0.13225392558076871</v>
      </c>
      <c r="T19" s="230">
        <v>0.18755525125325051</v>
      </c>
      <c r="U19" s="230">
        <v>0.27039087042024218</v>
      </c>
      <c r="V19" s="230">
        <v>0.36973943994103781</v>
      </c>
      <c r="W19" s="230">
        <v>0.36459263004809028</v>
      </c>
      <c r="X19" s="230">
        <v>0.29429806780612899</v>
      </c>
      <c r="Y19" s="230">
        <v>0.26893014836009721</v>
      </c>
      <c r="DA19" s="71" t="s">
        <v>1705</v>
      </c>
    </row>
    <row r="20" spans="1:105" ht="12" customHeight="1" x14ac:dyDescent="0.25">
      <c r="A20" s="18" t="s">
        <v>159</v>
      </c>
      <c r="B20" s="295">
        <v>0</v>
      </c>
      <c r="C20" s="295">
        <v>0</v>
      </c>
      <c r="D20" s="295">
        <v>0</v>
      </c>
      <c r="E20" s="295">
        <v>0</v>
      </c>
      <c r="F20" s="295">
        <v>0</v>
      </c>
      <c r="G20" s="295">
        <v>0</v>
      </c>
      <c r="H20" s="295">
        <v>0</v>
      </c>
      <c r="I20" s="295">
        <v>0</v>
      </c>
      <c r="J20" s="295">
        <v>0</v>
      </c>
      <c r="K20" s="295">
        <v>0</v>
      </c>
      <c r="L20" s="295">
        <v>0</v>
      </c>
      <c r="M20" s="295">
        <v>0</v>
      </c>
      <c r="N20" s="295">
        <v>1.699484043189549</v>
      </c>
      <c r="O20" s="295">
        <v>0.14219576051705471</v>
      </c>
      <c r="P20" s="295">
        <v>5.2527797911978952E-2</v>
      </c>
      <c r="Q20" s="295">
        <v>0.2429763797032258</v>
      </c>
      <c r="R20" s="295">
        <v>0.35276229328782782</v>
      </c>
      <c r="S20" s="295">
        <v>0.58396062788849956</v>
      </c>
      <c r="T20" s="295">
        <v>0.6618644097537365</v>
      </c>
      <c r="U20" s="295">
        <v>1.1594285015901999</v>
      </c>
      <c r="V20" s="295">
        <v>1.143413492467023</v>
      </c>
      <c r="W20" s="295">
        <v>2.766243905949374</v>
      </c>
      <c r="X20" s="295">
        <v>1.6895950205818291</v>
      </c>
      <c r="Y20" s="295">
        <v>1.833493274026939</v>
      </c>
      <c r="DA20" s="122" t="s">
        <v>1706</v>
      </c>
    </row>
    <row r="21" spans="1:105" ht="12" customHeight="1" x14ac:dyDescent="0.25">
      <c r="A21" s="18" t="s">
        <v>32</v>
      </c>
      <c r="B21" s="295">
        <v>29.721796649191081</v>
      </c>
      <c r="C21" s="295">
        <v>23.494614063526921</v>
      </c>
      <c r="D21" s="295">
        <v>25.14523772346951</v>
      </c>
      <c r="E21" s="295">
        <v>30.651881296692949</v>
      </c>
      <c r="F21" s="295">
        <v>31.773523224343691</v>
      </c>
      <c r="G21" s="295">
        <v>16.369359327563561</v>
      </c>
      <c r="H21" s="295">
        <v>15.785921942515101</v>
      </c>
      <c r="I21" s="295">
        <v>21.414521679970861</v>
      </c>
      <c r="J21" s="295">
        <v>22.17256406530058</v>
      </c>
      <c r="K21" s="295">
        <v>14.531912724659829</v>
      </c>
      <c r="L21" s="295">
        <v>12.856276064391899</v>
      </c>
      <c r="M21" s="295">
        <v>9.2291985524458671</v>
      </c>
      <c r="N21" s="295">
        <v>7.5494405792367401</v>
      </c>
      <c r="O21" s="295">
        <v>1.1673511063363611</v>
      </c>
      <c r="P21" s="295">
        <v>0.37768797113346869</v>
      </c>
      <c r="Q21" s="295">
        <v>1.007945347921761</v>
      </c>
      <c r="R21" s="295">
        <v>1.809664867265077</v>
      </c>
      <c r="S21" s="295">
        <v>4.5580221615891112</v>
      </c>
      <c r="T21" s="295">
        <v>7.2878492856668666</v>
      </c>
      <c r="U21" s="295">
        <v>10.028392125465491</v>
      </c>
      <c r="V21" s="295">
        <v>7.3126804866074604</v>
      </c>
      <c r="W21" s="295">
        <v>7.3829056030823734</v>
      </c>
      <c r="X21" s="295">
        <v>7.5506224970882654</v>
      </c>
      <c r="Y21" s="295">
        <v>6.5918437439955904</v>
      </c>
      <c r="DA21" s="122" t="s">
        <v>1707</v>
      </c>
    </row>
    <row r="22" spans="1:105" ht="12" customHeight="1" x14ac:dyDescent="0.25">
      <c r="A22" s="18" t="s">
        <v>33</v>
      </c>
      <c r="B22" s="295">
        <v>75.038763740913339</v>
      </c>
      <c r="C22" s="295">
        <v>72.622549728072812</v>
      </c>
      <c r="D22" s="295">
        <v>78.810675950805191</v>
      </c>
      <c r="E22" s="295">
        <v>81.552197758742423</v>
      </c>
      <c r="F22" s="295">
        <v>83.299138260584158</v>
      </c>
      <c r="G22" s="295">
        <v>87.783748782953865</v>
      </c>
      <c r="H22" s="295">
        <v>83.662654306522384</v>
      </c>
      <c r="I22" s="295">
        <v>94.788474770034497</v>
      </c>
      <c r="J22" s="295">
        <v>103.3697758408133</v>
      </c>
      <c r="K22" s="295">
        <v>90.676439862694465</v>
      </c>
      <c r="L22" s="295">
        <v>74.639657116430129</v>
      </c>
      <c r="M22" s="295">
        <v>72.222757623412591</v>
      </c>
      <c r="N22" s="295">
        <v>67.028008277506302</v>
      </c>
      <c r="O22" s="295">
        <v>68.414482858680955</v>
      </c>
      <c r="P22" s="295">
        <v>59.114577873831287</v>
      </c>
      <c r="Q22" s="295">
        <v>53.35511860240284</v>
      </c>
      <c r="R22" s="295">
        <v>64.142389074166005</v>
      </c>
      <c r="S22" s="295">
        <v>68.78285768283304</v>
      </c>
      <c r="T22" s="295">
        <v>47.407640182365277</v>
      </c>
      <c r="U22" s="295">
        <v>39.600794459226663</v>
      </c>
      <c r="V22" s="295">
        <v>44.519245778892589</v>
      </c>
      <c r="W22" s="295">
        <v>8.4557491111557734</v>
      </c>
      <c r="X22" s="295">
        <v>10.2300087693481</v>
      </c>
      <c r="Y22" s="295">
        <v>20.217088535320968</v>
      </c>
      <c r="DA22" s="122" t="s">
        <v>1708</v>
      </c>
    </row>
    <row r="23" spans="1:105" ht="12" customHeight="1" x14ac:dyDescent="0.25">
      <c r="A23" s="18" t="s">
        <v>35</v>
      </c>
      <c r="B23" s="295">
        <v>0</v>
      </c>
      <c r="C23" s="295">
        <v>0</v>
      </c>
      <c r="D23" s="295">
        <v>0</v>
      </c>
      <c r="E23" s="295">
        <v>0</v>
      </c>
      <c r="F23" s="295">
        <v>0</v>
      </c>
      <c r="G23" s="295">
        <v>0</v>
      </c>
      <c r="H23" s="295">
        <v>0</v>
      </c>
      <c r="I23" s="295">
        <v>0</v>
      </c>
      <c r="J23" s="295">
        <v>0</v>
      </c>
      <c r="K23" s="295">
        <v>0</v>
      </c>
      <c r="L23" s="295">
        <v>0</v>
      </c>
      <c r="M23" s="295">
        <v>0</v>
      </c>
      <c r="N23" s="295">
        <v>0</v>
      </c>
      <c r="O23" s="295">
        <v>0</v>
      </c>
      <c r="P23" s="295">
        <v>0</v>
      </c>
      <c r="Q23" s="295">
        <v>0</v>
      </c>
      <c r="R23" s="295">
        <v>0</v>
      </c>
      <c r="S23" s="295">
        <v>0</v>
      </c>
      <c r="T23" s="295">
        <v>0</v>
      </c>
      <c r="U23" s="295">
        <v>0</v>
      </c>
      <c r="V23" s="295">
        <v>0</v>
      </c>
      <c r="W23" s="295">
        <v>0</v>
      </c>
      <c r="X23" s="295">
        <v>0</v>
      </c>
      <c r="Y23" s="295">
        <v>0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0.44354795199487479</v>
      </c>
      <c r="D24" s="295">
        <v>0</v>
      </c>
      <c r="E24" s="295">
        <v>0.40298511797511521</v>
      </c>
      <c r="F24" s="295">
        <v>1.828054008077316</v>
      </c>
      <c r="G24" s="295">
        <v>3.549904778091546</v>
      </c>
      <c r="H24" s="295">
        <v>1.8877927639194141</v>
      </c>
      <c r="I24" s="295">
        <v>8.6150959946077172</v>
      </c>
      <c r="J24" s="295">
        <v>7.3349430370356279</v>
      </c>
      <c r="K24" s="295">
        <v>7.8431586425113</v>
      </c>
      <c r="L24" s="295">
        <v>8.6822704865615172</v>
      </c>
      <c r="M24" s="295">
        <v>0.13035826761628741</v>
      </c>
      <c r="N24" s="295">
        <v>0.49509089126684003</v>
      </c>
      <c r="O24" s="295">
        <v>0.66399616672400907</v>
      </c>
      <c r="P24" s="295">
        <v>5.1981132268974726</v>
      </c>
      <c r="Q24" s="295">
        <v>8.755154480012612</v>
      </c>
      <c r="R24" s="295">
        <v>11.55429608766975</v>
      </c>
      <c r="S24" s="295">
        <v>19.09449270191989</v>
      </c>
      <c r="T24" s="295">
        <v>21.444835074502699</v>
      </c>
      <c r="U24" s="295">
        <v>31.026287275891541</v>
      </c>
      <c r="V24" s="295">
        <v>34.695367782172077</v>
      </c>
      <c r="W24" s="295">
        <v>38.512286384329776</v>
      </c>
      <c r="X24" s="295">
        <v>42.643655991247222</v>
      </c>
      <c r="Y24" s="295">
        <v>43.545724004586774</v>
      </c>
      <c r="DA24" s="122" t="s">
        <v>1710</v>
      </c>
    </row>
    <row r="25" spans="1:105" ht="12" customHeight="1" x14ac:dyDescent="0.25">
      <c r="A25" s="57" t="s">
        <v>1461</v>
      </c>
      <c r="B25" s="261">
        <v>353.63051407380749</v>
      </c>
      <c r="C25" s="261">
        <v>333.5741411171154</v>
      </c>
      <c r="D25" s="261">
        <v>356.83242153916729</v>
      </c>
      <c r="E25" s="261">
        <v>388.45485488719498</v>
      </c>
      <c r="F25" s="261">
        <v>405.18439349075362</v>
      </c>
      <c r="G25" s="261">
        <v>369.5419123309137</v>
      </c>
      <c r="H25" s="261">
        <v>357.0147027340974</v>
      </c>
      <c r="I25" s="261">
        <v>423.46859314212873</v>
      </c>
      <c r="J25" s="261">
        <v>445.64674198749259</v>
      </c>
      <c r="K25" s="261">
        <v>353.81767995896359</v>
      </c>
      <c r="L25" s="261">
        <v>312.23169149420897</v>
      </c>
      <c r="M25" s="261">
        <v>255.2148731179029</v>
      </c>
      <c r="N25" s="261">
        <v>224.78079869305489</v>
      </c>
      <c r="O25" s="261">
        <v>204.84348111812739</v>
      </c>
      <c r="P25" s="261">
        <v>188.56693250675741</v>
      </c>
      <c r="Q25" s="261">
        <v>186.00363018782701</v>
      </c>
      <c r="R25" s="261">
        <v>226.56121990352699</v>
      </c>
      <c r="S25" s="261">
        <v>274.46553042082218</v>
      </c>
      <c r="T25" s="261">
        <v>248.60604447335189</v>
      </c>
      <c r="U25" s="261">
        <v>279.57849458427131</v>
      </c>
      <c r="V25" s="261">
        <v>283.81106018469268</v>
      </c>
      <c r="W25" s="261">
        <v>253.24979203293671</v>
      </c>
      <c r="X25" s="261">
        <v>247.72606514158031</v>
      </c>
      <c r="Y25" s="261">
        <v>272.76477864204122</v>
      </c>
      <c r="DA25" s="70" t="s">
        <v>1711</v>
      </c>
    </row>
    <row r="26" spans="1:105" ht="12" customHeight="1" x14ac:dyDescent="0.25">
      <c r="A26" s="18" t="s">
        <v>28</v>
      </c>
      <c r="B26" s="230">
        <v>49.459955996242442</v>
      </c>
      <c r="C26" s="230">
        <v>53.211708250725238</v>
      </c>
      <c r="D26" s="230">
        <v>54.998141920764823</v>
      </c>
      <c r="E26" s="230">
        <v>61.502102577005637</v>
      </c>
      <c r="F26" s="230">
        <v>65.765095438461131</v>
      </c>
      <c r="G26" s="230">
        <v>56.827991987491679</v>
      </c>
      <c r="H26" s="230">
        <v>62.786227805695532</v>
      </c>
      <c r="I26" s="230">
        <v>61.061321782770051</v>
      </c>
      <c r="J26" s="230">
        <v>59.839744028114708</v>
      </c>
      <c r="K26" s="230">
        <v>25.574482955709861</v>
      </c>
      <c r="L26" s="230">
        <v>31.56276421353769</v>
      </c>
      <c r="M26" s="230">
        <v>16.650427034835989</v>
      </c>
      <c r="N26" s="230">
        <v>0.28006289956741182</v>
      </c>
      <c r="O26" s="230">
        <v>7.0671021880310006E-2</v>
      </c>
      <c r="P26" s="230">
        <v>0.43848212076603438</v>
      </c>
      <c r="Q26" s="230">
        <v>1.690290346133529</v>
      </c>
      <c r="R26" s="230">
        <v>0</v>
      </c>
      <c r="S26" s="230">
        <v>4.0014346919403936</v>
      </c>
      <c r="T26" s="230">
        <v>25.06759285151103</v>
      </c>
      <c r="U26" s="230">
        <v>41.245200455795292</v>
      </c>
      <c r="V26" s="230">
        <v>28.18707543690968</v>
      </c>
      <c r="W26" s="230">
        <v>86.352399375921109</v>
      </c>
      <c r="X26" s="230">
        <v>66.524943519258429</v>
      </c>
      <c r="Y26" s="230">
        <v>62.386843578849501</v>
      </c>
      <c r="DA26" s="71" t="s">
        <v>1712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1.4171003004757181</v>
      </c>
      <c r="M27" s="295">
        <v>1.6915425674123601</v>
      </c>
      <c r="N27" s="295">
        <v>1.594431795527772</v>
      </c>
      <c r="O27" s="295">
        <v>0.4023386335085874</v>
      </c>
      <c r="P27" s="295">
        <v>0.1484888354686017</v>
      </c>
      <c r="Q27" s="295">
        <v>0.34515645221457331</v>
      </c>
      <c r="R27" s="295">
        <v>0.49857229705432993</v>
      </c>
      <c r="S27" s="295">
        <v>0.3839970901458738</v>
      </c>
      <c r="T27" s="295">
        <v>0.54456357651813314</v>
      </c>
      <c r="U27" s="295">
        <v>0.7850754296134177</v>
      </c>
      <c r="V27" s="295">
        <v>1.0735323615238599</v>
      </c>
      <c r="W27" s="295">
        <v>1.0585886839449381</v>
      </c>
      <c r="X27" s="295">
        <v>0.85448958264827102</v>
      </c>
      <c r="Y27" s="295">
        <v>0.78083424722019656</v>
      </c>
      <c r="DA27" s="122" t="s">
        <v>1713</v>
      </c>
    </row>
    <row r="28" spans="1:105" ht="12" customHeight="1" x14ac:dyDescent="0.25">
      <c r="A28" s="18" t="s">
        <v>159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4.9344238703567553</v>
      </c>
      <c r="O28" s="295">
        <v>0.41286304379889349</v>
      </c>
      <c r="P28" s="295">
        <v>0.15251359429518099</v>
      </c>
      <c r="Q28" s="295">
        <v>0.70547790827756629</v>
      </c>
      <c r="R28" s="295">
        <v>1.0242394964146799</v>
      </c>
      <c r="S28" s="295">
        <v>1.6955200451271</v>
      </c>
      <c r="T28" s="295">
        <v>1.921712390013987</v>
      </c>
      <c r="U28" s="295">
        <v>3.36638151864104</v>
      </c>
      <c r="V28" s="295">
        <v>3.3198822039707609</v>
      </c>
      <c r="W28" s="295">
        <v>8.0317435255984275</v>
      </c>
      <c r="X28" s="295">
        <v>4.9057112564280887</v>
      </c>
      <c r="Y28" s="295">
        <v>5.3235174603448856</v>
      </c>
      <c r="DA28" s="122" t="s">
        <v>1714</v>
      </c>
    </row>
    <row r="29" spans="1:105" ht="12" customHeight="1" x14ac:dyDescent="0.25">
      <c r="A29" s="18" t="s">
        <v>32</v>
      </c>
      <c r="B29" s="295">
        <v>86.296746029112597</v>
      </c>
      <c r="C29" s="295">
        <v>68.216224167840849</v>
      </c>
      <c r="D29" s="295">
        <v>73.008782721853635</v>
      </c>
      <c r="E29" s="295">
        <v>88.997231452601611</v>
      </c>
      <c r="F29" s="295">
        <v>92.253900277455955</v>
      </c>
      <c r="G29" s="295">
        <v>47.528164640359478</v>
      </c>
      <c r="H29" s="295">
        <v>45.834163822182589</v>
      </c>
      <c r="I29" s="295">
        <v>62.17671026296005</v>
      </c>
      <c r="J29" s="295">
        <v>64.377673817694628</v>
      </c>
      <c r="K29" s="295">
        <v>42.193168754868289</v>
      </c>
      <c r="L29" s="295">
        <v>37.327985367236622</v>
      </c>
      <c r="M29" s="295">
        <v>26.796825674209408</v>
      </c>
      <c r="N29" s="295">
        <v>21.919676122472929</v>
      </c>
      <c r="O29" s="295">
        <v>3.3893846707633091</v>
      </c>
      <c r="P29" s="295">
        <v>1.0966107906549729</v>
      </c>
      <c r="Q29" s="295">
        <v>2.92655268211039</v>
      </c>
      <c r="R29" s="295">
        <v>5.2543320745864923</v>
      </c>
      <c r="S29" s="295">
        <v>13.234142118539379</v>
      </c>
      <c r="T29" s="295">
        <v>21.1601501190124</v>
      </c>
      <c r="U29" s="295">
        <v>29.117271023223999</v>
      </c>
      <c r="V29" s="295">
        <v>21.232247101118169</v>
      </c>
      <c r="W29" s="295">
        <v>21.436144567776381</v>
      </c>
      <c r="X29" s="295">
        <v>21.92310780144793</v>
      </c>
      <c r="Y29" s="295">
        <v>19.139309515956342</v>
      </c>
      <c r="DA29" s="122" t="s">
        <v>1715</v>
      </c>
    </row>
    <row r="30" spans="1:105" ht="12" customHeight="1" x14ac:dyDescent="0.25">
      <c r="A30" s="18" t="s">
        <v>33</v>
      </c>
      <c r="B30" s="295">
        <v>217.87381204845241</v>
      </c>
      <c r="C30" s="295">
        <v>210.85837454044579</v>
      </c>
      <c r="D30" s="295">
        <v>228.8254968965488</v>
      </c>
      <c r="E30" s="295">
        <v>236.7854602185935</v>
      </c>
      <c r="F30" s="295">
        <v>241.85767313340429</v>
      </c>
      <c r="G30" s="295">
        <v>254.87866576908851</v>
      </c>
      <c r="H30" s="295">
        <v>242.9131359731546</v>
      </c>
      <c r="I30" s="295">
        <v>275.21677206344918</v>
      </c>
      <c r="J30" s="295">
        <v>300.13243809282801</v>
      </c>
      <c r="K30" s="295">
        <v>263.27754657684898</v>
      </c>
      <c r="L30" s="295">
        <v>216.71501255129959</v>
      </c>
      <c r="M30" s="295">
        <v>209.69758476291241</v>
      </c>
      <c r="N30" s="295">
        <v>194.61471577353811</v>
      </c>
      <c r="O30" s="295">
        <v>198.64032183698259</v>
      </c>
      <c r="P30" s="295">
        <v>171.63820120325931</v>
      </c>
      <c r="Q30" s="295">
        <v>154.91570626535631</v>
      </c>
      <c r="R30" s="295">
        <v>186.2363680421883</v>
      </c>
      <c r="S30" s="295">
        <v>199.70989205908549</v>
      </c>
      <c r="T30" s="295">
        <v>137.6473008326189</v>
      </c>
      <c r="U30" s="295">
        <v>114.9802531231564</v>
      </c>
      <c r="V30" s="295">
        <v>129.26089535348791</v>
      </c>
      <c r="W30" s="295">
        <v>24.55112798677882</v>
      </c>
      <c r="X30" s="295">
        <v>29.702661621165969</v>
      </c>
      <c r="Y30" s="295">
        <v>58.699982890440822</v>
      </c>
      <c r="DA30" s="122" t="s">
        <v>1716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1.2878341581035111</v>
      </c>
      <c r="D32" s="295">
        <v>0</v>
      </c>
      <c r="E32" s="295">
        <v>1.1700606389942769</v>
      </c>
      <c r="F32" s="295">
        <v>5.3077246414322321</v>
      </c>
      <c r="G32" s="295">
        <v>10.307089933973989</v>
      </c>
      <c r="H32" s="295">
        <v>5.4811751330646432</v>
      </c>
      <c r="I32" s="295">
        <v>25.013789032949369</v>
      </c>
      <c r="J32" s="295">
        <v>21.296886048855288</v>
      </c>
      <c r="K32" s="295">
        <v>22.77248167153644</v>
      </c>
      <c r="L32" s="295">
        <v>25.208829061659401</v>
      </c>
      <c r="M32" s="295">
        <v>0.37849307853278852</v>
      </c>
      <c r="N32" s="295">
        <v>1.437488231591959</v>
      </c>
      <c r="O32" s="295">
        <v>1.9279019111937039</v>
      </c>
      <c r="P32" s="295">
        <v>15.09263596231323</v>
      </c>
      <c r="Q32" s="295">
        <v>25.420446533734651</v>
      </c>
      <c r="R32" s="295">
        <v>33.547707993283197</v>
      </c>
      <c r="S32" s="295">
        <v>55.44054441598405</v>
      </c>
      <c r="T32" s="295">
        <v>62.264724703677423</v>
      </c>
      <c r="U32" s="295">
        <v>90.084313033841113</v>
      </c>
      <c r="V32" s="295">
        <v>100.7374277276823</v>
      </c>
      <c r="W32" s="295">
        <v>111.81978789291701</v>
      </c>
      <c r="X32" s="295">
        <v>123.8151513606316</v>
      </c>
      <c r="Y32" s="295">
        <v>126.43429094922941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0.52491594943986963</v>
      </c>
      <c r="C33" s="261">
        <f t="shared" si="1"/>
        <v>0.49514501725531029</v>
      </c>
      <c r="D33" s="261">
        <f t="shared" si="1"/>
        <v>0.52966874149346244</v>
      </c>
      <c r="E33" s="261">
        <f t="shared" si="1"/>
        <v>0.57660790246477656</v>
      </c>
      <c r="F33" s="261">
        <f t="shared" si="1"/>
        <v>0.60144060578162062</v>
      </c>
      <c r="G33" s="261">
        <f t="shared" si="1"/>
        <v>0.5485342357320464</v>
      </c>
      <c r="H33" s="261">
        <f t="shared" si="1"/>
        <v>0.52993931290258589</v>
      </c>
      <c r="I33" s="261">
        <f t="shared" si="1"/>
        <v>0.62858098998994283</v>
      </c>
      <c r="J33" s="261">
        <f t="shared" si="1"/>
        <v>0.6615014071900075</v>
      </c>
      <c r="K33" s="261">
        <f t="shared" si="1"/>
        <v>0.5251937715010313</v>
      </c>
      <c r="L33" s="261">
        <f t="shared" si="1"/>
        <v>0.46346508082074611</v>
      </c>
      <c r="M33" s="261">
        <f t="shared" si="1"/>
        <v>0.37883144158170501</v>
      </c>
      <c r="N33" s="261">
        <f t="shared" si="1"/>
        <v>0.33365623628619012</v>
      </c>
      <c r="O33" s="261">
        <f t="shared" si="1"/>
        <v>0.30406202547116112</v>
      </c>
      <c r="P33" s="261">
        <f t="shared" si="1"/>
        <v>0.27990172360830118</v>
      </c>
      <c r="Q33" s="261">
        <f t="shared" si="1"/>
        <v>0.27609685322270489</v>
      </c>
      <c r="R33" s="261">
        <f t="shared" si="1"/>
        <v>0.33629902714530358</v>
      </c>
      <c r="S33" s="261">
        <f t="shared" si="1"/>
        <v>0.40740639949213708</v>
      </c>
      <c r="T33" s="261">
        <f t="shared" si="1"/>
        <v>0.36902154276195581</v>
      </c>
      <c r="U33" s="261">
        <f t="shared" si="1"/>
        <v>0.41499589285171917</v>
      </c>
      <c r="V33" s="261">
        <f t="shared" si="1"/>
        <v>0.4212785554113424</v>
      </c>
      <c r="W33" s="261">
        <f t="shared" si="1"/>
        <v>0.37591454849021672</v>
      </c>
      <c r="X33" s="261">
        <f t="shared" si="1"/>
        <v>0.36771533425324132</v>
      </c>
      <c r="Y33" s="261">
        <f t="shared" si="1"/>
        <v>0.40488186696682982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0.52491594943986963</v>
      </c>
      <c r="C35" s="262">
        <v>0.49514501725531029</v>
      </c>
      <c r="D35" s="262">
        <v>0.52966874149346244</v>
      </c>
      <c r="E35" s="262">
        <v>0.57660790246477656</v>
      </c>
      <c r="F35" s="262">
        <v>0.60144060578162062</v>
      </c>
      <c r="G35" s="262">
        <v>0.5485342357320464</v>
      </c>
      <c r="H35" s="262">
        <v>0.52993931290258589</v>
      </c>
      <c r="I35" s="262">
        <v>0.62858098998994283</v>
      </c>
      <c r="J35" s="262">
        <v>0.6615014071900075</v>
      </c>
      <c r="K35" s="262">
        <v>0.5251937715010313</v>
      </c>
      <c r="L35" s="262">
        <v>0.46346508082074611</v>
      </c>
      <c r="M35" s="262">
        <v>0.37883144158170501</v>
      </c>
      <c r="N35" s="262">
        <v>0.33365623628619012</v>
      </c>
      <c r="O35" s="262">
        <v>0.30406202547116112</v>
      </c>
      <c r="P35" s="262">
        <v>0.27990172360830118</v>
      </c>
      <c r="Q35" s="262">
        <v>0.27609685322270489</v>
      </c>
      <c r="R35" s="262">
        <v>0.33629902714530358</v>
      </c>
      <c r="S35" s="262">
        <v>0.40740639949213708</v>
      </c>
      <c r="T35" s="262">
        <v>0.36902154276195581</v>
      </c>
      <c r="U35" s="262">
        <v>0.41499589285171917</v>
      </c>
      <c r="V35" s="262">
        <v>0.4212785554113424</v>
      </c>
      <c r="W35" s="262">
        <v>0.37591454849021672</v>
      </c>
      <c r="X35" s="262">
        <v>0.36771533425324132</v>
      </c>
      <c r="Y35" s="262">
        <v>0.40488186696682982</v>
      </c>
      <c r="DA35" s="72" t="s">
        <v>1720</v>
      </c>
    </row>
    <row r="36" spans="1:105" ht="12" customHeight="1" x14ac:dyDescent="0.25">
      <c r="A36" s="64" t="s">
        <v>28</v>
      </c>
      <c r="B36" s="229">
        <v>7.3416514491176185E-2</v>
      </c>
      <c r="C36" s="229">
        <v>7.8985475647944392E-2</v>
      </c>
      <c r="D36" s="229">
        <v>8.1637191177856117E-2</v>
      </c>
      <c r="E36" s="229">
        <v>9.1291427865919914E-2</v>
      </c>
      <c r="F36" s="229">
        <v>9.7619255517295167E-2</v>
      </c>
      <c r="G36" s="229">
        <v>8.4353352388164091E-2</v>
      </c>
      <c r="H36" s="229">
        <v>9.3197535474826065E-2</v>
      </c>
      <c r="I36" s="229">
        <v>9.0637149290138552E-2</v>
      </c>
      <c r="J36" s="229">
        <v>8.882388481951177E-2</v>
      </c>
      <c r="K36" s="229">
        <v>3.7961808915981589E-2</v>
      </c>
      <c r="L36" s="229">
        <v>4.6850590332931367E-2</v>
      </c>
      <c r="M36" s="229">
        <v>2.4715273054027331E-2</v>
      </c>
      <c r="N36" s="229">
        <v>4.1571492554691707E-4</v>
      </c>
      <c r="O36" s="229">
        <v>1.0490142980265051E-4</v>
      </c>
      <c r="P36" s="229">
        <v>6.5086651059266813E-4</v>
      </c>
      <c r="Q36" s="229">
        <v>2.5090039647555551E-3</v>
      </c>
      <c r="R36" s="229">
        <v>0</v>
      </c>
      <c r="S36" s="229">
        <v>5.939580457141035E-3</v>
      </c>
      <c r="T36" s="229">
        <v>3.7209400145476877E-2</v>
      </c>
      <c r="U36" s="229">
        <v>6.1222837666584477E-2</v>
      </c>
      <c r="V36" s="229">
        <v>4.1839843780592377E-2</v>
      </c>
      <c r="W36" s="229">
        <v>0.12817828185313759</v>
      </c>
      <c r="X36" s="229">
        <v>9.8747145676339979E-2</v>
      </c>
      <c r="Y36" s="229">
        <v>9.2604704420143749E-2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2.1034908472872421E-3</v>
      </c>
      <c r="M38" s="229">
        <v>2.5108627153308748E-3</v>
      </c>
      <c r="N38" s="229">
        <v>2.3667151064681478E-3</v>
      </c>
      <c r="O38" s="229">
        <v>5.9721646577257992E-4</v>
      </c>
      <c r="P38" s="229">
        <v>2.2041129073763601E-4</v>
      </c>
      <c r="Q38" s="229">
        <v>5.1233736798430099E-4</v>
      </c>
      <c r="R38" s="229">
        <v>7.4006212772144517E-4</v>
      </c>
      <c r="S38" s="229">
        <v>5.6999096269729453E-4</v>
      </c>
      <c r="T38" s="229">
        <v>8.083298681027456E-4</v>
      </c>
      <c r="U38" s="229">
        <v>1.165336694987328E-3</v>
      </c>
      <c r="V38" s="229">
        <v>1.593511409159984E-3</v>
      </c>
      <c r="W38" s="229">
        <v>1.5713295713595679E-3</v>
      </c>
      <c r="X38" s="229">
        <v>1.268372475540049E-3</v>
      </c>
      <c r="Y38" s="229">
        <v>1.159041241981764E-3</v>
      </c>
      <c r="DA38" s="73" t="s">
        <v>1723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7.3244748056624821E-3</v>
      </c>
      <c r="O39" s="229">
        <v>6.1283850798887415E-4</v>
      </c>
      <c r="P39" s="229">
        <v>2.263854926705592E-4</v>
      </c>
      <c r="Q39" s="229">
        <v>1.0471851022309749E-3</v>
      </c>
      <c r="R39" s="229">
        <v>1.5203429181513261E-3</v>
      </c>
      <c r="S39" s="229">
        <v>2.5167667349443338E-3</v>
      </c>
      <c r="T39" s="229">
        <v>2.8525182177690021E-3</v>
      </c>
      <c r="U39" s="229">
        <v>4.9969312056184186E-3</v>
      </c>
      <c r="V39" s="229">
        <v>4.9279093567194902E-3</v>
      </c>
      <c r="W39" s="229">
        <v>1.192202061363147E-2</v>
      </c>
      <c r="X39" s="229">
        <v>7.2818548721402254E-3</v>
      </c>
      <c r="Y39" s="229">
        <v>7.9020308226948732E-3</v>
      </c>
      <c r="DA39" s="73" t="s">
        <v>1724</v>
      </c>
    </row>
    <row r="40" spans="1:105" ht="12" customHeight="1" x14ac:dyDescent="0.25">
      <c r="A40" s="64" t="s">
        <v>32</v>
      </c>
      <c r="B40" s="229">
        <v>0.12809567210025469</v>
      </c>
      <c r="C40" s="229">
        <v>0.1012576196091257</v>
      </c>
      <c r="D40" s="229">
        <v>0.1083715148288711</v>
      </c>
      <c r="E40" s="229">
        <v>0.13210417197117769</v>
      </c>
      <c r="F40" s="229">
        <v>0.13693824974494359</v>
      </c>
      <c r="G40" s="229">
        <v>7.054903543228086E-2</v>
      </c>
      <c r="H40" s="229">
        <v>6.8034523781174791E-2</v>
      </c>
      <c r="I40" s="229">
        <v>9.229279036117756E-2</v>
      </c>
      <c r="J40" s="229">
        <v>9.5559818595553625E-2</v>
      </c>
      <c r="K40" s="229">
        <v>6.2629966463289374E-2</v>
      </c>
      <c r="L40" s="229">
        <v>5.5408269648447299E-2</v>
      </c>
      <c r="M40" s="229">
        <v>3.9776208870415858E-2</v>
      </c>
      <c r="N40" s="229">
        <v>3.2536749927753308E-2</v>
      </c>
      <c r="O40" s="229">
        <v>5.0310762269212186E-3</v>
      </c>
      <c r="P40" s="229">
        <v>1.627768168847895E-3</v>
      </c>
      <c r="Q40" s="229">
        <v>4.3440656803591018E-3</v>
      </c>
      <c r="R40" s="229">
        <v>7.7993346157573988E-3</v>
      </c>
      <c r="S40" s="229">
        <v>1.9644267105653031E-2</v>
      </c>
      <c r="T40" s="229">
        <v>3.1409337848298129E-2</v>
      </c>
      <c r="U40" s="229">
        <v>4.3220591425160861E-2</v>
      </c>
      <c r="V40" s="229">
        <v>3.1516355920290368E-2</v>
      </c>
      <c r="W40" s="229">
        <v>3.1819013717170823E-2</v>
      </c>
      <c r="X40" s="229">
        <v>3.2541843784068422E-2</v>
      </c>
      <c r="Y40" s="229">
        <v>2.840967740723559E-2</v>
      </c>
      <c r="DA40" s="73" t="s">
        <v>1725</v>
      </c>
    </row>
    <row r="41" spans="1:105" ht="12" customHeight="1" x14ac:dyDescent="0.25">
      <c r="A41" s="64" t="s">
        <v>33</v>
      </c>
      <c r="B41" s="229">
        <v>0.3234037628484388</v>
      </c>
      <c r="C41" s="229">
        <v>0.31299030899280572</v>
      </c>
      <c r="D41" s="229">
        <v>0.33966003548673518</v>
      </c>
      <c r="E41" s="229">
        <v>0.35147550824264551</v>
      </c>
      <c r="F41" s="229">
        <v>0.35900451196822158</v>
      </c>
      <c r="G41" s="229">
        <v>0.37833238792912699</v>
      </c>
      <c r="H41" s="229">
        <v>0.36057120165301082</v>
      </c>
      <c r="I41" s="229">
        <v>0.40852151457526559</v>
      </c>
      <c r="J41" s="229">
        <v>0.44550540021079221</v>
      </c>
      <c r="K41" s="229">
        <v>0.39079937343512838</v>
      </c>
      <c r="L41" s="229">
        <v>0.32168368408246578</v>
      </c>
      <c r="M41" s="229">
        <v>0.31126727592884662</v>
      </c>
      <c r="N41" s="229">
        <v>0.28887882758871808</v>
      </c>
      <c r="O41" s="229">
        <v>0.2948542871284533</v>
      </c>
      <c r="P41" s="229">
        <v>0.25477334607486968</v>
      </c>
      <c r="Q41" s="229">
        <v>0.22995109811269121</v>
      </c>
      <c r="R41" s="229">
        <v>0.27644232061573398</v>
      </c>
      <c r="S41" s="229">
        <v>0.29644191728559133</v>
      </c>
      <c r="T41" s="229">
        <v>0.20431852096708281</v>
      </c>
      <c r="U41" s="229">
        <v>0.17067240052248789</v>
      </c>
      <c r="V41" s="229">
        <v>0.19187005337373769</v>
      </c>
      <c r="W41" s="229">
        <v>3.6442778957446013E-2</v>
      </c>
      <c r="X41" s="229">
        <v>4.4089523401567611E-2</v>
      </c>
      <c r="Y41" s="229">
        <v>8.7132065884475279E-2</v>
      </c>
      <c r="DA41" s="73" t="s">
        <v>1726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1.9116130054345601E-3</v>
      </c>
      <c r="D44" s="229">
        <v>0</v>
      </c>
      <c r="E44" s="229">
        <v>1.7367943850335071E-3</v>
      </c>
      <c r="F44" s="229">
        <v>7.878588551160191E-3</v>
      </c>
      <c r="G44" s="229">
        <v>1.529945998247445E-2</v>
      </c>
      <c r="H44" s="229">
        <v>8.1360519935740946E-3</v>
      </c>
      <c r="I44" s="229">
        <v>3.7129535763361143E-2</v>
      </c>
      <c r="J44" s="229">
        <v>3.1612303564149923E-2</v>
      </c>
      <c r="K44" s="229">
        <v>3.3802622686631902E-2</v>
      </c>
      <c r="L44" s="229">
        <v>3.7419045909614333E-2</v>
      </c>
      <c r="M44" s="229">
        <v>5.618210130842701E-4</v>
      </c>
      <c r="N44" s="229">
        <v>2.1337539320411868E-3</v>
      </c>
      <c r="O44" s="229">
        <v>2.8617057122224672E-3</v>
      </c>
      <c r="P44" s="229">
        <v>2.2402946070582769E-2</v>
      </c>
      <c r="Q44" s="229">
        <v>3.7733162994683718E-2</v>
      </c>
      <c r="R44" s="229">
        <v>4.9796966867939392E-2</v>
      </c>
      <c r="S44" s="229">
        <v>8.2293876946110039E-2</v>
      </c>
      <c r="T44" s="229">
        <v>9.2423435715226224E-2</v>
      </c>
      <c r="U44" s="229">
        <v>0.13371779533688019</v>
      </c>
      <c r="V44" s="229">
        <v>0.14953088157084249</v>
      </c>
      <c r="W44" s="229">
        <v>0.1659811237774711</v>
      </c>
      <c r="X44" s="229">
        <v>0.18378659404358499</v>
      </c>
      <c r="Y44" s="229">
        <v>0.18767434719029849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768.11986999999999</v>
      </c>
      <c r="C46" s="279">
        <v>751.86212999999998</v>
      </c>
      <c r="D46" s="279">
        <v>776.12198999999998</v>
      </c>
      <c r="E46" s="279">
        <v>760.70848999999998</v>
      </c>
      <c r="F46" s="279">
        <v>817.87991</v>
      </c>
      <c r="G46" s="279">
        <v>800.24212999999997</v>
      </c>
      <c r="H46" s="279">
        <v>830.19659999999999</v>
      </c>
      <c r="I46" s="279">
        <v>822.22988999999995</v>
      </c>
      <c r="J46" s="279">
        <v>828.59334000000001</v>
      </c>
      <c r="K46" s="279">
        <v>681.65530999999999</v>
      </c>
      <c r="L46" s="279">
        <v>562.24598000000003</v>
      </c>
      <c r="M46" s="279">
        <v>553.19460000000004</v>
      </c>
      <c r="N46" s="279">
        <v>507.92541999999997</v>
      </c>
      <c r="O46" s="279">
        <v>755.01872000000003</v>
      </c>
      <c r="P46" s="279">
        <v>976.21117000000004</v>
      </c>
      <c r="Q46" s="279">
        <v>879.48731000000009</v>
      </c>
      <c r="R46" s="279">
        <v>885.63102000000003</v>
      </c>
      <c r="S46" s="279">
        <v>926.05565000000001</v>
      </c>
      <c r="T46" s="279">
        <v>853.49825999999996</v>
      </c>
      <c r="U46" s="279">
        <v>793.14609000000007</v>
      </c>
      <c r="V46" s="279">
        <v>885.42633000000001</v>
      </c>
      <c r="W46" s="279">
        <v>882.80025000000001</v>
      </c>
      <c r="X46" s="279">
        <v>883.51531</v>
      </c>
      <c r="Y46" s="279">
        <v>944.14814000000001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349.82773460016313</v>
      </c>
      <c r="C48" s="223">
        <f t="shared" si="2"/>
        <v>310.47141843117691</v>
      </c>
      <c r="D48" s="223">
        <f t="shared" si="2"/>
        <v>304.63466588976695</v>
      </c>
      <c r="E48" s="223">
        <f t="shared" si="2"/>
        <v>302.06456496753606</v>
      </c>
      <c r="F48" s="223">
        <f t="shared" si="2"/>
        <v>358.76113124266618</v>
      </c>
      <c r="G48" s="223">
        <f t="shared" si="2"/>
        <v>324.62724464088058</v>
      </c>
      <c r="H48" s="223">
        <f t="shared" si="2"/>
        <v>324.11968967774493</v>
      </c>
      <c r="I48" s="223">
        <f t="shared" si="2"/>
        <v>236.13973561216045</v>
      </c>
      <c r="J48" s="223">
        <f t="shared" si="2"/>
        <v>219.17992336130615</v>
      </c>
      <c r="K48" s="223">
        <f t="shared" si="2"/>
        <v>216.7186348770343</v>
      </c>
      <c r="L48" s="223">
        <f t="shared" si="2"/>
        <v>165.91640640590771</v>
      </c>
      <c r="M48" s="223">
        <f t="shared" si="2"/>
        <v>72.232166065338077</v>
      </c>
      <c r="N48" s="223">
        <f t="shared" si="2"/>
        <v>71.106864970753151</v>
      </c>
      <c r="O48" s="223">
        <f t="shared" si="2"/>
        <v>195.38726321199709</v>
      </c>
      <c r="P48" s="223">
        <f t="shared" si="2"/>
        <v>349.10598747044054</v>
      </c>
      <c r="Q48" s="223">
        <f t="shared" si="2"/>
        <v>269.56621854302102</v>
      </c>
      <c r="R48" s="223">
        <f t="shared" si="2"/>
        <v>203.40326480826693</v>
      </c>
      <c r="S48" s="223">
        <f t="shared" si="2"/>
        <v>136.95712507308707</v>
      </c>
      <c r="T48" s="223">
        <f t="shared" si="2"/>
        <v>115.47006141015817</v>
      </c>
      <c r="U48" s="223">
        <f t="shared" si="2"/>
        <v>71.785502289190703</v>
      </c>
      <c r="V48" s="223">
        <f t="shared" si="2"/>
        <v>105.22022749872872</v>
      </c>
      <c r="W48" s="223">
        <f t="shared" si="2"/>
        <v>109.15795386514458</v>
      </c>
      <c r="X48" s="223">
        <f t="shared" si="2"/>
        <v>102.80655827139502</v>
      </c>
      <c r="Y48" s="223">
        <f t="shared" si="2"/>
        <v>91.061224358283894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0</v>
      </c>
      <c r="C53" s="260">
        <v>0</v>
      </c>
      <c r="D53" s="260">
        <v>0</v>
      </c>
      <c r="E53" s="260">
        <v>0</v>
      </c>
      <c r="F53" s="260">
        <v>0</v>
      </c>
      <c r="G53" s="260">
        <v>0</v>
      </c>
      <c r="H53" s="260">
        <v>0</v>
      </c>
      <c r="I53" s="260">
        <v>0</v>
      </c>
      <c r="J53" s="260">
        <v>0</v>
      </c>
      <c r="K53" s="260">
        <v>0</v>
      </c>
      <c r="L53" s="260">
        <v>0</v>
      </c>
      <c r="M53" s="260">
        <v>0</v>
      </c>
      <c r="N53" s="260">
        <v>8.0827070138736828E-2</v>
      </c>
      <c r="O53" s="260">
        <v>6.371945766540342E-2</v>
      </c>
      <c r="P53" s="260">
        <v>8.2165308873534293E-2</v>
      </c>
      <c r="Q53" s="260">
        <v>0.18924246172960929</v>
      </c>
      <c r="R53" s="260">
        <v>0.13894907059469661</v>
      </c>
      <c r="S53" s="260">
        <v>8.7368671328063571E-2</v>
      </c>
      <c r="T53" s="260">
        <v>7.7756081305232108E-2</v>
      </c>
      <c r="U53" s="260">
        <v>4.8168707713580491E-2</v>
      </c>
      <c r="V53" s="260">
        <v>0.10039899694501921</v>
      </c>
      <c r="W53" s="260">
        <v>0.2281230823315967</v>
      </c>
      <c r="X53" s="260">
        <v>8.9816962876566098E-2</v>
      </c>
      <c r="Y53" s="260">
        <v>6.810001144897998E-2</v>
      </c>
      <c r="DA53" s="68" t="s">
        <v>1736</v>
      </c>
    </row>
    <row r="54" spans="1:105" ht="12" customHeight="1" x14ac:dyDescent="0.25">
      <c r="A54" s="37" t="s">
        <v>159</v>
      </c>
      <c r="B54" s="226">
        <v>0</v>
      </c>
      <c r="C54" s="226">
        <v>0</v>
      </c>
      <c r="D54" s="226">
        <v>0</v>
      </c>
      <c r="E54" s="226">
        <v>0</v>
      </c>
      <c r="F54" s="226">
        <v>0</v>
      </c>
      <c r="G54" s="226">
        <v>0</v>
      </c>
      <c r="H54" s="226">
        <v>0</v>
      </c>
      <c r="I54" s="226">
        <v>0</v>
      </c>
      <c r="J54" s="226">
        <v>0</v>
      </c>
      <c r="K54" s="226">
        <v>0</v>
      </c>
      <c r="L54" s="226">
        <v>0</v>
      </c>
      <c r="M54" s="226">
        <v>0</v>
      </c>
      <c r="N54" s="226">
        <v>8.0827070138736828E-2</v>
      </c>
      <c r="O54" s="226">
        <v>6.371945766540342E-2</v>
      </c>
      <c r="P54" s="226">
        <v>8.2165308873534293E-2</v>
      </c>
      <c r="Q54" s="226">
        <v>0.18924246172960929</v>
      </c>
      <c r="R54" s="226">
        <v>0.13894907059469661</v>
      </c>
      <c r="S54" s="226">
        <v>8.7368671328063571E-2</v>
      </c>
      <c r="T54" s="226">
        <v>7.7756081305232108E-2</v>
      </c>
      <c r="U54" s="226">
        <v>4.8168707713580491E-2</v>
      </c>
      <c r="V54" s="226">
        <v>0.10039899694501921</v>
      </c>
      <c r="W54" s="226">
        <v>0.2281230823315967</v>
      </c>
      <c r="X54" s="226">
        <v>8.9816962876566098E-2</v>
      </c>
      <c r="Y54" s="226">
        <v>6.810001144897998E-2</v>
      </c>
      <c r="DA54" s="69" t="s">
        <v>1737</v>
      </c>
    </row>
    <row r="55" spans="1:105" ht="12" customHeight="1" x14ac:dyDescent="0.25">
      <c r="A55" s="37" t="s">
        <v>35</v>
      </c>
      <c r="B55" s="226">
        <v>0</v>
      </c>
      <c r="C55" s="226">
        <v>0</v>
      </c>
      <c r="D55" s="226">
        <v>0</v>
      </c>
      <c r="E55" s="226">
        <v>0</v>
      </c>
      <c r="F55" s="226">
        <v>0</v>
      </c>
      <c r="G55" s="226">
        <v>0</v>
      </c>
      <c r="H55" s="226">
        <v>0</v>
      </c>
      <c r="I55" s="226">
        <v>0</v>
      </c>
      <c r="J55" s="226">
        <v>0</v>
      </c>
      <c r="K55" s="226">
        <v>0</v>
      </c>
      <c r="L55" s="226">
        <v>0</v>
      </c>
      <c r="M55" s="226">
        <v>0</v>
      </c>
      <c r="N55" s="226">
        <v>0</v>
      </c>
      <c r="O55" s="226">
        <v>0</v>
      </c>
      <c r="P55" s="226">
        <v>0</v>
      </c>
      <c r="Q55" s="226">
        <v>0</v>
      </c>
      <c r="R55" s="226">
        <v>0</v>
      </c>
      <c r="S55" s="226">
        <v>0</v>
      </c>
      <c r="T55" s="226">
        <v>0</v>
      </c>
      <c r="U55" s="226">
        <v>0</v>
      </c>
      <c r="V55" s="226">
        <v>0</v>
      </c>
      <c r="W55" s="226">
        <v>0</v>
      </c>
      <c r="X55" s="226">
        <v>0</v>
      </c>
      <c r="Y55" s="226">
        <v>0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52.874032440110163</v>
      </c>
      <c r="C60" s="261">
        <f t="shared" si="3"/>
        <v>46.368977759512973</v>
      </c>
      <c r="D60" s="261">
        <f t="shared" si="3"/>
        <v>44.147999219527222</v>
      </c>
      <c r="E60" s="261">
        <f t="shared" si="3"/>
        <v>41.363398254230844</v>
      </c>
      <c r="F60" s="261">
        <f t="shared" si="3"/>
        <v>49.50240227888677</v>
      </c>
      <c r="G60" s="261">
        <f t="shared" si="3"/>
        <v>43.68508020290129</v>
      </c>
      <c r="H60" s="261">
        <f t="shared" si="3"/>
        <v>42.126589949528352</v>
      </c>
      <c r="I60" s="261">
        <f t="shared" si="3"/>
        <v>26.408063824862246</v>
      </c>
      <c r="J60" s="261">
        <f t="shared" si="3"/>
        <v>25.037404601332824</v>
      </c>
      <c r="K60" s="261">
        <f t="shared" si="3"/>
        <v>27.996094113791202</v>
      </c>
      <c r="L60" s="261">
        <f t="shared" si="3"/>
        <v>23.126331234964699</v>
      </c>
      <c r="M60" s="261">
        <f t="shared" si="3"/>
        <v>9.1257318827604799</v>
      </c>
      <c r="N60" s="261">
        <f t="shared" si="3"/>
        <v>8.037377057093412</v>
      </c>
      <c r="O60" s="261">
        <f t="shared" si="3"/>
        <v>21.142911703118294</v>
      </c>
      <c r="P60" s="261">
        <f t="shared" si="3"/>
        <v>32.670017315877516</v>
      </c>
      <c r="Q60" s="261">
        <f t="shared" si="3"/>
        <v>31.432494793417398</v>
      </c>
      <c r="R60" s="261">
        <f t="shared" si="3"/>
        <v>23.832446835839438</v>
      </c>
      <c r="S60" s="261">
        <f t="shared" si="3"/>
        <v>19.218279554202336</v>
      </c>
      <c r="T60" s="261">
        <f t="shared" si="3"/>
        <v>18.727952675027804</v>
      </c>
      <c r="U60" s="261">
        <f t="shared" si="3"/>
        <v>9.6745647770309979</v>
      </c>
      <c r="V60" s="261">
        <f t="shared" si="3"/>
        <v>16.826278451552305</v>
      </c>
      <c r="W60" s="261">
        <f t="shared" si="3"/>
        <v>19.858778893079812</v>
      </c>
      <c r="X60" s="261">
        <f t="shared" si="3"/>
        <v>17.526241925860226</v>
      </c>
      <c r="Y60" s="261">
        <f t="shared" si="3"/>
        <v>15.071099315963007</v>
      </c>
      <c r="DA60" s="70"/>
    </row>
    <row r="61" spans="1:105" ht="12" customHeight="1" x14ac:dyDescent="0.25">
      <c r="A61" s="60" t="s">
        <v>1499</v>
      </c>
      <c r="B61" s="262">
        <v>43.0332765038047</v>
      </c>
      <c r="C61" s="262">
        <v>37.771157568095937</v>
      </c>
      <c r="D61" s="262">
        <v>35.991137799877961</v>
      </c>
      <c r="E61" s="262">
        <v>33.886611501479429</v>
      </c>
      <c r="F61" s="262">
        <v>40.432322574845998</v>
      </c>
      <c r="G61" s="262">
        <v>35.387516913085562</v>
      </c>
      <c r="H61" s="262">
        <v>34.2519496765658</v>
      </c>
      <c r="I61" s="262">
        <v>21.3828466499026</v>
      </c>
      <c r="J61" s="262">
        <v>20.482043995848919</v>
      </c>
      <c r="K61" s="262">
        <v>22.586224706803971</v>
      </c>
      <c r="L61" s="262">
        <v>18.808822726543109</v>
      </c>
      <c r="M61" s="262">
        <v>7.4609952029571662</v>
      </c>
      <c r="N61" s="262">
        <v>6.3988155245639193</v>
      </c>
      <c r="O61" s="262">
        <v>14.72330447771008</v>
      </c>
      <c r="P61" s="262">
        <v>20.508929999849808</v>
      </c>
      <c r="Q61" s="262">
        <v>22.49930981736475</v>
      </c>
      <c r="R61" s="262">
        <v>17.27841279571194</v>
      </c>
      <c r="S61" s="262">
        <v>15.244492732994081</v>
      </c>
      <c r="T61" s="262">
        <v>15.70424910898652</v>
      </c>
      <c r="U61" s="262">
        <v>8.1756471412558493</v>
      </c>
      <c r="V61" s="262">
        <v>14.19520172609208</v>
      </c>
      <c r="W61" s="262">
        <v>17.1563062626598</v>
      </c>
      <c r="X61" s="262">
        <v>15.04743127622698</v>
      </c>
      <c r="Y61" s="262">
        <v>12.895828814371511</v>
      </c>
      <c r="DA61" s="72" t="s">
        <v>1743</v>
      </c>
    </row>
    <row r="62" spans="1:105" ht="12" customHeight="1" x14ac:dyDescent="0.25">
      <c r="A62" s="59" t="s">
        <v>28</v>
      </c>
      <c r="B62" s="230">
        <v>15.67822384087374</v>
      </c>
      <c r="C62" s="230">
        <v>16.55193971250052</v>
      </c>
      <c r="D62" s="230">
        <v>15.46358300641853</v>
      </c>
      <c r="E62" s="230">
        <v>13.847887567004969</v>
      </c>
      <c r="F62" s="230">
        <v>16.82731586089654</v>
      </c>
      <c r="G62" s="230">
        <v>19.270559520178281</v>
      </c>
      <c r="H62" s="230">
        <v>19.79877519268792</v>
      </c>
      <c r="I62" s="230">
        <v>10.594658631329279</v>
      </c>
      <c r="J62" s="230">
        <v>9.8668954091894427</v>
      </c>
      <c r="K62" s="230">
        <v>8.5236983164908189</v>
      </c>
      <c r="L62" s="230">
        <v>8.4437006373370593</v>
      </c>
      <c r="M62" s="230">
        <v>2.752150461111031</v>
      </c>
      <c r="N62" s="230">
        <v>6.237934187430267E-2</v>
      </c>
      <c r="O62" s="230">
        <v>0.24337972731373059</v>
      </c>
      <c r="P62" s="230">
        <v>4.897784401094035</v>
      </c>
      <c r="Q62" s="230">
        <v>6.7102810598844531</v>
      </c>
      <c r="R62" s="230">
        <v>0</v>
      </c>
      <c r="S62" s="230">
        <v>3.1581436908438731</v>
      </c>
      <c r="T62" s="230">
        <v>8.0845190291574518</v>
      </c>
      <c r="U62" s="230">
        <v>4.5254117225353836</v>
      </c>
      <c r="V62" s="230">
        <v>7.435437099692086</v>
      </c>
      <c r="W62" s="230">
        <v>12.67541457419923</v>
      </c>
      <c r="X62" s="230">
        <v>10.62570945550628</v>
      </c>
      <c r="Y62" s="230">
        <v>9.180935986574946</v>
      </c>
      <c r="DA62" s="71" t="s">
        <v>1744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0.37910401729532811</v>
      </c>
      <c r="M63" s="295">
        <v>0.27959521081068311</v>
      </c>
      <c r="N63" s="295">
        <v>0.35513310125015318</v>
      </c>
      <c r="O63" s="295">
        <v>1.385590080711443</v>
      </c>
      <c r="P63" s="295">
        <v>1.65859967294491</v>
      </c>
      <c r="Q63" s="295">
        <v>1.370236071743735</v>
      </c>
      <c r="R63" s="295">
        <v>1.271116288030449</v>
      </c>
      <c r="S63" s="295">
        <v>0.30307079358041977</v>
      </c>
      <c r="T63" s="295">
        <v>0.1756265399324734</v>
      </c>
      <c r="U63" s="295">
        <v>8.6138253978296914E-2</v>
      </c>
      <c r="V63" s="295">
        <v>0.2831859008026873</v>
      </c>
      <c r="W63" s="295">
        <v>0.15538711755008389</v>
      </c>
      <c r="X63" s="295">
        <v>0.13648351366655251</v>
      </c>
      <c r="Y63" s="295">
        <v>0.1149086702999098</v>
      </c>
      <c r="DA63" s="122" t="s">
        <v>1745</v>
      </c>
    </row>
    <row r="64" spans="1:105" ht="12" customHeight="1" x14ac:dyDescent="0.25">
      <c r="A64" s="59" t="s">
        <v>159</v>
      </c>
      <c r="B64" s="295">
        <v>0</v>
      </c>
      <c r="C64" s="295">
        <v>0</v>
      </c>
      <c r="D64" s="295">
        <v>0</v>
      </c>
      <c r="E64" s="295">
        <v>0</v>
      </c>
      <c r="F64" s="295">
        <v>0</v>
      </c>
      <c r="G64" s="295">
        <v>0</v>
      </c>
      <c r="H64" s="295">
        <v>0</v>
      </c>
      <c r="I64" s="295">
        <v>0</v>
      </c>
      <c r="J64" s="295">
        <v>0</v>
      </c>
      <c r="K64" s="295">
        <v>0</v>
      </c>
      <c r="L64" s="295">
        <v>0</v>
      </c>
      <c r="M64" s="295">
        <v>0</v>
      </c>
      <c r="N64" s="295">
        <v>1.0990606540071699</v>
      </c>
      <c r="O64" s="295">
        <v>1.421834471105722</v>
      </c>
      <c r="P64" s="295">
        <v>1.703555670157632</v>
      </c>
      <c r="Q64" s="295">
        <v>2.8006756690710479</v>
      </c>
      <c r="R64" s="295">
        <v>2.611311367336024</v>
      </c>
      <c r="S64" s="295">
        <v>1.338194009264424</v>
      </c>
      <c r="T64" s="295">
        <v>0.61976913689577617</v>
      </c>
      <c r="U64" s="295">
        <v>0.36935842761419019</v>
      </c>
      <c r="V64" s="295">
        <v>0.87574801299492577</v>
      </c>
      <c r="W64" s="295">
        <v>1.178955995158931</v>
      </c>
      <c r="X64" s="295">
        <v>0.78356567816282741</v>
      </c>
      <c r="Y64" s="295">
        <v>0.78341634586895625</v>
      </c>
      <c r="DA64" s="122" t="s">
        <v>1746</v>
      </c>
    </row>
    <row r="65" spans="1:105" ht="12" customHeight="1" x14ac:dyDescent="0.25">
      <c r="A65" s="59" t="s">
        <v>32</v>
      </c>
      <c r="B65" s="295">
        <v>27.355052662930959</v>
      </c>
      <c r="C65" s="295">
        <v>21.219217855595421</v>
      </c>
      <c r="D65" s="295">
        <v>20.52755479345943</v>
      </c>
      <c r="E65" s="295">
        <v>20.038723934474461</v>
      </c>
      <c r="F65" s="295">
        <v>23.605006713949471</v>
      </c>
      <c r="G65" s="295">
        <v>16.116957392907281</v>
      </c>
      <c r="H65" s="295">
        <v>14.453174483877881</v>
      </c>
      <c r="I65" s="295">
        <v>10.788188018573321</v>
      </c>
      <c r="J65" s="295">
        <v>10.615148586659471</v>
      </c>
      <c r="K65" s="295">
        <v>14.062526390313151</v>
      </c>
      <c r="L65" s="295">
        <v>9.9860180719107188</v>
      </c>
      <c r="M65" s="295">
        <v>4.4292495310354516</v>
      </c>
      <c r="N65" s="295">
        <v>4.8822424274322938</v>
      </c>
      <c r="O65" s="295">
        <v>11.672500198579179</v>
      </c>
      <c r="P65" s="295">
        <v>12.248990255653229</v>
      </c>
      <c r="Q65" s="295">
        <v>11.61811701666552</v>
      </c>
      <c r="R65" s="295">
        <v>13.39598514034547</v>
      </c>
      <c r="S65" s="295">
        <v>10.44508423930537</v>
      </c>
      <c r="T65" s="295">
        <v>6.8243344030008188</v>
      </c>
      <c r="U65" s="295">
        <v>3.1947387371279778</v>
      </c>
      <c r="V65" s="295">
        <v>5.6008307126023791</v>
      </c>
      <c r="W65" s="295">
        <v>3.1465485757515581</v>
      </c>
      <c r="X65" s="295">
        <v>3.501672628891324</v>
      </c>
      <c r="Y65" s="295">
        <v>2.8165678116277011</v>
      </c>
      <c r="DA65" s="122" t="s">
        <v>1747</v>
      </c>
    </row>
    <row r="66" spans="1:105" ht="12" customHeight="1" x14ac:dyDescent="0.25">
      <c r="A66" s="59" t="s">
        <v>35</v>
      </c>
      <c r="B66" s="295">
        <v>0</v>
      </c>
      <c r="C66" s="295">
        <v>0</v>
      </c>
      <c r="D66" s="295">
        <v>0</v>
      </c>
      <c r="E66" s="295">
        <v>0</v>
      </c>
      <c r="F66" s="295">
        <v>0</v>
      </c>
      <c r="G66" s="295">
        <v>0</v>
      </c>
      <c r="H66" s="295">
        <v>0</v>
      </c>
      <c r="I66" s="295">
        <v>0</v>
      </c>
      <c r="J66" s="295">
        <v>0</v>
      </c>
      <c r="K66" s="295">
        <v>0</v>
      </c>
      <c r="L66" s="295">
        <v>0</v>
      </c>
      <c r="M66" s="295">
        <v>0</v>
      </c>
      <c r="N66" s="295">
        <v>0</v>
      </c>
      <c r="O66" s="295">
        <v>0</v>
      </c>
      <c r="P66" s="295">
        <v>0</v>
      </c>
      <c r="Q66" s="295">
        <v>0</v>
      </c>
      <c r="R66" s="295">
        <v>0</v>
      </c>
      <c r="S66" s="295">
        <v>0</v>
      </c>
      <c r="T66" s="295">
        <v>0</v>
      </c>
      <c r="U66" s="295">
        <v>0</v>
      </c>
      <c r="V66" s="295">
        <v>0</v>
      </c>
      <c r="W66" s="295">
        <v>0</v>
      </c>
      <c r="X66" s="295">
        <v>0</v>
      </c>
      <c r="Y66" s="295">
        <v>0</v>
      </c>
      <c r="DA66" s="122" t="s">
        <v>1748</v>
      </c>
    </row>
    <row r="67" spans="1:105" ht="12" customHeight="1" x14ac:dyDescent="0.25">
      <c r="A67" s="60" t="s">
        <v>1506</v>
      </c>
      <c r="B67" s="262">
        <v>9.8407559363054613</v>
      </c>
      <c r="C67" s="262">
        <v>8.5978201914170391</v>
      </c>
      <c r="D67" s="262">
        <v>8.1568614196492568</v>
      </c>
      <c r="E67" s="262">
        <v>7.4767867527514147</v>
      </c>
      <c r="F67" s="262">
        <v>9.0700797040407704</v>
      </c>
      <c r="G67" s="262">
        <v>8.2975632898157254</v>
      </c>
      <c r="H67" s="262">
        <v>7.8746402729625524</v>
      </c>
      <c r="I67" s="262">
        <v>5.0252171749596446</v>
      </c>
      <c r="J67" s="262">
        <v>4.5553606054839069</v>
      </c>
      <c r="K67" s="262">
        <v>5.4098694069872284</v>
      </c>
      <c r="L67" s="262">
        <v>4.3175085084215903</v>
      </c>
      <c r="M67" s="262">
        <v>1.6647366798033141</v>
      </c>
      <c r="N67" s="262">
        <v>1.6385615325294931</v>
      </c>
      <c r="O67" s="262">
        <v>6.4196072254082148</v>
      </c>
      <c r="P67" s="262">
        <v>12.161087316027711</v>
      </c>
      <c r="Q67" s="262">
        <v>8.9331849760526492</v>
      </c>
      <c r="R67" s="262">
        <v>6.5540340401274966</v>
      </c>
      <c r="S67" s="262">
        <v>3.9737868212082552</v>
      </c>
      <c r="T67" s="262">
        <v>3.023703566041283</v>
      </c>
      <c r="U67" s="262">
        <v>1.498917635775149</v>
      </c>
      <c r="V67" s="262">
        <v>2.6310767254602272</v>
      </c>
      <c r="W67" s="262">
        <v>2.702472630420012</v>
      </c>
      <c r="X67" s="262">
        <v>2.4788106496332478</v>
      </c>
      <c r="Y67" s="262">
        <v>2.1752705015914962</v>
      </c>
      <c r="DA67" s="72" t="s">
        <v>1749</v>
      </c>
    </row>
    <row r="68" spans="1:105" ht="12" customHeight="1" x14ac:dyDescent="0.25">
      <c r="A68" s="147" t="s">
        <v>28</v>
      </c>
      <c r="B68" s="229">
        <v>1.37636130426755</v>
      </c>
      <c r="C68" s="229">
        <v>1.3715232784103959</v>
      </c>
      <c r="D68" s="229">
        <v>1.2572070106489459</v>
      </c>
      <c r="E68" s="229">
        <v>1.183762025442181</v>
      </c>
      <c r="F68" s="229">
        <v>1.472156052783169</v>
      </c>
      <c r="G68" s="229">
        <v>1.275995616235023</v>
      </c>
      <c r="H68" s="229">
        <v>1.384870018740858</v>
      </c>
      <c r="I68" s="229">
        <v>0.72460250398198189</v>
      </c>
      <c r="J68" s="229">
        <v>0.61167643989095966</v>
      </c>
      <c r="K68" s="229">
        <v>0.39103363336071212</v>
      </c>
      <c r="L68" s="229">
        <v>0.43644673732224559</v>
      </c>
      <c r="M68" s="229">
        <v>0.1086087823983319</v>
      </c>
      <c r="N68" s="229">
        <v>2.0415457930037621E-3</v>
      </c>
      <c r="O68" s="229">
        <v>2.2147651475820981E-3</v>
      </c>
      <c r="P68" s="229">
        <v>2.8278655680850421E-2</v>
      </c>
      <c r="Q68" s="229">
        <v>8.1179471121069935E-2</v>
      </c>
      <c r="R68" s="229">
        <v>0</v>
      </c>
      <c r="S68" s="229">
        <v>5.7933863025999607E-2</v>
      </c>
      <c r="T68" s="229">
        <v>0.30488788017102919</v>
      </c>
      <c r="U68" s="229">
        <v>0.22112987784057861</v>
      </c>
      <c r="V68" s="229">
        <v>0.26130890773806659</v>
      </c>
      <c r="W68" s="229">
        <v>0.92148149071006713</v>
      </c>
      <c r="X68" s="229">
        <v>0.66566567538035615</v>
      </c>
      <c r="Y68" s="229">
        <v>0.49752853429279792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1.9595520798388211E-2</v>
      </c>
      <c r="M70" s="229">
        <v>1.103373374371922E-2</v>
      </c>
      <c r="N70" s="229">
        <v>1.1622765919438199E-2</v>
      </c>
      <c r="O70" s="229">
        <v>1.2608924553684651E-2</v>
      </c>
      <c r="P70" s="229">
        <v>9.5763645809120168E-3</v>
      </c>
      <c r="Q70" s="229">
        <v>1.6576807830026161E-2</v>
      </c>
      <c r="R70" s="229">
        <v>1.4422855808024221E-2</v>
      </c>
      <c r="S70" s="229">
        <v>5.5596146221508474E-3</v>
      </c>
      <c r="T70" s="229">
        <v>6.6233257994279121E-3</v>
      </c>
      <c r="U70" s="229">
        <v>4.2090626770529384E-3</v>
      </c>
      <c r="V70" s="229">
        <v>9.9522055574426272E-3</v>
      </c>
      <c r="W70" s="229">
        <v>1.129638418365007E-2</v>
      </c>
      <c r="X70" s="229">
        <v>8.5502422858033042E-3</v>
      </c>
      <c r="Y70" s="229">
        <v>6.2270712262287014E-3</v>
      </c>
      <c r="DA70" s="73" t="s">
        <v>1752</v>
      </c>
    </row>
    <row r="71" spans="1:105" ht="12" customHeight="1" x14ac:dyDescent="0.25">
      <c r="A71" s="147" t="s">
        <v>159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3.5969963565271788E-2</v>
      </c>
      <c r="O71" s="229">
        <v>1.293874994023844E-2</v>
      </c>
      <c r="P71" s="229">
        <v>9.8359299398289649E-3</v>
      </c>
      <c r="Q71" s="229">
        <v>3.38819443727967E-2</v>
      </c>
      <c r="R71" s="229">
        <v>2.962952144944889E-2</v>
      </c>
      <c r="S71" s="229">
        <v>2.4548201736261991E-2</v>
      </c>
      <c r="T71" s="229">
        <v>2.3373078554467162E-2</v>
      </c>
      <c r="U71" s="229">
        <v>1.8048343219466131E-2</v>
      </c>
      <c r="V71" s="229">
        <v>3.0777041572843489E-2</v>
      </c>
      <c r="W71" s="229">
        <v>8.5708133768812506E-2</v>
      </c>
      <c r="X71" s="229">
        <v>4.9087807128853328E-2</v>
      </c>
      <c r="Y71" s="229">
        <v>4.2454493405809077E-2</v>
      </c>
      <c r="DA71" s="73" t="s">
        <v>1753</v>
      </c>
    </row>
    <row r="72" spans="1:105" ht="12" customHeight="1" x14ac:dyDescent="0.25">
      <c r="A72" s="147" t="s">
        <v>32</v>
      </c>
      <c r="B72" s="229">
        <v>2.4014477879377498</v>
      </c>
      <c r="C72" s="229">
        <v>1.7582622788694331</v>
      </c>
      <c r="D72" s="229">
        <v>1.668913717286971</v>
      </c>
      <c r="E72" s="229">
        <v>1.7129746553163701</v>
      </c>
      <c r="F72" s="229">
        <v>2.0651097178654019</v>
      </c>
      <c r="G72" s="229">
        <v>1.067180584915683</v>
      </c>
      <c r="H72" s="229">
        <v>1.0109599115881209</v>
      </c>
      <c r="I72" s="229">
        <v>0.73783859619324488</v>
      </c>
      <c r="J72" s="229">
        <v>0.65806274690559607</v>
      </c>
      <c r="K72" s="229">
        <v>0.64513320209799951</v>
      </c>
      <c r="L72" s="229">
        <v>0.51616763709672886</v>
      </c>
      <c r="M72" s="229">
        <v>0.1747925505170031</v>
      </c>
      <c r="N72" s="229">
        <v>0.1597856147349791</v>
      </c>
      <c r="O72" s="229">
        <v>0.106220213615548</v>
      </c>
      <c r="P72" s="229">
        <v>7.0722790043664815E-2</v>
      </c>
      <c r="Q72" s="229">
        <v>0.14055336675448429</v>
      </c>
      <c r="R72" s="229">
        <v>0.15199896650290551</v>
      </c>
      <c r="S72" s="229">
        <v>0.1916075197494424</v>
      </c>
      <c r="T72" s="229">
        <v>0.25736309633326282</v>
      </c>
      <c r="U72" s="229">
        <v>0.1561078262019176</v>
      </c>
      <c r="V72" s="229">
        <v>0.1968340174643603</v>
      </c>
      <c r="W72" s="229">
        <v>0.2287488314644226</v>
      </c>
      <c r="X72" s="229">
        <v>0.2193682487962203</v>
      </c>
      <c r="Y72" s="229">
        <v>0.1526339860232685</v>
      </c>
      <c r="DA72" s="73" t="s">
        <v>1754</v>
      </c>
    </row>
    <row r="73" spans="1:105" ht="12" customHeight="1" x14ac:dyDescent="0.25">
      <c r="A73" s="147" t="s">
        <v>33</v>
      </c>
      <c r="B73" s="229">
        <v>6.0629468441001606</v>
      </c>
      <c r="C73" s="229">
        <v>5.4348409144721979</v>
      </c>
      <c r="D73" s="229">
        <v>5.2307406917133399</v>
      </c>
      <c r="E73" s="229">
        <v>4.5575293240205186</v>
      </c>
      <c r="F73" s="229">
        <v>5.4140001628761567</v>
      </c>
      <c r="G73" s="229">
        <v>5.722955339769408</v>
      </c>
      <c r="H73" s="229">
        <v>5.3579125697535046</v>
      </c>
      <c r="I73" s="229">
        <v>3.2659424387253559</v>
      </c>
      <c r="J73" s="229">
        <v>3.067926579735385</v>
      </c>
      <c r="K73" s="229">
        <v>4.0255115146816376</v>
      </c>
      <c r="L73" s="229">
        <v>2.9967134537663731</v>
      </c>
      <c r="M73" s="229">
        <v>1.3678327471914751</v>
      </c>
      <c r="N73" s="229">
        <v>1.4186629319977271</v>
      </c>
      <c r="O73" s="229">
        <v>6.2252058906709324</v>
      </c>
      <c r="P73" s="229">
        <v>11.06931699980839</v>
      </c>
      <c r="Q73" s="229">
        <v>7.4401271543292431</v>
      </c>
      <c r="R73" s="229">
        <v>5.3875040758430037</v>
      </c>
      <c r="S73" s="229">
        <v>2.891454296328317</v>
      </c>
      <c r="T73" s="229">
        <v>1.674153318617964</v>
      </c>
      <c r="U73" s="229">
        <v>0.61644916369002323</v>
      </c>
      <c r="V73" s="229">
        <v>1.1983159960552341</v>
      </c>
      <c r="W73" s="229">
        <v>0.26198936195603861</v>
      </c>
      <c r="X73" s="229">
        <v>0.29721246291511372</v>
      </c>
      <c r="Y73" s="229">
        <v>0.46812620698756469</v>
      </c>
      <c r="DA73" s="73" t="s">
        <v>1755</v>
      </c>
    </row>
    <row r="74" spans="1:105" ht="12" customHeight="1" x14ac:dyDescent="0.25">
      <c r="A74" s="147" t="s">
        <v>35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3.3193719665012743E-2</v>
      </c>
      <c r="D76" s="229">
        <v>0</v>
      </c>
      <c r="E76" s="229">
        <v>2.252074797234474E-2</v>
      </c>
      <c r="F76" s="229">
        <v>0.11881377051604081</v>
      </c>
      <c r="G76" s="229">
        <v>0.23143174889561069</v>
      </c>
      <c r="H76" s="229">
        <v>0.12089777288006751</v>
      </c>
      <c r="I76" s="229">
        <v>0.29683363605906388</v>
      </c>
      <c r="J76" s="229">
        <v>0.2176948389519652</v>
      </c>
      <c r="K76" s="229">
        <v>0.34819105684687912</v>
      </c>
      <c r="L76" s="229">
        <v>0.34858515943785467</v>
      </c>
      <c r="M76" s="229">
        <v>2.468865952785294E-3</v>
      </c>
      <c r="N76" s="229">
        <v>1.047871051907249E-2</v>
      </c>
      <c r="O76" s="229">
        <v>6.0418681480228817E-2</v>
      </c>
      <c r="P76" s="229">
        <v>0.97335657597407133</v>
      </c>
      <c r="Q76" s="229">
        <v>1.2208662316450289</v>
      </c>
      <c r="R76" s="229">
        <v>0.9704786205241146</v>
      </c>
      <c r="S76" s="229">
        <v>0.80268332574608314</v>
      </c>
      <c r="T76" s="229">
        <v>0.75730286656513268</v>
      </c>
      <c r="U76" s="229">
        <v>0.48297336214611009</v>
      </c>
      <c r="V76" s="229">
        <v>0.93388855707228058</v>
      </c>
      <c r="W76" s="229">
        <v>1.193248428337021</v>
      </c>
      <c r="X76" s="229">
        <v>1.238926213126901</v>
      </c>
      <c r="Y76" s="229">
        <v>1.0083002096558269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239.39871973603209</v>
      </c>
      <c r="C79" s="261">
        <f t="shared" si="4"/>
        <v>209.16148715284569</v>
      </c>
      <c r="D79" s="261">
        <f t="shared" si="4"/>
        <v>198.43416436373769</v>
      </c>
      <c r="E79" s="261">
        <f t="shared" si="4"/>
        <v>181.88980480091161</v>
      </c>
      <c r="F79" s="261">
        <f t="shared" si="4"/>
        <v>220.65027149391219</v>
      </c>
      <c r="G79" s="261">
        <f t="shared" si="4"/>
        <v>201.85705664968981</v>
      </c>
      <c r="H79" s="261">
        <f t="shared" si="4"/>
        <v>191.5684945273411</v>
      </c>
      <c r="I79" s="261">
        <f t="shared" si="4"/>
        <v>122.2498114847583</v>
      </c>
      <c r="J79" s="261">
        <f t="shared" si="4"/>
        <v>110.8194841887553</v>
      </c>
      <c r="K79" s="261">
        <f t="shared" si="4"/>
        <v>131.607349918496</v>
      </c>
      <c r="L79" s="261">
        <f t="shared" si="4"/>
        <v>105.0331921709668</v>
      </c>
      <c r="M79" s="261">
        <f t="shared" si="4"/>
        <v>40.498497516050527</v>
      </c>
      <c r="N79" s="261">
        <f t="shared" si="4"/>
        <v>39.861727659464911</v>
      </c>
      <c r="O79" s="261">
        <f t="shared" si="4"/>
        <v>156.1715137453038</v>
      </c>
      <c r="P79" s="261">
        <f t="shared" si="4"/>
        <v>295.8460460658622</v>
      </c>
      <c r="Q79" s="261">
        <f t="shared" si="4"/>
        <v>217.3199965809799</v>
      </c>
      <c r="R79" s="261">
        <f t="shared" si="4"/>
        <v>159.44175106754659</v>
      </c>
      <c r="S79" s="261">
        <f t="shared" si="4"/>
        <v>96.671382123346163</v>
      </c>
      <c r="T79" s="261">
        <f t="shared" si="4"/>
        <v>73.558450921537855</v>
      </c>
      <c r="U79" s="261">
        <f t="shared" si="4"/>
        <v>36.46457297761723</v>
      </c>
      <c r="V79" s="261">
        <f t="shared" si="4"/>
        <v>64.006912037991867</v>
      </c>
      <c r="W79" s="261">
        <f t="shared" si="4"/>
        <v>65.743779444560715</v>
      </c>
      <c r="X79" s="261">
        <f t="shared" si="4"/>
        <v>60.302694206745237</v>
      </c>
      <c r="Y79" s="261">
        <f t="shared" si="4"/>
        <v>52.918391283268569</v>
      </c>
      <c r="DA79" s="70"/>
    </row>
    <row r="80" spans="1:105" ht="12" customHeight="1" x14ac:dyDescent="0.25">
      <c r="A80" s="60" t="s">
        <v>1521</v>
      </c>
      <c r="B80" s="262">
        <v>239.39871973603209</v>
      </c>
      <c r="C80" s="262">
        <v>209.16148715284569</v>
      </c>
      <c r="D80" s="262">
        <v>198.43416436373769</v>
      </c>
      <c r="E80" s="262">
        <v>181.88980480091161</v>
      </c>
      <c r="F80" s="262">
        <v>220.65027149391219</v>
      </c>
      <c r="G80" s="262">
        <v>201.85705664968981</v>
      </c>
      <c r="H80" s="262">
        <v>191.5684945273411</v>
      </c>
      <c r="I80" s="262">
        <v>122.2498114847583</v>
      </c>
      <c r="J80" s="262">
        <v>110.8194841887553</v>
      </c>
      <c r="K80" s="262">
        <v>131.607349918496</v>
      </c>
      <c r="L80" s="262">
        <v>105.0331921709668</v>
      </c>
      <c r="M80" s="262">
        <v>40.498497516050527</v>
      </c>
      <c r="N80" s="262">
        <v>39.861727659464911</v>
      </c>
      <c r="O80" s="262">
        <v>156.1715137453038</v>
      </c>
      <c r="P80" s="262">
        <v>295.8460460658622</v>
      </c>
      <c r="Q80" s="262">
        <v>217.3199965809799</v>
      </c>
      <c r="R80" s="262">
        <v>159.44175106754659</v>
      </c>
      <c r="S80" s="262">
        <v>96.671382123346163</v>
      </c>
      <c r="T80" s="262">
        <v>73.558450921537855</v>
      </c>
      <c r="U80" s="262">
        <v>36.46457297761723</v>
      </c>
      <c r="V80" s="262">
        <v>64.006912037991867</v>
      </c>
      <c r="W80" s="262">
        <v>65.743779444560715</v>
      </c>
      <c r="X80" s="262">
        <v>60.302694206745237</v>
      </c>
      <c r="Y80" s="262">
        <v>52.918391283268569</v>
      </c>
      <c r="DA80" s="72" t="s">
        <v>1761</v>
      </c>
    </row>
    <row r="81" spans="1:105" ht="12" customHeight="1" x14ac:dyDescent="0.25">
      <c r="A81" s="59" t="s">
        <v>28</v>
      </c>
      <c r="B81" s="230">
        <v>33.483112097135418</v>
      </c>
      <c r="C81" s="230">
        <v>33.365416139248751</v>
      </c>
      <c r="D81" s="230">
        <v>30.584413508533469</v>
      </c>
      <c r="E81" s="230">
        <v>28.797697574987769</v>
      </c>
      <c r="F81" s="230">
        <v>35.813536741391403</v>
      </c>
      <c r="G81" s="230">
        <v>31.04148897631719</v>
      </c>
      <c r="H81" s="230">
        <v>33.690105885488038</v>
      </c>
      <c r="I81" s="230">
        <v>17.627600246728139</v>
      </c>
      <c r="J81" s="230">
        <v>14.88041747507925</v>
      </c>
      <c r="K81" s="230">
        <v>9.5127805024528165</v>
      </c>
      <c r="L81" s="230">
        <v>10.617557312079921</v>
      </c>
      <c r="M81" s="230">
        <v>2.6421550972852899</v>
      </c>
      <c r="N81" s="230">
        <v>4.9665234285962062E-2</v>
      </c>
      <c r="O81" s="230">
        <v>5.3879188172021392E-2</v>
      </c>
      <c r="P81" s="230">
        <v>0.68794247206920267</v>
      </c>
      <c r="Q81" s="230">
        <v>1.9748748552470019</v>
      </c>
      <c r="R81" s="230">
        <v>0</v>
      </c>
      <c r="S81" s="230">
        <v>1.409372687175283</v>
      </c>
      <c r="T81" s="230">
        <v>7.4170895659241252</v>
      </c>
      <c r="U81" s="230">
        <v>5.3794860875590809</v>
      </c>
      <c r="V81" s="230">
        <v>6.3569321679163604</v>
      </c>
      <c r="W81" s="230">
        <v>22.417128375532229</v>
      </c>
      <c r="X81" s="230">
        <v>16.193828145900252</v>
      </c>
      <c r="Y81" s="230">
        <v>12.10351063604949</v>
      </c>
      <c r="DA81" s="71" t="s">
        <v>1762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0.47670551145241952</v>
      </c>
      <c r="M82" s="295">
        <v>0.26842061212081331</v>
      </c>
      <c r="N82" s="295">
        <v>0.28275015648337692</v>
      </c>
      <c r="O82" s="295">
        <v>0.30674070314699742</v>
      </c>
      <c r="P82" s="295">
        <v>0.23296680003391329</v>
      </c>
      <c r="Q82" s="295">
        <v>0.40326846814457068</v>
      </c>
      <c r="R82" s="295">
        <v>0.35086869725525272</v>
      </c>
      <c r="S82" s="295">
        <v>0.1352502420935279</v>
      </c>
      <c r="T82" s="295">
        <v>0.16112743035602239</v>
      </c>
      <c r="U82" s="295">
        <v>0.1023950012272626</v>
      </c>
      <c r="V82" s="295">
        <v>0.24210998468234271</v>
      </c>
      <c r="W82" s="295">
        <v>0.2748101801036521</v>
      </c>
      <c r="X82" s="295">
        <v>0.2080040466304536</v>
      </c>
      <c r="Y82" s="295">
        <v>0.15148763864414169</v>
      </c>
      <c r="DA82" s="122" t="s">
        <v>1763</v>
      </c>
    </row>
    <row r="83" spans="1:105" ht="12" customHeight="1" x14ac:dyDescent="0.25">
      <c r="A83" s="59" t="s">
        <v>159</v>
      </c>
      <c r="B83" s="295">
        <v>0</v>
      </c>
      <c r="C83" s="295">
        <v>0</v>
      </c>
      <c r="D83" s="295">
        <v>0</v>
      </c>
      <c r="E83" s="295">
        <v>0</v>
      </c>
      <c r="F83" s="295">
        <v>0</v>
      </c>
      <c r="G83" s="295">
        <v>0</v>
      </c>
      <c r="H83" s="295">
        <v>0</v>
      </c>
      <c r="I83" s="295">
        <v>0</v>
      </c>
      <c r="J83" s="295">
        <v>0</v>
      </c>
      <c r="K83" s="295">
        <v>0</v>
      </c>
      <c r="L83" s="295">
        <v>0</v>
      </c>
      <c r="M83" s="295">
        <v>0</v>
      </c>
      <c r="N83" s="295">
        <v>0.87505099020987309</v>
      </c>
      <c r="O83" s="295">
        <v>0.31476445414625892</v>
      </c>
      <c r="P83" s="295">
        <v>0.23928131642012809</v>
      </c>
      <c r="Q83" s="295">
        <v>0.82425518501988448</v>
      </c>
      <c r="R83" s="295">
        <v>0.72080534740427749</v>
      </c>
      <c r="S83" s="295">
        <v>0.59719071436389082</v>
      </c>
      <c r="T83" s="295">
        <v>0.56860317626471579</v>
      </c>
      <c r="U83" s="295">
        <v>0.43906690584167019</v>
      </c>
      <c r="V83" s="295">
        <v>0.7487213784683644</v>
      </c>
      <c r="W83" s="295">
        <v>2.0850448510281372</v>
      </c>
      <c r="X83" s="295">
        <v>1.1941723031603471</v>
      </c>
      <c r="Y83" s="295">
        <v>1.0328018938968051</v>
      </c>
      <c r="DA83" s="122" t="s">
        <v>1764</v>
      </c>
    </row>
    <row r="84" spans="1:105" ht="12" customHeight="1" x14ac:dyDescent="0.25">
      <c r="A84" s="59" t="s">
        <v>32</v>
      </c>
      <c r="B84" s="295">
        <v>58.420667036790782</v>
      </c>
      <c r="C84" s="295">
        <v>42.773719950576222</v>
      </c>
      <c r="D84" s="295">
        <v>40.600113431773799</v>
      </c>
      <c r="E84" s="295">
        <v>41.671995736637321</v>
      </c>
      <c r="F84" s="295">
        <v>50.238480231735487</v>
      </c>
      <c r="G84" s="295">
        <v>25.961589476415821</v>
      </c>
      <c r="H84" s="295">
        <v>24.593894016389068</v>
      </c>
      <c r="I84" s="295">
        <v>17.949598226374611</v>
      </c>
      <c r="J84" s="295">
        <v>16.0088696574586</v>
      </c>
      <c r="K84" s="295">
        <v>15.694329139053041</v>
      </c>
      <c r="L84" s="295">
        <v>12.55694910939147</v>
      </c>
      <c r="M84" s="295">
        <v>4.2522254473141894</v>
      </c>
      <c r="N84" s="295">
        <v>3.8871476792411999</v>
      </c>
      <c r="O84" s="295">
        <v>2.5840477412751399</v>
      </c>
      <c r="P84" s="295">
        <v>1.7204923587374299</v>
      </c>
      <c r="Q84" s="295">
        <v>3.4192796034574942</v>
      </c>
      <c r="R84" s="295">
        <v>3.697719790788446</v>
      </c>
      <c r="S84" s="295">
        <v>4.661287732031111</v>
      </c>
      <c r="T84" s="295">
        <v>6.2609413512815433</v>
      </c>
      <c r="U84" s="295">
        <v>3.797677127184675</v>
      </c>
      <c r="V84" s="295">
        <v>4.7884341494154246</v>
      </c>
      <c r="W84" s="295">
        <v>5.5648344241179926</v>
      </c>
      <c r="X84" s="295">
        <v>5.3366304633978006</v>
      </c>
      <c r="Y84" s="295">
        <v>3.713168081668361</v>
      </c>
      <c r="DA84" s="122" t="s">
        <v>1765</v>
      </c>
    </row>
    <row r="85" spans="1:105" ht="12" customHeight="1" x14ac:dyDescent="0.25">
      <c r="A85" s="59" t="s">
        <v>33</v>
      </c>
      <c r="B85" s="295">
        <v>147.49494060210591</v>
      </c>
      <c r="C85" s="295">
        <v>132.2148385058031</v>
      </c>
      <c r="D85" s="295">
        <v>127.2496374234304</v>
      </c>
      <c r="E85" s="295">
        <v>110.87224318862209</v>
      </c>
      <c r="F85" s="295">
        <v>131.70783992940079</v>
      </c>
      <c r="G85" s="295">
        <v>139.22387571799209</v>
      </c>
      <c r="H85" s="295">
        <v>130.3433819473569</v>
      </c>
      <c r="I85" s="295">
        <v>79.451461211216753</v>
      </c>
      <c r="J85" s="295">
        <v>74.634276084742936</v>
      </c>
      <c r="K85" s="295">
        <v>97.929702670712174</v>
      </c>
      <c r="L85" s="295">
        <v>72.901855191904232</v>
      </c>
      <c r="M85" s="295">
        <v>33.27563559244178</v>
      </c>
      <c r="N85" s="295">
        <v>34.512195186575063</v>
      </c>
      <c r="O85" s="295">
        <v>151.442260123701</v>
      </c>
      <c r="P85" s="295">
        <v>269.28625557411311</v>
      </c>
      <c r="Q85" s="295">
        <v>180.99797687782231</v>
      </c>
      <c r="R85" s="295">
        <v>131.06326248486229</v>
      </c>
      <c r="S85" s="295">
        <v>70.341187323067231</v>
      </c>
      <c r="T85" s="295">
        <v>40.727578624355083</v>
      </c>
      <c r="U85" s="295">
        <v>14.996524812213201</v>
      </c>
      <c r="V85" s="295">
        <v>29.151755937413618</v>
      </c>
      <c r="W85" s="295">
        <v>6.3734857609203761</v>
      </c>
      <c r="X85" s="295">
        <v>7.2303676233823921</v>
      </c>
      <c r="Y85" s="295">
        <v>11.388232301773961</v>
      </c>
      <c r="DA85" s="122" t="s">
        <v>1766</v>
      </c>
    </row>
    <row r="86" spans="1:105" ht="12" customHeight="1" x14ac:dyDescent="0.25">
      <c r="A86" s="59" t="s">
        <v>35</v>
      </c>
      <c r="B86" s="295">
        <v>0</v>
      </c>
      <c r="C86" s="295">
        <v>0</v>
      </c>
      <c r="D86" s="295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5">
        <v>0</v>
      </c>
      <c r="K86" s="295">
        <v>0</v>
      </c>
      <c r="L86" s="295">
        <v>0</v>
      </c>
      <c r="M86" s="295">
        <v>0</v>
      </c>
      <c r="N86" s="295">
        <v>0</v>
      </c>
      <c r="O86" s="295">
        <v>0</v>
      </c>
      <c r="P86" s="295">
        <v>0</v>
      </c>
      <c r="Q86" s="295">
        <v>0</v>
      </c>
      <c r="R86" s="295">
        <v>0</v>
      </c>
      <c r="S86" s="295">
        <v>0</v>
      </c>
      <c r="T86" s="295">
        <v>0</v>
      </c>
      <c r="U86" s="295">
        <v>0</v>
      </c>
      <c r="V86" s="295">
        <v>0</v>
      </c>
      <c r="W86" s="295">
        <v>0</v>
      </c>
      <c r="X86" s="295">
        <v>0</v>
      </c>
      <c r="Y86" s="295">
        <v>0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0.80751255721765058</v>
      </c>
      <c r="D87" s="295">
        <v>0</v>
      </c>
      <c r="E87" s="295">
        <v>0.54786830066443948</v>
      </c>
      <c r="F87" s="295">
        <v>2.8904145913844919</v>
      </c>
      <c r="G87" s="295">
        <v>5.6301024789647096</v>
      </c>
      <c r="H87" s="295">
        <v>2.941112678107102</v>
      </c>
      <c r="I87" s="295">
        <v>7.2211518004388173</v>
      </c>
      <c r="J87" s="295">
        <v>5.2959209714744873</v>
      </c>
      <c r="K87" s="295">
        <v>8.4705376062779933</v>
      </c>
      <c r="L87" s="295">
        <v>8.4801250461388022</v>
      </c>
      <c r="M87" s="295">
        <v>6.0060766888460737E-2</v>
      </c>
      <c r="N87" s="295">
        <v>0.25491841266944892</v>
      </c>
      <c r="O87" s="295">
        <v>1.4698215348623109</v>
      </c>
      <c r="P87" s="295">
        <v>23.679107544488481</v>
      </c>
      <c r="Q87" s="295">
        <v>29.700341591288669</v>
      </c>
      <c r="R87" s="295">
        <v>23.60909474723627</v>
      </c>
      <c r="S87" s="295">
        <v>19.527093424615121</v>
      </c>
      <c r="T87" s="295">
        <v>18.42311077335637</v>
      </c>
      <c r="U87" s="295">
        <v>11.74942304359134</v>
      </c>
      <c r="V87" s="295">
        <v>22.718958420095749</v>
      </c>
      <c r="W87" s="295">
        <v>29.028475852858321</v>
      </c>
      <c r="X87" s="295">
        <v>30.139691624274001</v>
      </c>
      <c r="Y87" s="295">
        <v>24.529190731235811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22.92708242402092</v>
      </c>
      <c r="C89" s="261">
        <f t="shared" si="5"/>
        <v>20.12355351881823</v>
      </c>
      <c r="D89" s="261">
        <f t="shared" si="5"/>
        <v>19.175202306502062</v>
      </c>
      <c r="E89" s="261">
        <f t="shared" si="5"/>
        <v>18.053961912393639</v>
      </c>
      <c r="F89" s="261">
        <f t="shared" si="5"/>
        <v>21.54135746986724</v>
      </c>
      <c r="G89" s="261">
        <f t="shared" si="5"/>
        <v>18.85360778828948</v>
      </c>
      <c r="H89" s="261">
        <f t="shared" si="5"/>
        <v>18.248605200875421</v>
      </c>
      <c r="I89" s="261">
        <f t="shared" si="5"/>
        <v>11.392260302539871</v>
      </c>
      <c r="J89" s="261">
        <f t="shared" si="5"/>
        <v>10.91233457121799</v>
      </c>
      <c r="K89" s="261">
        <f t="shared" si="5"/>
        <v>12.033390844747061</v>
      </c>
      <c r="L89" s="261">
        <f t="shared" si="5"/>
        <v>10.0208829999762</v>
      </c>
      <c r="M89" s="261">
        <f t="shared" si="5"/>
        <v>3.9750366665271182</v>
      </c>
      <c r="N89" s="261">
        <f t="shared" si="5"/>
        <v>3.4091331840560848</v>
      </c>
      <c r="O89" s="261">
        <f t="shared" si="5"/>
        <v>7.8442183059096209</v>
      </c>
      <c r="P89" s="261">
        <f t="shared" si="5"/>
        <v>10.926658779827269</v>
      </c>
      <c r="Q89" s="261">
        <f t="shared" si="5"/>
        <v>11.98708470689415</v>
      </c>
      <c r="R89" s="261">
        <f t="shared" si="5"/>
        <v>9.205517834286244</v>
      </c>
      <c r="S89" s="261">
        <f t="shared" si="5"/>
        <v>8.1218947242105042</v>
      </c>
      <c r="T89" s="261">
        <f t="shared" si="5"/>
        <v>8.3668417322872841</v>
      </c>
      <c r="U89" s="261">
        <f t="shared" si="5"/>
        <v>4.3557858268289493</v>
      </c>
      <c r="V89" s="261">
        <f t="shared" si="5"/>
        <v>7.5628580122394951</v>
      </c>
      <c r="W89" s="261">
        <f t="shared" si="5"/>
        <v>9.1404624451724157</v>
      </c>
      <c r="X89" s="261">
        <f t="shared" si="5"/>
        <v>8.0169051759129815</v>
      </c>
      <c r="Y89" s="261">
        <f t="shared" si="5"/>
        <v>6.8705837476033018</v>
      </c>
      <c r="DA89" s="70"/>
    </row>
    <row r="90" spans="1:105" ht="12" customHeight="1" x14ac:dyDescent="0.25">
      <c r="A90" s="60" t="s">
        <v>1533</v>
      </c>
      <c r="B90" s="262">
        <v>22.92708242402092</v>
      </c>
      <c r="C90" s="262">
        <v>20.12355351881823</v>
      </c>
      <c r="D90" s="262">
        <v>19.175202306502062</v>
      </c>
      <c r="E90" s="262">
        <v>18.053961912393639</v>
      </c>
      <c r="F90" s="262">
        <v>21.54135746986724</v>
      </c>
      <c r="G90" s="262">
        <v>18.85360778828948</v>
      </c>
      <c r="H90" s="262">
        <v>18.248605200875421</v>
      </c>
      <c r="I90" s="262">
        <v>11.392260302539871</v>
      </c>
      <c r="J90" s="262">
        <v>10.91233457121799</v>
      </c>
      <c r="K90" s="262">
        <v>12.033390844747061</v>
      </c>
      <c r="L90" s="262">
        <v>10.0208829999762</v>
      </c>
      <c r="M90" s="262">
        <v>3.9750366665271182</v>
      </c>
      <c r="N90" s="262">
        <v>3.4091331840560848</v>
      </c>
      <c r="O90" s="262">
        <v>7.8442183059096209</v>
      </c>
      <c r="P90" s="262">
        <v>10.926658779827269</v>
      </c>
      <c r="Q90" s="262">
        <v>11.98708470689415</v>
      </c>
      <c r="R90" s="262">
        <v>9.205517834286244</v>
      </c>
      <c r="S90" s="262">
        <v>8.1218947242105042</v>
      </c>
      <c r="T90" s="262">
        <v>8.3668417322872841</v>
      </c>
      <c r="U90" s="262">
        <v>4.3557858268289493</v>
      </c>
      <c r="V90" s="262">
        <v>7.5628580122394951</v>
      </c>
      <c r="W90" s="262">
        <v>9.1404624451724157</v>
      </c>
      <c r="X90" s="262">
        <v>8.0169051759129815</v>
      </c>
      <c r="Y90" s="262">
        <v>6.8705837476033018</v>
      </c>
      <c r="DA90" s="72" t="s">
        <v>1770</v>
      </c>
    </row>
    <row r="91" spans="1:105" ht="12" customHeight="1" x14ac:dyDescent="0.25">
      <c r="A91" s="59" t="s">
        <v>28</v>
      </c>
      <c r="B91" s="230">
        <v>8.3529761028115406</v>
      </c>
      <c r="C91" s="230">
        <v>8.8184706556651058</v>
      </c>
      <c r="D91" s="230">
        <v>8.2386206899096166</v>
      </c>
      <c r="E91" s="230">
        <v>7.3778174808331647</v>
      </c>
      <c r="F91" s="230">
        <v>8.9651843657244967</v>
      </c>
      <c r="G91" s="230">
        <v>10.266885126375771</v>
      </c>
      <c r="H91" s="230">
        <v>10.54830558154881</v>
      </c>
      <c r="I91" s="230">
        <v>5.6445762774622796</v>
      </c>
      <c r="J91" s="230">
        <v>5.2568417442180886</v>
      </c>
      <c r="K91" s="230">
        <v>4.5412190225021636</v>
      </c>
      <c r="L91" s="230">
        <v>4.4985982059457834</v>
      </c>
      <c r="M91" s="230">
        <v>1.4662787868272369</v>
      </c>
      <c r="N91" s="230">
        <v>3.3234195229867543E-2</v>
      </c>
      <c r="O91" s="230">
        <v>0.12966679560094141</v>
      </c>
      <c r="P91" s="230">
        <v>2.6094203319386771</v>
      </c>
      <c r="Q91" s="230">
        <v>3.575074441164507</v>
      </c>
      <c r="R91" s="230">
        <v>0</v>
      </c>
      <c r="S91" s="230">
        <v>1.6825820990060421</v>
      </c>
      <c r="T91" s="230">
        <v>4.3072349864800721</v>
      </c>
      <c r="U91" s="230">
        <v>2.4110292312049708</v>
      </c>
      <c r="V91" s="230">
        <v>3.961419931112879</v>
      </c>
      <c r="W91" s="230">
        <v>6.7531524046422042</v>
      </c>
      <c r="X91" s="230">
        <v>5.6611194009025114</v>
      </c>
      <c r="Y91" s="230">
        <v>4.8913792579854638</v>
      </c>
      <c r="DA91" s="71" t="s">
        <v>1771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0.20197739419258429</v>
      </c>
      <c r="M92" s="295">
        <v>0.1489615238349625</v>
      </c>
      <c r="N92" s="295">
        <v>0.18920627350186911</v>
      </c>
      <c r="O92" s="295">
        <v>0.73820867401459411</v>
      </c>
      <c r="P92" s="295">
        <v>0.88366154054525792</v>
      </c>
      <c r="Q92" s="295">
        <v>0.73002843170581522</v>
      </c>
      <c r="R92" s="295">
        <v>0.67721982321315899</v>
      </c>
      <c r="S92" s="295">
        <v>0.16146874301140829</v>
      </c>
      <c r="T92" s="295">
        <v>9.3569546267791515E-2</v>
      </c>
      <c r="U92" s="295">
        <v>4.5892365380243681E-2</v>
      </c>
      <c r="V92" s="295">
        <v>0.15087455607638409</v>
      </c>
      <c r="W92" s="295">
        <v>8.2786474587562983E-2</v>
      </c>
      <c r="X92" s="295">
        <v>7.2715094493824475E-2</v>
      </c>
      <c r="Y92" s="295">
        <v>6.1220543013213273E-2</v>
      </c>
      <c r="DA92" s="122" t="s">
        <v>1772</v>
      </c>
    </row>
    <row r="93" spans="1:105" ht="12" customHeight="1" x14ac:dyDescent="0.25">
      <c r="A93" s="59" t="s">
        <v>159</v>
      </c>
      <c r="B93" s="295">
        <v>0</v>
      </c>
      <c r="C93" s="295">
        <v>0</v>
      </c>
      <c r="D93" s="295">
        <v>0</v>
      </c>
      <c r="E93" s="295">
        <v>0</v>
      </c>
      <c r="F93" s="295">
        <v>0</v>
      </c>
      <c r="G93" s="295">
        <v>0</v>
      </c>
      <c r="H93" s="295">
        <v>0</v>
      </c>
      <c r="I93" s="295">
        <v>0</v>
      </c>
      <c r="J93" s="295">
        <v>0</v>
      </c>
      <c r="K93" s="295">
        <v>0</v>
      </c>
      <c r="L93" s="295">
        <v>0</v>
      </c>
      <c r="M93" s="295">
        <v>0</v>
      </c>
      <c r="N93" s="295">
        <v>0.58555276870895157</v>
      </c>
      <c r="O93" s="295">
        <v>0.75751880314000608</v>
      </c>
      <c r="P93" s="295">
        <v>0.90761300176989845</v>
      </c>
      <c r="Q93" s="295">
        <v>1.492131836674456</v>
      </c>
      <c r="R93" s="295">
        <v>1.391243145253011</v>
      </c>
      <c r="S93" s="295">
        <v>0.71295720062179979</v>
      </c>
      <c r="T93" s="295">
        <v>0.33019791286906691</v>
      </c>
      <c r="U93" s="295">
        <v>0.1967851811880649</v>
      </c>
      <c r="V93" s="295">
        <v>0.46657722831846232</v>
      </c>
      <c r="W93" s="295">
        <v>0.62811906206845802</v>
      </c>
      <c r="X93" s="295">
        <v>0.41746472375359711</v>
      </c>
      <c r="Y93" s="295">
        <v>0.41738516314170993</v>
      </c>
      <c r="DA93" s="122" t="s">
        <v>1773</v>
      </c>
    </row>
    <row r="94" spans="1:105" ht="12" customHeight="1" x14ac:dyDescent="0.25">
      <c r="A94" s="59" t="s">
        <v>32</v>
      </c>
      <c r="B94" s="295">
        <v>14.57410632120938</v>
      </c>
      <c r="C94" s="295">
        <v>11.305082863153119</v>
      </c>
      <c r="D94" s="295">
        <v>10.93658161659244</v>
      </c>
      <c r="E94" s="295">
        <v>10.67614443156047</v>
      </c>
      <c r="F94" s="295">
        <v>12.57617310414274</v>
      </c>
      <c r="G94" s="295">
        <v>8.5867226619137043</v>
      </c>
      <c r="H94" s="295">
        <v>7.7002996193266124</v>
      </c>
      <c r="I94" s="295">
        <v>5.747684025077592</v>
      </c>
      <c r="J94" s="295">
        <v>5.6554928269999021</v>
      </c>
      <c r="K94" s="295">
        <v>7.4921718222448934</v>
      </c>
      <c r="L94" s="295">
        <v>5.3203073998378283</v>
      </c>
      <c r="M94" s="295">
        <v>2.3597963558649191</v>
      </c>
      <c r="N94" s="295">
        <v>2.601139946615397</v>
      </c>
      <c r="O94" s="295">
        <v>6.2188240331540792</v>
      </c>
      <c r="P94" s="295">
        <v>6.525963905573434</v>
      </c>
      <c r="Q94" s="295">
        <v>6.1898499973493708</v>
      </c>
      <c r="R94" s="295">
        <v>7.1370548658200734</v>
      </c>
      <c r="S94" s="295">
        <v>5.5648866815712541</v>
      </c>
      <c r="T94" s="295">
        <v>3.6358392866703531</v>
      </c>
      <c r="U94" s="295">
        <v>1.7020790490556701</v>
      </c>
      <c r="V94" s="295">
        <v>2.983986296731771</v>
      </c>
      <c r="W94" s="295">
        <v>1.676404503874191</v>
      </c>
      <c r="X94" s="295">
        <v>1.865605956763049</v>
      </c>
      <c r="Y94" s="295">
        <v>1.500598783462914</v>
      </c>
      <c r="DA94" s="122" t="s">
        <v>1774</v>
      </c>
    </row>
    <row r="95" spans="1:105" ht="12" customHeight="1" x14ac:dyDescent="0.25">
      <c r="A95" s="59" t="s">
        <v>35</v>
      </c>
      <c r="B95" s="295">
        <v>0</v>
      </c>
      <c r="C95" s="295">
        <v>0</v>
      </c>
      <c r="D95" s="295">
        <v>0</v>
      </c>
      <c r="E95" s="295">
        <v>0</v>
      </c>
      <c r="F95" s="295">
        <v>0</v>
      </c>
      <c r="G95" s="295">
        <v>0</v>
      </c>
      <c r="H95" s="295">
        <v>0</v>
      </c>
      <c r="I95" s="295">
        <v>0</v>
      </c>
      <c r="J95" s="295">
        <v>0</v>
      </c>
      <c r="K95" s="295">
        <v>0</v>
      </c>
      <c r="L95" s="295">
        <v>0</v>
      </c>
      <c r="M95" s="295">
        <v>0</v>
      </c>
      <c r="N95" s="295">
        <v>0</v>
      </c>
      <c r="O95" s="295">
        <v>0</v>
      </c>
      <c r="P95" s="295">
        <v>0</v>
      </c>
      <c r="Q95" s="295">
        <v>0</v>
      </c>
      <c r="R95" s="295">
        <v>0</v>
      </c>
      <c r="S95" s="295">
        <v>0</v>
      </c>
      <c r="T95" s="295">
        <v>0</v>
      </c>
      <c r="U95" s="295">
        <v>0</v>
      </c>
      <c r="V95" s="295">
        <v>0</v>
      </c>
      <c r="W95" s="295">
        <v>0</v>
      </c>
      <c r="X95" s="295">
        <v>0</v>
      </c>
      <c r="Y95" s="295">
        <v>0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34.627899999999947</v>
      </c>
      <c r="C97" s="279">
        <v>34.817400000000021</v>
      </c>
      <c r="D97" s="279">
        <v>42.877299999999991</v>
      </c>
      <c r="E97" s="279">
        <v>60.757399999999961</v>
      </c>
      <c r="F97" s="279">
        <v>67.067099999999982</v>
      </c>
      <c r="G97" s="279">
        <v>60.231499999999983</v>
      </c>
      <c r="H97" s="279">
        <v>72.176000000000045</v>
      </c>
      <c r="I97" s="279">
        <v>76.089600000000019</v>
      </c>
      <c r="J97" s="279">
        <v>72.41070000000002</v>
      </c>
      <c r="K97" s="279">
        <v>45.081800000000037</v>
      </c>
      <c r="L97" s="279">
        <v>27.73599999999999</v>
      </c>
      <c r="M97" s="279">
        <v>18.63289999999995</v>
      </c>
      <c r="N97" s="279">
        <v>19.717800000000011</v>
      </c>
      <c r="O97" s="279">
        <v>10.16489999999999</v>
      </c>
      <c r="P97" s="279">
        <v>9.5810999999999922</v>
      </c>
      <c r="Q97" s="279">
        <v>8.6373999999999569</v>
      </c>
      <c r="R97" s="279">
        <v>10.78459999999995</v>
      </c>
      <c r="S97" s="279">
        <v>12.858200000000011</v>
      </c>
      <c r="T97" s="279">
        <v>14.73905999999999</v>
      </c>
      <c r="U97" s="279">
        <v>21.24240999999995</v>
      </c>
      <c r="V97" s="279">
        <v>16.72378000000003</v>
      </c>
      <c r="W97" s="279">
        <v>14.18681000000004</v>
      </c>
      <c r="X97" s="279">
        <v>16.87090000000001</v>
      </c>
      <c r="Y97" s="279">
        <v>16.133050000000029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0</v>
      </c>
      <c r="C99" s="223">
        <f t="shared" si="6"/>
        <v>0</v>
      </c>
      <c r="D99" s="223">
        <f t="shared" si="6"/>
        <v>0</v>
      </c>
      <c r="E99" s="223">
        <f t="shared" si="6"/>
        <v>0</v>
      </c>
      <c r="F99" s="223">
        <f t="shared" si="6"/>
        <v>0</v>
      </c>
      <c r="G99" s="223">
        <f t="shared" si="6"/>
        <v>0</v>
      </c>
      <c r="H99" s="223">
        <f t="shared" si="6"/>
        <v>0</v>
      </c>
      <c r="I99" s="223">
        <f t="shared" si="6"/>
        <v>0</v>
      </c>
      <c r="J99" s="223">
        <f t="shared" si="6"/>
        <v>0</v>
      </c>
      <c r="K99" s="223">
        <f t="shared" si="6"/>
        <v>0</v>
      </c>
      <c r="L99" s="223">
        <f t="shared" si="6"/>
        <v>0</v>
      </c>
      <c r="M99" s="223">
        <f t="shared" si="6"/>
        <v>0</v>
      </c>
      <c r="N99" s="223">
        <f t="shared" si="6"/>
        <v>0</v>
      </c>
      <c r="O99" s="223">
        <f t="shared" si="6"/>
        <v>0</v>
      </c>
      <c r="P99" s="223">
        <f t="shared" si="6"/>
        <v>0</v>
      </c>
      <c r="Q99" s="223">
        <f t="shared" si="6"/>
        <v>0</v>
      </c>
      <c r="R99" s="223">
        <f t="shared" si="6"/>
        <v>0</v>
      </c>
      <c r="S99" s="223">
        <f t="shared" si="6"/>
        <v>0</v>
      </c>
      <c r="T99" s="223">
        <f t="shared" si="6"/>
        <v>0</v>
      </c>
      <c r="U99" s="223">
        <f t="shared" si="6"/>
        <v>0</v>
      </c>
      <c r="V99" s="223">
        <f t="shared" si="6"/>
        <v>0</v>
      </c>
      <c r="W99" s="223">
        <f t="shared" si="6"/>
        <v>0</v>
      </c>
      <c r="X99" s="223">
        <f t="shared" si="6"/>
        <v>0</v>
      </c>
      <c r="Y99" s="223">
        <f t="shared" si="6"/>
        <v>0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</v>
      </c>
      <c r="C104" s="260">
        <v>0</v>
      </c>
      <c r="D104" s="260">
        <v>0</v>
      </c>
      <c r="E104" s="260">
        <v>0</v>
      </c>
      <c r="F104" s="260">
        <v>0</v>
      </c>
      <c r="G104" s="260">
        <v>0</v>
      </c>
      <c r="H104" s="260">
        <v>0</v>
      </c>
      <c r="I104" s="260">
        <v>0</v>
      </c>
      <c r="J104" s="260">
        <v>0</v>
      </c>
      <c r="K104" s="260">
        <v>0</v>
      </c>
      <c r="L104" s="260">
        <v>0</v>
      </c>
      <c r="M104" s="260">
        <v>0</v>
      </c>
      <c r="N104" s="260">
        <v>0</v>
      </c>
      <c r="O104" s="260">
        <v>0</v>
      </c>
      <c r="P104" s="260">
        <v>0</v>
      </c>
      <c r="Q104" s="260">
        <v>0</v>
      </c>
      <c r="R104" s="260">
        <v>0</v>
      </c>
      <c r="S104" s="260">
        <v>0</v>
      </c>
      <c r="T104" s="260">
        <v>0</v>
      </c>
      <c r="U104" s="260">
        <v>0</v>
      </c>
      <c r="V104" s="260">
        <v>0</v>
      </c>
      <c r="W104" s="260">
        <v>0</v>
      </c>
      <c r="X104" s="260">
        <v>0</v>
      </c>
      <c r="Y104" s="260">
        <v>0</v>
      </c>
      <c r="DA104" s="68" t="s">
        <v>1782</v>
      </c>
    </row>
    <row r="105" spans="1:105" ht="12" customHeight="1" x14ac:dyDescent="0.25">
      <c r="A105" s="37" t="s">
        <v>159</v>
      </c>
      <c r="B105" s="226">
        <v>0</v>
      </c>
      <c r="C105" s="226">
        <v>0</v>
      </c>
      <c r="D105" s="226">
        <v>0</v>
      </c>
      <c r="E105" s="226">
        <v>0</v>
      </c>
      <c r="F105" s="226">
        <v>0</v>
      </c>
      <c r="G105" s="226">
        <v>0</v>
      </c>
      <c r="H105" s="226">
        <v>0</v>
      </c>
      <c r="I105" s="226">
        <v>0</v>
      </c>
      <c r="J105" s="226">
        <v>0</v>
      </c>
      <c r="K105" s="226">
        <v>0</v>
      </c>
      <c r="L105" s="226">
        <v>0</v>
      </c>
      <c r="M105" s="226">
        <v>0</v>
      </c>
      <c r="N105" s="226">
        <v>0</v>
      </c>
      <c r="O105" s="226">
        <v>0</v>
      </c>
      <c r="P105" s="226">
        <v>0</v>
      </c>
      <c r="Q105" s="226">
        <v>0</v>
      </c>
      <c r="R105" s="226">
        <v>0</v>
      </c>
      <c r="S105" s="226">
        <v>0</v>
      </c>
      <c r="T105" s="226">
        <v>0</v>
      </c>
      <c r="U105" s="226">
        <v>0</v>
      </c>
      <c r="V105" s="226">
        <v>0</v>
      </c>
      <c r="W105" s="226">
        <v>0</v>
      </c>
      <c r="X105" s="226">
        <v>0</v>
      </c>
      <c r="Y105" s="226">
        <v>0</v>
      </c>
      <c r="DA105" s="69" t="s">
        <v>1783</v>
      </c>
    </row>
    <row r="106" spans="1:105" ht="12" customHeight="1" x14ac:dyDescent="0.25">
      <c r="A106" s="37" t="s">
        <v>35</v>
      </c>
      <c r="B106" s="226">
        <v>0</v>
      </c>
      <c r="C106" s="226">
        <v>0</v>
      </c>
      <c r="D106" s="226">
        <v>0</v>
      </c>
      <c r="E106" s="226">
        <v>0</v>
      </c>
      <c r="F106" s="226">
        <v>0</v>
      </c>
      <c r="G106" s="226">
        <v>0</v>
      </c>
      <c r="H106" s="226">
        <v>0</v>
      </c>
      <c r="I106" s="226">
        <v>0</v>
      </c>
      <c r="J106" s="226">
        <v>0</v>
      </c>
      <c r="K106" s="226">
        <v>0</v>
      </c>
      <c r="L106" s="226">
        <v>0</v>
      </c>
      <c r="M106" s="226">
        <v>0</v>
      </c>
      <c r="N106" s="226">
        <v>0</v>
      </c>
      <c r="O106" s="226">
        <v>0</v>
      </c>
      <c r="P106" s="226">
        <v>0</v>
      </c>
      <c r="Q106" s="226">
        <v>0</v>
      </c>
      <c r="R106" s="226">
        <v>0</v>
      </c>
      <c r="S106" s="226">
        <v>0</v>
      </c>
      <c r="T106" s="226">
        <v>0</v>
      </c>
      <c r="U106" s="226">
        <v>0</v>
      </c>
      <c r="V106" s="226">
        <v>0</v>
      </c>
      <c r="W106" s="226">
        <v>0</v>
      </c>
      <c r="X106" s="226">
        <v>0</v>
      </c>
      <c r="Y106" s="226">
        <v>0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0</v>
      </c>
      <c r="C110" s="261">
        <f t="shared" si="7"/>
        <v>0</v>
      </c>
      <c r="D110" s="261">
        <f t="shared" si="7"/>
        <v>0</v>
      </c>
      <c r="E110" s="261">
        <f t="shared" si="7"/>
        <v>0</v>
      </c>
      <c r="F110" s="261">
        <f t="shared" si="7"/>
        <v>0</v>
      </c>
      <c r="G110" s="261">
        <f t="shared" si="7"/>
        <v>0</v>
      </c>
      <c r="H110" s="261">
        <f t="shared" si="7"/>
        <v>0</v>
      </c>
      <c r="I110" s="261">
        <f t="shared" si="7"/>
        <v>0</v>
      </c>
      <c r="J110" s="261">
        <f t="shared" si="7"/>
        <v>0</v>
      </c>
      <c r="K110" s="261">
        <f t="shared" si="7"/>
        <v>0</v>
      </c>
      <c r="L110" s="261">
        <f t="shared" si="7"/>
        <v>0</v>
      </c>
      <c r="M110" s="261">
        <f t="shared" si="7"/>
        <v>0</v>
      </c>
      <c r="N110" s="261">
        <f t="shared" si="7"/>
        <v>0</v>
      </c>
      <c r="O110" s="261">
        <f t="shared" si="7"/>
        <v>0</v>
      </c>
      <c r="P110" s="261">
        <f t="shared" si="7"/>
        <v>0</v>
      </c>
      <c r="Q110" s="261">
        <f t="shared" si="7"/>
        <v>0</v>
      </c>
      <c r="R110" s="261">
        <f t="shared" si="7"/>
        <v>0</v>
      </c>
      <c r="S110" s="261">
        <f t="shared" si="7"/>
        <v>0</v>
      </c>
      <c r="T110" s="261">
        <f t="shared" si="7"/>
        <v>0</v>
      </c>
      <c r="U110" s="261">
        <f t="shared" si="7"/>
        <v>0</v>
      </c>
      <c r="V110" s="261">
        <f t="shared" si="7"/>
        <v>0</v>
      </c>
      <c r="W110" s="261">
        <f t="shared" si="7"/>
        <v>0</v>
      </c>
      <c r="X110" s="261">
        <f t="shared" si="7"/>
        <v>0</v>
      </c>
      <c r="Y110" s="261">
        <f t="shared" si="7"/>
        <v>0</v>
      </c>
      <c r="DA110" s="70"/>
    </row>
    <row r="111" spans="1:105" ht="12" customHeight="1" x14ac:dyDescent="0.25">
      <c r="A111" s="60" t="s">
        <v>1554</v>
      </c>
      <c r="B111" s="262">
        <v>0</v>
      </c>
      <c r="C111" s="262">
        <v>0</v>
      </c>
      <c r="D111" s="262">
        <v>0</v>
      </c>
      <c r="E111" s="262">
        <v>0</v>
      </c>
      <c r="F111" s="262">
        <v>0</v>
      </c>
      <c r="G111" s="262">
        <v>0</v>
      </c>
      <c r="H111" s="262">
        <v>0</v>
      </c>
      <c r="I111" s="262">
        <v>0</v>
      </c>
      <c r="J111" s="262">
        <v>0</v>
      </c>
      <c r="K111" s="262">
        <v>0</v>
      </c>
      <c r="L111" s="262">
        <v>0</v>
      </c>
      <c r="M111" s="262">
        <v>0</v>
      </c>
      <c r="N111" s="262">
        <v>0</v>
      </c>
      <c r="O111" s="262">
        <v>0</v>
      </c>
      <c r="P111" s="262">
        <v>0</v>
      </c>
      <c r="Q111" s="262">
        <v>0</v>
      </c>
      <c r="R111" s="262">
        <v>0</v>
      </c>
      <c r="S111" s="262">
        <v>0</v>
      </c>
      <c r="T111" s="262">
        <v>0</v>
      </c>
      <c r="U111" s="262">
        <v>0</v>
      </c>
      <c r="V111" s="262">
        <v>0</v>
      </c>
      <c r="W111" s="262">
        <v>0</v>
      </c>
      <c r="X111" s="262">
        <v>0</v>
      </c>
      <c r="Y111" s="262">
        <v>0</v>
      </c>
      <c r="DA111" s="72" t="s">
        <v>1788</v>
      </c>
    </row>
    <row r="112" spans="1:105" ht="12" customHeight="1" x14ac:dyDescent="0.25">
      <c r="A112" s="59" t="s">
        <v>28</v>
      </c>
      <c r="B112" s="230">
        <v>0</v>
      </c>
      <c r="C112" s="230">
        <v>0</v>
      </c>
      <c r="D112" s="230">
        <v>0</v>
      </c>
      <c r="E112" s="230">
        <v>0</v>
      </c>
      <c r="F112" s="230">
        <v>0</v>
      </c>
      <c r="G112" s="230">
        <v>0</v>
      </c>
      <c r="H112" s="230">
        <v>0</v>
      </c>
      <c r="I112" s="230">
        <v>0</v>
      </c>
      <c r="J112" s="230">
        <v>0</v>
      </c>
      <c r="K112" s="230">
        <v>0</v>
      </c>
      <c r="L112" s="230">
        <v>0</v>
      </c>
      <c r="M112" s="230">
        <v>0</v>
      </c>
      <c r="N112" s="230">
        <v>0</v>
      </c>
      <c r="O112" s="230">
        <v>0</v>
      </c>
      <c r="P112" s="230">
        <v>0</v>
      </c>
      <c r="Q112" s="230">
        <v>0</v>
      </c>
      <c r="R112" s="230">
        <v>0</v>
      </c>
      <c r="S112" s="230">
        <v>0</v>
      </c>
      <c r="T112" s="230">
        <v>0</v>
      </c>
      <c r="U112" s="230">
        <v>0</v>
      </c>
      <c r="V112" s="230">
        <v>0</v>
      </c>
      <c r="W112" s="230">
        <v>0</v>
      </c>
      <c r="X112" s="230">
        <v>0</v>
      </c>
      <c r="Y112" s="230">
        <v>0</v>
      </c>
      <c r="DA112" s="71" t="s">
        <v>1789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1790</v>
      </c>
    </row>
    <row r="114" spans="1:105" ht="12" customHeight="1" x14ac:dyDescent="0.25">
      <c r="A114" s="59" t="s">
        <v>159</v>
      </c>
      <c r="B114" s="295">
        <v>0</v>
      </c>
      <c r="C114" s="295">
        <v>0</v>
      </c>
      <c r="D114" s="295">
        <v>0</v>
      </c>
      <c r="E114" s="295">
        <v>0</v>
      </c>
      <c r="F114" s="295">
        <v>0</v>
      </c>
      <c r="G114" s="295">
        <v>0</v>
      </c>
      <c r="H114" s="295">
        <v>0</v>
      </c>
      <c r="I114" s="295">
        <v>0</v>
      </c>
      <c r="J114" s="295">
        <v>0</v>
      </c>
      <c r="K114" s="295">
        <v>0</v>
      </c>
      <c r="L114" s="295">
        <v>0</v>
      </c>
      <c r="M114" s="295">
        <v>0</v>
      </c>
      <c r="N114" s="295">
        <v>0</v>
      </c>
      <c r="O114" s="295">
        <v>0</v>
      </c>
      <c r="P114" s="295">
        <v>0</v>
      </c>
      <c r="Q114" s="295">
        <v>0</v>
      </c>
      <c r="R114" s="295">
        <v>0</v>
      </c>
      <c r="S114" s="295">
        <v>0</v>
      </c>
      <c r="T114" s="295">
        <v>0</v>
      </c>
      <c r="U114" s="295">
        <v>0</v>
      </c>
      <c r="V114" s="295">
        <v>0</v>
      </c>
      <c r="W114" s="295">
        <v>0</v>
      </c>
      <c r="X114" s="295">
        <v>0</v>
      </c>
      <c r="Y114" s="295">
        <v>0</v>
      </c>
      <c r="DA114" s="122" t="s">
        <v>1791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0</v>
      </c>
      <c r="C116" s="295">
        <v>0</v>
      </c>
      <c r="D116" s="295">
        <v>0</v>
      </c>
      <c r="E116" s="295">
        <v>0</v>
      </c>
      <c r="F116" s="295">
        <v>0</v>
      </c>
      <c r="G116" s="295">
        <v>0</v>
      </c>
      <c r="H116" s="295">
        <v>0</v>
      </c>
      <c r="I116" s="295">
        <v>0</v>
      </c>
      <c r="J116" s="295">
        <v>0</v>
      </c>
      <c r="K116" s="295">
        <v>0</v>
      </c>
      <c r="L116" s="295">
        <v>0</v>
      </c>
      <c r="M116" s="295">
        <v>0</v>
      </c>
      <c r="N116" s="295">
        <v>0</v>
      </c>
      <c r="O116" s="295">
        <v>0</v>
      </c>
      <c r="P116" s="295">
        <v>0</v>
      </c>
      <c r="Q116" s="295">
        <v>0</v>
      </c>
      <c r="R116" s="295">
        <v>0</v>
      </c>
      <c r="S116" s="295">
        <v>0</v>
      </c>
      <c r="T116" s="295">
        <v>0</v>
      </c>
      <c r="U116" s="295">
        <v>0</v>
      </c>
      <c r="V116" s="295">
        <v>0</v>
      </c>
      <c r="W116" s="295">
        <v>0</v>
      </c>
      <c r="X116" s="295">
        <v>0</v>
      </c>
      <c r="Y116" s="295">
        <v>0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0</v>
      </c>
      <c r="C119" s="261">
        <f t="shared" si="8"/>
        <v>0</v>
      </c>
      <c r="D119" s="261">
        <f t="shared" si="8"/>
        <v>0</v>
      </c>
      <c r="E119" s="261">
        <f t="shared" si="8"/>
        <v>0</v>
      </c>
      <c r="F119" s="261">
        <f t="shared" si="8"/>
        <v>0</v>
      </c>
      <c r="G119" s="261">
        <f t="shared" si="8"/>
        <v>0</v>
      </c>
      <c r="H119" s="261">
        <f t="shared" si="8"/>
        <v>0</v>
      </c>
      <c r="I119" s="261">
        <f t="shared" si="8"/>
        <v>0</v>
      </c>
      <c r="J119" s="261">
        <f t="shared" si="8"/>
        <v>0</v>
      </c>
      <c r="K119" s="261">
        <f t="shared" si="8"/>
        <v>0</v>
      </c>
      <c r="L119" s="261">
        <f t="shared" si="8"/>
        <v>0</v>
      </c>
      <c r="M119" s="261">
        <f t="shared" si="8"/>
        <v>0</v>
      </c>
      <c r="N119" s="261">
        <f t="shared" si="8"/>
        <v>0</v>
      </c>
      <c r="O119" s="261">
        <f t="shared" si="8"/>
        <v>0</v>
      </c>
      <c r="P119" s="261">
        <f t="shared" si="8"/>
        <v>0</v>
      </c>
      <c r="Q119" s="261">
        <f t="shared" si="8"/>
        <v>0</v>
      </c>
      <c r="R119" s="261">
        <f t="shared" si="8"/>
        <v>0</v>
      </c>
      <c r="S119" s="261">
        <f t="shared" si="8"/>
        <v>0</v>
      </c>
      <c r="T119" s="261">
        <f t="shared" si="8"/>
        <v>0</v>
      </c>
      <c r="U119" s="261">
        <f t="shared" si="8"/>
        <v>0</v>
      </c>
      <c r="V119" s="261">
        <f t="shared" si="8"/>
        <v>0</v>
      </c>
      <c r="W119" s="261">
        <f t="shared" si="8"/>
        <v>0</v>
      </c>
      <c r="X119" s="261">
        <f t="shared" si="8"/>
        <v>0</v>
      </c>
      <c r="Y119" s="261">
        <f t="shared" si="8"/>
        <v>0</v>
      </c>
      <c r="DA119" s="70"/>
    </row>
    <row r="120" spans="1:105" ht="12" customHeight="1" x14ac:dyDescent="0.25">
      <c r="A120" s="60" t="s">
        <v>1566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X120" s="262">
        <v>0</v>
      </c>
      <c r="Y120" s="262">
        <v>0</v>
      </c>
      <c r="DA120" s="72" t="s">
        <v>1796</v>
      </c>
    </row>
    <row r="121" spans="1:105" ht="12" customHeight="1" x14ac:dyDescent="0.25">
      <c r="A121" s="59" t="s">
        <v>28</v>
      </c>
      <c r="B121" s="230">
        <v>0</v>
      </c>
      <c r="C121" s="230">
        <v>0</v>
      </c>
      <c r="D121" s="230">
        <v>0</v>
      </c>
      <c r="E121" s="230">
        <v>0</v>
      </c>
      <c r="F121" s="230">
        <v>0</v>
      </c>
      <c r="G121" s="230">
        <v>0</v>
      </c>
      <c r="H121" s="230">
        <v>0</v>
      </c>
      <c r="I121" s="230">
        <v>0</v>
      </c>
      <c r="J121" s="230">
        <v>0</v>
      </c>
      <c r="K121" s="230">
        <v>0</v>
      </c>
      <c r="L121" s="230">
        <v>0</v>
      </c>
      <c r="M121" s="230">
        <v>0</v>
      </c>
      <c r="N121" s="230">
        <v>0</v>
      </c>
      <c r="O121" s="230">
        <v>0</v>
      </c>
      <c r="P121" s="230">
        <v>0</v>
      </c>
      <c r="Q121" s="230">
        <v>0</v>
      </c>
      <c r="R121" s="230">
        <v>0</v>
      </c>
      <c r="S121" s="230">
        <v>0</v>
      </c>
      <c r="T121" s="230">
        <v>0</v>
      </c>
      <c r="U121" s="230">
        <v>0</v>
      </c>
      <c r="V121" s="230">
        <v>0</v>
      </c>
      <c r="W121" s="230">
        <v>0</v>
      </c>
      <c r="X121" s="230">
        <v>0</v>
      </c>
      <c r="Y121" s="230">
        <v>0</v>
      </c>
      <c r="DA121" s="71" t="s">
        <v>1797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1798</v>
      </c>
    </row>
    <row r="123" spans="1:105" ht="12" customHeight="1" x14ac:dyDescent="0.25">
      <c r="A123" s="59" t="s">
        <v>159</v>
      </c>
      <c r="B123" s="295">
        <v>0</v>
      </c>
      <c r="C123" s="295">
        <v>0</v>
      </c>
      <c r="D123" s="295">
        <v>0</v>
      </c>
      <c r="E123" s="295">
        <v>0</v>
      </c>
      <c r="F123" s="295">
        <v>0</v>
      </c>
      <c r="G123" s="295">
        <v>0</v>
      </c>
      <c r="H123" s="295">
        <v>0</v>
      </c>
      <c r="I123" s="295">
        <v>0</v>
      </c>
      <c r="J123" s="295">
        <v>0</v>
      </c>
      <c r="K123" s="295">
        <v>0</v>
      </c>
      <c r="L123" s="295">
        <v>0</v>
      </c>
      <c r="M123" s="295">
        <v>0</v>
      </c>
      <c r="N123" s="295">
        <v>0</v>
      </c>
      <c r="O123" s="295">
        <v>0</v>
      </c>
      <c r="P123" s="295">
        <v>0</v>
      </c>
      <c r="Q123" s="295">
        <v>0</v>
      </c>
      <c r="R123" s="295">
        <v>0</v>
      </c>
      <c r="S123" s="295">
        <v>0</v>
      </c>
      <c r="T123" s="295">
        <v>0</v>
      </c>
      <c r="U123" s="295">
        <v>0</v>
      </c>
      <c r="V123" s="295">
        <v>0</v>
      </c>
      <c r="W123" s="295">
        <v>0</v>
      </c>
      <c r="X123" s="295">
        <v>0</v>
      </c>
      <c r="Y123" s="295">
        <v>0</v>
      </c>
      <c r="DA123" s="122" t="s">
        <v>1799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0</v>
      </c>
      <c r="C125" s="295">
        <v>0</v>
      </c>
      <c r="D125" s="295">
        <v>0</v>
      </c>
      <c r="E125" s="295">
        <v>0</v>
      </c>
      <c r="F125" s="295">
        <v>0</v>
      </c>
      <c r="G125" s="295">
        <v>0</v>
      </c>
      <c r="H125" s="295">
        <v>0</v>
      </c>
      <c r="I125" s="295">
        <v>0</v>
      </c>
      <c r="J125" s="295">
        <v>0</v>
      </c>
      <c r="K125" s="295">
        <v>0</v>
      </c>
      <c r="L125" s="295">
        <v>0</v>
      </c>
      <c r="M125" s="295">
        <v>0</v>
      </c>
      <c r="N125" s="295">
        <v>0</v>
      </c>
      <c r="O125" s="295">
        <v>0</v>
      </c>
      <c r="P125" s="295">
        <v>0</v>
      </c>
      <c r="Q125" s="295">
        <v>0</v>
      </c>
      <c r="R125" s="295">
        <v>0</v>
      </c>
      <c r="S125" s="295">
        <v>0</v>
      </c>
      <c r="T125" s="295">
        <v>0</v>
      </c>
      <c r="U125" s="295">
        <v>0</v>
      </c>
      <c r="V125" s="295">
        <v>0</v>
      </c>
      <c r="W125" s="295">
        <v>0</v>
      </c>
      <c r="X125" s="295">
        <v>0</v>
      </c>
      <c r="Y125" s="295">
        <v>0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0</v>
      </c>
      <c r="C128" s="279">
        <v>0</v>
      </c>
      <c r="D128" s="279">
        <v>0</v>
      </c>
      <c r="E128" s="279">
        <v>0</v>
      </c>
      <c r="F128" s="279">
        <v>0</v>
      </c>
      <c r="G128" s="279">
        <v>0</v>
      </c>
      <c r="H128" s="279">
        <v>0</v>
      </c>
      <c r="I128" s="279">
        <v>0</v>
      </c>
      <c r="J128" s="279">
        <v>0</v>
      </c>
      <c r="K128" s="279">
        <v>0</v>
      </c>
      <c r="L128" s="279">
        <v>0</v>
      </c>
      <c r="M128" s="279">
        <v>0</v>
      </c>
      <c r="N128" s="279">
        <v>0</v>
      </c>
      <c r="O128" s="279">
        <v>0</v>
      </c>
      <c r="P128" s="279">
        <v>0</v>
      </c>
      <c r="Q128" s="279">
        <v>0</v>
      </c>
      <c r="R128" s="279">
        <v>0</v>
      </c>
      <c r="S128" s="279">
        <v>0</v>
      </c>
      <c r="T128" s="279">
        <v>0</v>
      </c>
      <c r="U128" s="279">
        <v>0</v>
      </c>
      <c r="V128" s="279">
        <v>0</v>
      </c>
      <c r="W128" s="279">
        <v>0</v>
      </c>
      <c r="X128" s="279">
        <v>0</v>
      </c>
      <c r="Y128" s="279">
        <v>0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1.0000000000000002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0.99999999999999989</v>
      </c>
      <c r="T132" s="232">
        <f t="shared" si="9"/>
        <v>1</v>
      </c>
      <c r="U132" s="232">
        <f t="shared" si="9"/>
        <v>0.99999999999999989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0</v>
      </c>
      <c r="C137" s="268">
        <f t="shared" si="14"/>
        <v>0</v>
      </c>
      <c r="D137" s="268">
        <f t="shared" si="14"/>
        <v>0</v>
      </c>
      <c r="E137" s="268">
        <f t="shared" si="14"/>
        <v>0</v>
      </c>
      <c r="F137" s="268">
        <f t="shared" si="14"/>
        <v>0</v>
      </c>
      <c r="G137" s="268">
        <f t="shared" si="14"/>
        <v>0</v>
      </c>
      <c r="H137" s="268">
        <f t="shared" si="14"/>
        <v>0</v>
      </c>
      <c r="I137" s="268">
        <f t="shared" si="14"/>
        <v>0</v>
      </c>
      <c r="J137" s="268">
        <f t="shared" si="14"/>
        <v>0</v>
      </c>
      <c r="K137" s="268">
        <f t="shared" si="14"/>
        <v>0</v>
      </c>
      <c r="L137" s="268">
        <f t="shared" si="14"/>
        <v>0</v>
      </c>
      <c r="M137" s="268">
        <f t="shared" si="14"/>
        <v>0</v>
      </c>
      <c r="N137" s="268">
        <f t="shared" si="14"/>
        <v>2.5827230863996898E-4</v>
      </c>
      <c r="O137" s="268">
        <f t="shared" si="14"/>
        <v>3.7247492452614763E-5</v>
      </c>
      <c r="P137" s="268">
        <f t="shared" si="14"/>
        <v>1.9558426447497149E-5</v>
      </c>
      <c r="Q137" s="268">
        <f t="shared" si="14"/>
        <v>6.5850524996488246E-5</v>
      </c>
      <c r="R137" s="268">
        <f t="shared" si="14"/>
        <v>7.6175509509612393E-5</v>
      </c>
      <c r="S137" s="268">
        <f t="shared" si="14"/>
        <v>8.7951714811361807E-5</v>
      </c>
      <c r="T137" s="268">
        <f t="shared" si="14"/>
        <v>1.0159630261368766E-4</v>
      </c>
      <c r="U137" s="268">
        <f t="shared" si="14"/>
        <v>1.4505096699387151E-4</v>
      </c>
      <c r="V137" s="268">
        <f t="shared" si="14"/>
        <v>1.613265847678762E-4</v>
      </c>
      <c r="W137" s="268">
        <f t="shared" si="14"/>
        <v>3.2977976638822674E-4</v>
      </c>
      <c r="X137" s="268">
        <f t="shared" si="14"/>
        <v>1.3926046282191222E-4</v>
      </c>
      <c r="Y137" s="268">
        <f t="shared" si="14"/>
        <v>1.2295505303605529E-4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9.7900601317175581E-2</v>
      </c>
      <c r="C139" s="269">
        <f t="shared" si="16"/>
        <v>9.5674339267817834E-2</v>
      </c>
      <c r="D139" s="269">
        <f t="shared" si="16"/>
        <v>9.7818995627299274E-2</v>
      </c>
      <c r="E139" s="269">
        <f t="shared" si="16"/>
        <v>0.10423544878501077</v>
      </c>
      <c r="F139" s="269">
        <f t="shared" si="16"/>
        <v>0.10236898456291296</v>
      </c>
      <c r="G139" s="269">
        <f t="shared" si="16"/>
        <v>9.8084604773562512E-2</v>
      </c>
      <c r="H139" s="269">
        <f t="shared" si="16"/>
        <v>9.3812942570304828E-2</v>
      </c>
      <c r="I139" s="269">
        <f t="shared" si="16"/>
        <v>0.10476298171334991</v>
      </c>
      <c r="J139" s="269">
        <f t="shared" si="16"/>
        <v>0.10745460394884622</v>
      </c>
      <c r="K139" s="269">
        <f t="shared" si="16"/>
        <v>0.10524583181547456</v>
      </c>
      <c r="L139" s="269">
        <f t="shared" si="16"/>
        <v>0.10945478643738143</v>
      </c>
      <c r="M139" s="269">
        <f t="shared" si="16"/>
        <v>9.8026914798115317E-2</v>
      </c>
      <c r="N139" s="269">
        <f t="shared" si="16"/>
        <v>9.549869163505649E-2</v>
      </c>
      <c r="O139" s="269">
        <f t="shared" si="16"/>
        <v>6.8445844433693892E-2</v>
      </c>
      <c r="P139" s="269">
        <f t="shared" si="16"/>
        <v>5.2799703564857796E-2</v>
      </c>
      <c r="Q139" s="269">
        <f t="shared" si="16"/>
        <v>5.6697072922912747E-2</v>
      </c>
      <c r="R139" s="269">
        <f t="shared" si="16"/>
        <v>6.5536323259728788E-2</v>
      </c>
      <c r="S139" s="269">
        <f t="shared" si="16"/>
        <v>7.2963692428276092E-2</v>
      </c>
      <c r="T139" s="269">
        <f t="shared" si="16"/>
        <v>7.2060356853384286E-2</v>
      </c>
      <c r="U139" s="269">
        <f t="shared" si="16"/>
        <v>8.2327904482983882E-2</v>
      </c>
      <c r="V139" s="269">
        <f t="shared" si="16"/>
        <v>7.7112314322476117E-2</v>
      </c>
      <c r="W139" s="269">
        <f t="shared" si="16"/>
        <v>7.1257361585274043E-2</v>
      </c>
      <c r="X139" s="269">
        <f t="shared" si="16"/>
        <v>7.0101365979942376E-2</v>
      </c>
      <c r="Y139" s="269">
        <f t="shared" si="16"/>
        <v>7.1635141922074597E-2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0.28425278012914634</v>
      </c>
      <c r="C140" s="269">
        <f t="shared" si="17"/>
        <v>0.27778886501205974</v>
      </c>
      <c r="D140" s="269">
        <f t="shared" si="17"/>
        <v>0.28401583935544711</v>
      </c>
      <c r="E140" s="269">
        <f t="shared" si="17"/>
        <v>0.30264590519885204</v>
      </c>
      <c r="F140" s="269">
        <f t="shared" si="17"/>
        <v>0.29722665713495089</v>
      </c>
      <c r="G140" s="269">
        <f t="shared" si="17"/>
        <v>0.28478703112789039</v>
      </c>
      <c r="H140" s="269">
        <f t="shared" si="17"/>
        <v>0.27238433042215354</v>
      </c>
      <c r="I140" s="269">
        <f t="shared" si="17"/>
        <v>0.30417758834964559</v>
      </c>
      <c r="J140" s="269">
        <f t="shared" si="17"/>
        <v>0.31199266908667317</v>
      </c>
      <c r="K140" s="269">
        <f t="shared" si="17"/>
        <v>0.30557953565199064</v>
      </c>
      <c r="L140" s="269">
        <f t="shared" si="17"/>
        <v>0.31780016593022942</v>
      </c>
      <c r="M140" s="269">
        <f t="shared" si="17"/>
        <v>0.28461952923632061</v>
      </c>
      <c r="N140" s="269">
        <f t="shared" si="17"/>
        <v>0.2772788750093042</v>
      </c>
      <c r="O140" s="269">
        <f t="shared" si="17"/>
        <v>0.19873137965242721</v>
      </c>
      <c r="P140" s="269">
        <f t="shared" si="17"/>
        <v>0.15330306787066236</v>
      </c>
      <c r="Q140" s="269">
        <f t="shared" si="17"/>
        <v>0.16461901547784932</v>
      </c>
      <c r="R140" s="269">
        <f t="shared" si="17"/>
        <v>0.19028363294385708</v>
      </c>
      <c r="S140" s="269">
        <f t="shared" si="17"/>
        <v>0.21184887674011438</v>
      </c>
      <c r="T140" s="269">
        <f t="shared" si="17"/>
        <v>0.20922605680747008</v>
      </c>
      <c r="U140" s="269">
        <f t="shared" si="17"/>
        <v>0.23903771188981809</v>
      </c>
      <c r="V140" s="269">
        <f t="shared" si="17"/>
        <v>0.22389433193921443</v>
      </c>
      <c r="W140" s="269">
        <f t="shared" si="17"/>
        <v>0.2068945732995047</v>
      </c>
      <c r="X140" s="269">
        <f t="shared" si="17"/>
        <v>0.20353815913849224</v>
      </c>
      <c r="Y140" s="269">
        <f t="shared" si="17"/>
        <v>0.20799145227234969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4.219342280266896E-4</v>
      </c>
      <c r="C141" s="269">
        <f t="shared" si="18"/>
        <v>4.1233943344378744E-4</v>
      </c>
      <c r="D141" s="269">
        <f t="shared" si="18"/>
        <v>4.2158252197690738E-4</v>
      </c>
      <c r="E141" s="269">
        <f t="shared" si="18"/>
        <v>4.4923629706453225E-4</v>
      </c>
      <c r="F141" s="269">
        <f t="shared" si="18"/>
        <v>4.4119216730337951E-4</v>
      </c>
      <c r="G141" s="269">
        <f t="shared" si="18"/>
        <v>4.2272725028886474E-4</v>
      </c>
      <c r="H141" s="269">
        <f t="shared" si="18"/>
        <v>4.0431714381481911E-4</v>
      </c>
      <c r="I141" s="269">
        <f t="shared" si="18"/>
        <v>4.515098704224353E-4</v>
      </c>
      <c r="J141" s="269">
        <f t="shared" si="18"/>
        <v>4.6311028487131396E-4</v>
      </c>
      <c r="K141" s="269">
        <f t="shared" si="18"/>
        <v>4.5359086872430053E-4</v>
      </c>
      <c r="L141" s="269">
        <f t="shared" si="18"/>
        <v>4.7173071664454054E-4</v>
      </c>
      <c r="M141" s="269">
        <f t="shared" si="18"/>
        <v>4.2247861672658127E-4</v>
      </c>
      <c r="N141" s="269">
        <f t="shared" si="18"/>
        <v>4.1158242329945003E-4</v>
      </c>
      <c r="O141" s="269">
        <f t="shared" si="18"/>
        <v>2.9498944995447028E-4</v>
      </c>
      <c r="P141" s="269">
        <f t="shared" si="18"/>
        <v>2.2755735780928118E-4</v>
      </c>
      <c r="Q141" s="269">
        <f t="shared" si="18"/>
        <v>2.4435432850508133E-4</v>
      </c>
      <c r="R141" s="269">
        <f t="shared" si="18"/>
        <v>2.8244992972734686E-4</v>
      </c>
      <c r="S141" s="269">
        <f t="shared" si="18"/>
        <v>3.144605735256138E-4</v>
      </c>
      <c r="T141" s="269">
        <f t="shared" si="18"/>
        <v>3.1056735741342463E-4</v>
      </c>
      <c r="U141" s="269">
        <f t="shared" si="18"/>
        <v>3.5481866664478388E-4</v>
      </c>
      <c r="V141" s="269">
        <f t="shared" si="18"/>
        <v>3.3234039809004978E-4</v>
      </c>
      <c r="W141" s="269">
        <f t="shared" si="18"/>
        <v>3.0710659022710777E-4</v>
      </c>
      <c r="X141" s="269">
        <f t="shared" si="18"/>
        <v>3.0212445419550512E-4</v>
      </c>
      <c r="Y141" s="269">
        <f t="shared" si="18"/>
        <v>3.0873475647559887E-4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4.219342280266896E-4</v>
      </c>
      <c r="C143" s="327">
        <f t="shared" si="20"/>
        <v>4.1233943344378744E-4</v>
      </c>
      <c r="D143" s="327">
        <f t="shared" si="20"/>
        <v>4.2158252197690738E-4</v>
      </c>
      <c r="E143" s="327">
        <f t="shared" si="20"/>
        <v>4.4923629706453225E-4</v>
      </c>
      <c r="F143" s="327">
        <f t="shared" si="20"/>
        <v>4.4119216730337951E-4</v>
      </c>
      <c r="G143" s="327">
        <f t="shared" si="20"/>
        <v>4.2272725028886474E-4</v>
      </c>
      <c r="H143" s="327">
        <f t="shared" si="20"/>
        <v>4.0431714381481911E-4</v>
      </c>
      <c r="I143" s="327">
        <f t="shared" si="20"/>
        <v>4.515098704224353E-4</v>
      </c>
      <c r="J143" s="327">
        <f t="shared" si="20"/>
        <v>4.6311028487131396E-4</v>
      </c>
      <c r="K143" s="327">
        <f t="shared" si="20"/>
        <v>4.5359086872430053E-4</v>
      </c>
      <c r="L143" s="327">
        <f t="shared" si="20"/>
        <v>4.7173071664454054E-4</v>
      </c>
      <c r="M143" s="327">
        <f t="shared" si="20"/>
        <v>4.2247861672658127E-4</v>
      </c>
      <c r="N143" s="327">
        <f t="shared" si="20"/>
        <v>4.1158242329945003E-4</v>
      </c>
      <c r="O143" s="327">
        <f t="shared" si="20"/>
        <v>2.9498944995447028E-4</v>
      </c>
      <c r="P143" s="327">
        <f t="shared" si="20"/>
        <v>2.2755735780928118E-4</v>
      </c>
      <c r="Q143" s="327">
        <f t="shared" si="20"/>
        <v>2.4435432850508133E-4</v>
      </c>
      <c r="R143" s="327">
        <f t="shared" si="20"/>
        <v>2.8244992972734686E-4</v>
      </c>
      <c r="S143" s="327">
        <f t="shared" si="20"/>
        <v>3.144605735256138E-4</v>
      </c>
      <c r="T143" s="327">
        <f t="shared" si="20"/>
        <v>3.1056735741342463E-4</v>
      </c>
      <c r="U143" s="327">
        <f t="shared" si="20"/>
        <v>3.5481866664478388E-4</v>
      </c>
      <c r="V143" s="327">
        <f t="shared" si="20"/>
        <v>3.3234039809004978E-4</v>
      </c>
      <c r="W143" s="327">
        <f t="shared" si="20"/>
        <v>3.0710659022710777E-4</v>
      </c>
      <c r="X143" s="327">
        <f t="shared" si="20"/>
        <v>3.0212445419550512E-4</v>
      </c>
      <c r="Y143" s="327">
        <f t="shared" si="20"/>
        <v>3.0873475647559887E-4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0.61742468432565156</v>
      </c>
      <c r="C144" s="310">
        <f t="shared" si="21"/>
        <v>0.62612445628667868</v>
      </c>
      <c r="D144" s="310">
        <f t="shared" si="21"/>
        <v>0.61774358249527672</v>
      </c>
      <c r="E144" s="310">
        <f t="shared" si="21"/>
        <v>0.59266940971907267</v>
      </c>
      <c r="F144" s="310">
        <f t="shared" si="21"/>
        <v>0.5999631661348328</v>
      </c>
      <c r="G144" s="310">
        <f t="shared" si="21"/>
        <v>0.61670563684825819</v>
      </c>
      <c r="H144" s="310">
        <f t="shared" si="21"/>
        <v>0.63339840986372686</v>
      </c>
      <c r="I144" s="310">
        <f t="shared" si="21"/>
        <v>0.59060792006658214</v>
      </c>
      <c r="J144" s="310">
        <f t="shared" si="21"/>
        <v>0.58008961667960923</v>
      </c>
      <c r="K144" s="310">
        <f t="shared" si="21"/>
        <v>0.58872104166381045</v>
      </c>
      <c r="L144" s="310">
        <f t="shared" si="21"/>
        <v>0.57227331691574457</v>
      </c>
      <c r="M144" s="310">
        <f t="shared" si="21"/>
        <v>0.61693107734883745</v>
      </c>
      <c r="N144" s="310">
        <f t="shared" si="21"/>
        <v>0.62655257862369995</v>
      </c>
      <c r="O144" s="310">
        <f t="shared" si="21"/>
        <v>0.73249053897147176</v>
      </c>
      <c r="P144" s="310">
        <f t="shared" si="21"/>
        <v>0.79365011278022302</v>
      </c>
      <c r="Q144" s="310">
        <f t="shared" si="21"/>
        <v>0.77837370674573647</v>
      </c>
      <c r="R144" s="310">
        <f t="shared" si="21"/>
        <v>0.74382141835717719</v>
      </c>
      <c r="S144" s="310">
        <f t="shared" si="21"/>
        <v>0.71478501854327248</v>
      </c>
      <c r="T144" s="310">
        <f t="shared" si="21"/>
        <v>0.71830142267911856</v>
      </c>
      <c r="U144" s="310">
        <f t="shared" si="21"/>
        <v>0.67813451399355928</v>
      </c>
      <c r="V144" s="310">
        <f t="shared" si="21"/>
        <v>0.69849968675545149</v>
      </c>
      <c r="W144" s="310">
        <f t="shared" si="21"/>
        <v>0.72121117875860585</v>
      </c>
      <c r="X144" s="310">
        <f t="shared" si="21"/>
        <v>0.72591908996454801</v>
      </c>
      <c r="Y144" s="310">
        <f t="shared" si="21"/>
        <v>0.71994171599606416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1.0000000000000002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0.99999999999999989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0.99999999999999989</v>
      </c>
      <c r="L146" s="232">
        <f t="shared" si="22"/>
        <v>1</v>
      </c>
      <c r="M146" s="232">
        <f t="shared" si="22"/>
        <v>0.99999999999999989</v>
      </c>
      <c r="N146" s="232">
        <f t="shared" si="22"/>
        <v>1</v>
      </c>
      <c r="O146" s="232">
        <f t="shared" si="22"/>
        <v>1.0000000000000002</v>
      </c>
      <c r="P146" s="232">
        <f t="shared" si="22"/>
        <v>0.99999999999999989</v>
      </c>
      <c r="Q146" s="232">
        <f t="shared" si="22"/>
        <v>1</v>
      </c>
      <c r="R146" s="232">
        <f t="shared" si="22"/>
        <v>1</v>
      </c>
      <c r="S146" s="232">
        <f t="shared" si="22"/>
        <v>1.0000000000000002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0</v>
      </c>
      <c r="C151" s="268">
        <f t="shared" si="27"/>
        <v>0</v>
      </c>
      <c r="D151" s="268">
        <f t="shared" si="27"/>
        <v>0</v>
      </c>
      <c r="E151" s="268">
        <f t="shared" si="27"/>
        <v>0</v>
      </c>
      <c r="F151" s="268">
        <f t="shared" si="27"/>
        <v>0</v>
      </c>
      <c r="G151" s="268">
        <f t="shared" si="27"/>
        <v>0</v>
      </c>
      <c r="H151" s="268">
        <f t="shared" si="27"/>
        <v>0</v>
      </c>
      <c r="I151" s="268">
        <f t="shared" si="27"/>
        <v>0</v>
      </c>
      <c r="J151" s="268">
        <f t="shared" si="27"/>
        <v>0</v>
      </c>
      <c r="K151" s="268">
        <f t="shared" si="27"/>
        <v>0</v>
      </c>
      <c r="L151" s="268">
        <f t="shared" si="27"/>
        <v>0</v>
      </c>
      <c r="M151" s="268">
        <f t="shared" si="27"/>
        <v>0</v>
      </c>
      <c r="N151" s="268">
        <f t="shared" si="27"/>
        <v>1.1366985476294262E-3</v>
      </c>
      <c r="O151" s="268">
        <f t="shared" si="27"/>
        <v>3.2611878900349397E-4</v>
      </c>
      <c r="P151" s="268">
        <f t="shared" si="27"/>
        <v>2.3535920844236849E-4</v>
      </c>
      <c r="Q151" s="268">
        <f t="shared" si="27"/>
        <v>7.0202587977249607E-4</v>
      </c>
      <c r="R151" s="268">
        <f t="shared" si="27"/>
        <v>6.8312114225734541E-4</v>
      </c>
      <c r="S151" s="268">
        <f t="shared" si="27"/>
        <v>6.3792717086781246E-4</v>
      </c>
      <c r="T151" s="268">
        <f t="shared" si="27"/>
        <v>6.7338737293155826E-4</v>
      </c>
      <c r="U151" s="268">
        <f t="shared" si="27"/>
        <v>6.7100885523557351E-4</v>
      </c>
      <c r="V151" s="268">
        <f t="shared" si="27"/>
        <v>9.5417962241368687E-4</v>
      </c>
      <c r="W151" s="268">
        <f t="shared" si="27"/>
        <v>2.0898438845182413E-3</v>
      </c>
      <c r="X151" s="268">
        <f t="shared" si="27"/>
        <v>8.7365012881242265E-4</v>
      </c>
      <c r="Y151" s="268">
        <f t="shared" si="27"/>
        <v>7.4784862523962848E-4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0.15114305473962128</v>
      </c>
      <c r="C153" s="269">
        <f t="shared" si="29"/>
        <v>0.14935023002702491</v>
      </c>
      <c r="D153" s="269">
        <f t="shared" si="29"/>
        <v>0.14492112737918778</v>
      </c>
      <c r="E153" s="269">
        <f t="shared" si="29"/>
        <v>0.13693561923980163</v>
      </c>
      <c r="F153" s="269">
        <f t="shared" si="29"/>
        <v>0.1379815090542886</v>
      </c>
      <c r="G153" s="269">
        <f t="shared" si="29"/>
        <v>0.13456997502236137</v>
      </c>
      <c r="H153" s="269">
        <f t="shared" si="29"/>
        <v>0.12997232593741093</v>
      </c>
      <c r="I153" s="269">
        <f t="shared" si="29"/>
        <v>0.11183235958320567</v>
      </c>
      <c r="J153" s="269">
        <f t="shared" si="29"/>
        <v>0.11423219890473284</v>
      </c>
      <c r="K153" s="269">
        <f t="shared" si="29"/>
        <v>0.12918175739560248</v>
      </c>
      <c r="L153" s="269">
        <f t="shared" si="29"/>
        <v>0.13938543954711191</v>
      </c>
      <c r="M153" s="269">
        <f t="shared" si="29"/>
        <v>0.12633889276566537</v>
      </c>
      <c r="N153" s="269">
        <f t="shared" si="29"/>
        <v>0.11303236418029754</v>
      </c>
      <c r="O153" s="269">
        <f t="shared" si="29"/>
        <v>0.10821028635923943</v>
      </c>
      <c r="P153" s="269">
        <f t="shared" si="29"/>
        <v>9.358194499211718E-2</v>
      </c>
      <c r="Q153" s="269">
        <f t="shared" si="29"/>
        <v>0.1166039831077757</v>
      </c>
      <c r="R153" s="269">
        <f t="shared" si="29"/>
        <v>0.11716845773495577</v>
      </c>
      <c r="S153" s="269">
        <f t="shared" si="29"/>
        <v>0.14032332778558629</v>
      </c>
      <c r="T153" s="269">
        <f t="shared" si="29"/>
        <v>0.16218881713853719</v>
      </c>
      <c r="U153" s="269">
        <f t="shared" si="29"/>
        <v>0.13477045459759598</v>
      </c>
      <c r="V153" s="269">
        <f t="shared" si="29"/>
        <v>0.15991486477023253</v>
      </c>
      <c r="W153" s="269">
        <f t="shared" si="29"/>
        <v>0.18192699835335549</v>
      </c>
      <c r="X153" s="269">
        <f t="shared" si="29"/>
        <v>0.17047785881123834</v>
      </c>
      <c r="Y153" s="269">
        <f t="shared" si="29"/>
        <v>0.16550512495488953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0.12301276384786855</v>
      </c>
      <c r="C154" s="318">
        <f t="shared" si="30"/>
        <v>0.12165743873930468</v>
      </c>
      <c r="D154" s="318">
        <f t="shared" si="30"/>
        <v>0.11814524684758455</v>
      </c>
      <c r="E154" s="318">
        <f t="shared" si="30"/>
        <v>0.11218333903257187</v>
      </c>
      <c r="F154" s="318">
        <f t="shared" si="30"/>
        <v>0.11269984135348697</v>
      </c>
      <c r="G154" s="318">
        <f t="shared" si="30"/>
        <v>0.10900969495715944</v>
      </c>
      <c r="H154" s="318">
        <f t="shared" si="30"/>
        <v>0.10567685570296795</v>
      </c>
      <c r="I154" s="318">
        <f t="shared" si="30"/>
        <v>9.0551666768282135E-2</v>
      </c>
      <c r="J154" s="318">
        <f t="shared" si="30"/>
        <v>9.3448540731923629E-2</v>
      </c>
      <c r="K154" s="318">
        <f t="shared" si="30"/>
        <v>0.10421911673455929</v>
      </c>
      <c r="L154" s="318">
        <f t="shared" si="30"/>
        <v>0.11336324799928521</v>
      </c>
      <c r="M154" s="318">
        <f t="shared" si="30"/>
        <v>0.10329186579021145</v>
      </c>
      <c r="N154" s="318">
        <f t="shared" si="30"/>
        <v>8.9988716661827312E-2</v>
      </c>
      <c r="O154" s="318">
        <f t="shared" si="30"/>
        <v>7.5354474164138069E-2</v>
      </c>
      <c r="P154" s="318">
        <f t="shared" si="30"/>
        <v>5.8747001586692459E-2</v>
      </c>
      <c r="Q154" s="318">
        <f t="shared" si="30"/>
        <v>8.3464871596193743E-2</v>
      </c>
      <c r="R154" s="318">
        <f t="shared" si="30"/>
        <v>8.4946585355938173E-2</v>
      </c>
      <c r="S154" s="318">
        <f t="shared" si="30"/>
        <v>0.11130850421151049</v>
      </c>
      <c r="T154" s="318">
        <f t="shared" si="30"/>
        <v>0.13600277783869769</v>
      </c>
      <c r="U154" s="318">
        <f t="shared" si="30"/>
        <v>0.11388994825612468</v>
      </c>
      <c r="V154" s="318">
        <f t="shared" si="30"/>
        <v>0.13490943769593719</v>
      </c>
      <c r="W154" s="318">
        <f t="shared" si="30"/>
        <v>0.15716954793651561</v>
      </c>
      <c r="X154" s="318">
        <f t="shared" si="30"/>
        <v>0.1463664529698957</v>
      </c>
      <c r="Y154" s="318">
        <f t="shared" si="30"/>
        <v>0.14161712523908504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2.8130290891752733E-2</v>
      </c>
      <c r="C155" s="318">
        <f t="shared" si="31"/>
        <v>2.7692791287720234E-2</v>
      </c>
      <c r="D155" s="318">
        <f t="shared" si="31"/>
        <v>2.6775880531603201E-2</v>
      </c>
      <c r="E155" s="318">
        <f t="shared" si="31"/>
        <v>2.4752280207229773E-2</v>
      </c>
      <c r="F155" s="318">
        <f t="shared" si="31"/>
        <v>2.5281667700801636E-2</v>
      </c>
      <c r="G155" s="318">
        <f t="shared" si="31"/>
        <v>2.5560280065201918E-2</v>
      </c>
      <c r="H155" s="318">
        <f t="shared" si="31"/>
        <v>2.4295470234442996E-2</v>
      </c>
      <c r="I155" s="318">
        <f t="shared" si="31"/>
        <v>2.1280692814923528E-2</v>
      </c>
      <c r="J155" s="318">
        <f t="shared" si="31"/>
        <v>2.0783658172809211E-2</v>
      </c>
      <c r="K155" s="318">
        <f t="shared" si="31"/>
        <v>2.4962640661043187E-2</v>
      </c>
      <c r="L155" s="318">
        <f t="shared" si="31"/>
        <v>2.6022191547826694E-2</v>
      </c>
      <c r="M155" s="318">
        <f t="shared" si="31"/>
        <v>2.3047026975453921E-2</v>
      </c>
      <c r="N155" s="318">
        <f t="shared" si="31"/>
        <v>2.3043647518470222E-2</v>
      </c>
      <c r="O155" s="318">
        <f t="shared" si="31"/>
        <v>3.2855812195101364E-2</v>
      </c>
      <c r="P155" s="318">
        <f t="shared" si="31"/>
        <v>3.4834943405424729E-2</v>
      </c>
      <c r="Q155" s="318">
        <f t="shared" si="31"/>
        <v>3.313911151158197E-2</v>
      </c>
      <c r="R155" s="318">
        <f t="shared" si="31"/>
        <v>3.2221872379017587E-2</v>
      </c>
      <c r="S155" s="318">
        <f t="shared" si="31"/>
        <v>2.9014823574075806E-2</v>
      </c>
      <c r="T155" s="318">
        <f t="shared" si="31"/>
        <v>2.6186039299839505E-2</v>
      </c>
      <c r="U155" s="318">
        <f t="shared" si="31"/>
        <v>2.0880506341471299E-2</v>
      </c>
      <c r="V155" s="318">
        <f t="shared" si="31"/>
        <v>2.5005427074295351E-2</v>
      </c>
      <c r="W155" s="318">
        <f t="shared" si="31"/>
        <v>2.4757450416839879E-2</v>
      </c>
      <c r="X155" s="318">
        <f t="shared" si="31"/>
        <v>2.4111405841342654E-2</v>
      </c>
      <c r="Y155" s="318">
        <f t="shared" si="31"/>
        <v>2.3887999715804506E-2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0.68433316189081961</v>
      </c>
      <c r="C157" s="269">
        <f t="shared" si="33"/>
        <v>0.67368999120674655</v>
      </c>
      <c r="D157" s="269">
        <f t="shared" si="33"/>
        <v>0.6513840563225386</v>
      </c>
      <c r="E157" s="269">
        <f t="shared" si="33"/>
        <v>0.60215538628458432</v>
      </c>
      <c r="F157" s="269">
        <f t="shared" si="33"/>
        <v>0.6150339384024972</v>
      </c>
      <c r="G157" s="269">
        <f t="shared" si="33"/>
        <v>0.62181181642038241</v>
      </c>
      <c r="H157" s="269">
        <f t="shared" si="33"/>
        <v>0.59104244705962639</v>
      </c>
      <c r="I157" s="269">
        <f t="shared" si="33"/>
        <v>0.51770114490829822</v>
      </c>
      <c r="J157" s="269">
        <f t="shared" si="33"/>
        <v>0.50560964932027752</v>
      </c>
      <c r="K157" s="269">
        <f t="shared" si="33"/>
        <v>0.60727288169367499</v>
      </c>
      <c r="L157" s="269">
        <f t="shared" si="33"/>
        <v>0.63304886144898409</v>
      </c>
      <c r="M157" s="269">
        <f t="shared" si="33"/>
        <v>0.56067123169776389</v>
      </c>
      <c r="N157" s="269">
        <f t="shared" si="33"/>
        <v>0.56058901873764755</v>
      </c>
      <c r="O157" s="269">
        <f t="shared" si="33"/>
        <v>0.79929219120007933</v>
      </c>
      <c r="P157" s="269">
        <f t="shared" si="33"/>
        <v>0.84743904912519452</v>
      </c>
      <c r="Q157" s="269">
        <f t="shared" si="33"/>
        <v>0.80618408996339819</v>
      </c>
      <c r="R157" s="269">
        <f t="shared" si="33"/>
        <v>0.7838701665769251</v>
      </c>
      <c r="S157" s="269">
        <f t="shared" si="33"/>
        <v>0.70585142665456468</v>
      </c>
      <c r="T157" s="269">
        <f t="shared" si="33"/>
        <v>0.63703482983569926</v>
      </c>
      <c r="U157" s="269">
        <f t="shared" si="33"/>
        <v>0.50796570080011805</v>
      </c>
      <c r="V157" s="269">
        <f t="shared" si="33"/>
        <v>0.60831375829105871</v>
      </c>
      <c r="W157" s="269">
        <f t="shared" si="33"/>
        <v>0.60228116336608506</v>
      </c>
      <c r="X157" s="269">
        <f t="shared" si="33"/>
        <v>0.58656466300091969</v>
      </c>
      <c r="Y157" s="269">
        <f t="shared" si="33"/>
        <v>0.58112980202263831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0.68433316189081961</v>
      </c>
      <c r="C158" s="318">
        <f t="shared" si="34"/>
        <v>0.67368999120674655</v>
      </c>
      <c r="D158" s="318">
        <f t="shared" si="34"/>
        <v>0.6513840563225386</v>
      </c>
      <c r="E158" s="318">
        <f t="shared" si="34"/>
        <v>0.60215538628458432</v>
      </c>
      <c r="F158" s="318">
        <f t="shared" si="34"/>
        <v>0.6150339384024972</v>
      </c>
      <c r="G158" s="318">
        <f t="shared" si="34"/>
        <v>0.62181181642038241</v>
      </c>
      <c r="H158" s="318">
        <f t="shared" si="34"/>
        <v>0.59104244705962639</v>
      </c>
      <c r="I158" s="318">
        <f t="shared" si="34"/>
        <v>0.51770114490829822</v>
      </c>
      <c r="J158" s="318">
        <f t="shared" si="34"/>
        <v>0.50560964932027752</v>
      </c>
      <c r="K158" s="318">
        <f t="shared" si="34"/>
        <v>0.60727288169367499</v>
      </c>
      <c r="L158" s="318">
        <f t="shared" si="34"/>
        <v>0.63304886144898409</v>
      </c>
      <c r="M158" s="318">
        <f t="shared" si="34"/>
        <v>0.56067123169776389</v>
      </c>
      <c r="N158" s="318">
        <f t="shared" si="34"/>
        <v>0.56058901873764755</v>
      </c>
      <c r="O158" s="318">
        <f t="shared" si="34"/>
        <v>0.79929219120007933</v>
      </c>
      <c r="P158" s="318">
        <f t="shared" si="34"/>
        <v>0.84743904912519452</v>
      </c>
      <c r="Q158" s="318">
        <f t="shared" si="34"/>
        <v>0.80618408996339819</v>
      </c>
      <c r="R158" s="318">
        <f t="shared" si="34"/>
        <v>0.7838701665769251</v>
      </c>
      <c r="S158" s="318">
        <f t="shared" si="34"/>
        <v>0.70585142665456468</v>
      </c>
      <c r="T158" s="318">
        <f t="shared" si="34"/>
        <v>0.63703482983569926</v>
      </c>
      <c r="U158" s="318">
        <f t="shared" si="34"/>
        <v>0.50796570080011805</v>
      </c>
      <c r="V158" s="318">
        <f t="shared" si="34"/>
        <v>0.60831375829105871</v>
      </c>
      <c r="W158" s="318">
        <f t="shared" si="34"/>
        <v>0.60228116336608506</v>
      </c>
      <c r="X158" s="318">
        <f t="shared" si="34"/>
        <v>0.58656466300091969</v>
      </c>
      <c r="Y158" s="318">
        <f t="shared" si="34"/>
        <v>0.58112980202263831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6.5538206826927292E-2</v>
      </c>
      <c r="C160" s="269">
        <f t="shared" si="36"/>
        <v>6.4816122593516851E-2</v>
      </c>
      <c r="D160" s="269">
        <f t="shared" si="36"/>
        <v>6.294491222952503E-2</v>
      </c>
      <c r="E160" s="269">
        <f t="shared" si="36"/>
        <v>5.9768552840131918E-2</v>
      </c>
      <c r="F160" s="269">
        <f t="shared" si="36"/>
        <v>6.0043732706642226E-2</v>
      </c>
      <c r="G160" s="269">
        <f t="shared" si="36"/>
        <v>5.8077712513459293E-2</v>
      </c>
      <c r="H160" s="269">
        <f t="shared" si="36"/>
        <v>5.6302056869852748E-2</v>
      </c>
      <c r="I160" s="269">
        <f t="shared" si="36"/>
        <v>4.8243724305894436E-2</v>
      </c>
      <c r="J160" s="269">
        <f t="shared" si="36"/>
        <v>4.9787108252746314E-2</v>
      </c>
      <c r="K160" s="269">
        <f t="shared" si="36"/>
        <v>5.5525409024354461E-2</v>
      </c>
      <c r="L160" s="269">
        <f t="shared" si="36"/>
        <v>6.0397179622252176E-2</v>
      </c>
      <c r="M160" s="269">
        <f t="shared" si="36"/>
        <v>5.5031392287633638E-2</v>
      </c>
      <c r="N160" s="269">
        <f t="shared" si="36"/>
        <v>4.7943798189644414E-2</v>
      </c>
      <c r="O160" s="269">
        <f t="shared" si="36"/>
        <v>4.014702993919602E-2</v>
      </c>
      <c r="P160" s="269">
        <f t="shared" si="36"/>
        <v>3.1298972724586829E-2</v>
      </c>
      <c r="Q160" s="269">
        <f t="shared" si="36"/>
        <v>4.4468052308939778E-2</v>
      </c>
      <c r="R160" s="269">
        <f t="shared" si="36"/>
        <v>4.52574733397893E-2</v>
      </c>
      <c r="S160" s="269">
        <f t="shared" si="36"/>
        <v>5.9302462138251376E-2</v>
      </c>
      <c r="T160" s="269">
        <f t="shared" si="36"/>
        <v>7.2458970144370541E-2</v>
      </c>
      <c r="U160" s="269">
        <f t="shared" si="36"/>
        <v>6.0677792700836668E-2</v>
      </c>
      <c r="V160" s="269">
        <f t="shared" si="36"/>
        <v>7.1876465124834199E-2</v>
      </c>
      <c r="W160" s="269">
        <f t="shared" si="36"/>
        <v>8.3736110118596441E-2</v>
      </c>
      <c r="X160" s="269">
        <f t="shared" si="36"/>
        <v>7.79804840343888E-2</v>
      </c>
      <c r="Y160" s="269">
        <f t="shared" si="36"/>
        <v>7.545015780339967E-2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6.5538206826927292E-2</v>
      </c>
      <c r="C161" s="318">
        <f t="shared" si="37"/>
        <v>6.4816122593516851E-2</v>
      </c>
      <c r="D161" s="318">
        <f t="shared" si="37"/>
        <v>6.294491222952503E-2</v>
      </c>
      <c r="E161" s="318">
        <f t="shared" si="37"/>
        <v>5.9768552840131918E-2</v>
      </c>
      <c r="F161" s="318">
        <f t="shared" si="37"/>
        <v>6.0043732706642226E-2</v>
      </c>
      <c r="G161" s="318">
        <f t="shared" si="37"/>
        <v>5.8077712513459293E-2</v>
      </c>
      <c r="H161" s="318">
        <f t="shared" si="37"/>
        <v>5.6302056869852748E-2</v>
      </c>
      <c r="I161" s="318">
        <f t="shared" si="37"/>
        <v>4.8243724305894436E-2</v>
      </c>
      <c r="J161" s="318">
        <f t="shared" si="37"/>
        <v>4.9787108252746314E-2</v>
      </c>
      <c r="K161" s="318">
        <f t="shared" si="37"/>
        <v>5.5525409024354461E-2</v>
      </c>
      <c r="L161" s="318">
        <f t="shared" si="37"/>
        <v>6.0397179622252176E-2</v>
      </c>
      <c r="M161" s="318">
        <f t="shared" si="37"/>
        <v>5.5031392287633638E-2</v>
      </c>
      <c r="N161" s="318">
        <f t="shared" si="37"/>
        <v>4.7943798189644414E-2</v>
      </c>
      <c r="O161" s="318">
        <f t="shared" si="37"/>
        <v>4.014702993919602E-2</v>
      </c>
      <c r="P161" s="318">
        <f t="shared" si="37"/>
        <v>3.1298972724586829E-2</v>
      </c>
      <c r="Q161" s="318">
        <f t="shared" si="37"/>
        <v>4.4468052308939778E-2</v>
      </c>
      <c r="R161" s="318">
        <f t="shared" si="37"/>
        <v>4.52574733397893E-2</v>
      </c>
      <c r="S161" s="318">
        <f t="shared" si="37"/>
        <v>5.9302462138251376E-2</v>
      </c>
      <c r="T161" s="318">
        <f t="shared" si="37"/>
        <v>7.2458970144370541E-2</v>
      </c>
      <c r="U161" s="318">
        <f t="shared" si="37"/>
        <v>6.0677792700836668E-2</v>
      </c>
      <c r="V161" s="318">
        <f t="shared" si="37"/>
        <v>7.1876465124834199E-2</v>
      </c>
      <c r="W161" s="318">
        <f t="shared" si="37"/>
        <v>8.3736110118596441E-2</v>
      </c>
      <c r="X161" s="318">
        <f t="shared" si="37"/>
        <v>7.79804840343888E-2</v>
      </c>
      <c r="Y161" s="318">
        <f t="shared" si="37"/>
        <v>7.545015780339967E-2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9.8985576542631848E-2</v>
      </c>
      <c r="C163" s="310">
        <f t="shared" si="39"/>
        <v>0.11214365617271173</v>
      </c>
      <c r="D163" s="310">
        <f t="shared" si="39"/>
        <v>0.14074990406874863</v>
      </c>
      <c r="E163" s="310">
        <f t="shared" si="39"/>
        <v>0.20114044163548206</v>
      </c>
      <c r="F163" s="310">
        <f t="shared" si="39"/>
        <v>0.1869408198365719</v>
      </c>
      <c r="G163" s="310">
        <f t="shared" si="39"/>
        <v>0.18554049604379688</v>
      </c>
      <c r="H163" s="310">
        <f t="shared" si="39"/>
        <v>0.22268317013310984</v>
      </c>
      <c r="I163" s="310">
        <f t="shared" si="39"/>
        <v>0.32222277120260162</v>
      </c>
      <c r="J163" s="310">
        <f t="shared" si="39"/>
        <v>0.33037104352224328</v>
      </c>
      <c r="K163" s="310">
        <f t="shared" si="39"/>
        <v>0.20801995188636804</v>
      </c>
      <c r="L163" s="310">
        <f t="shared" si="39"/>
        <v>0.16716851938165175</v>
      </c>
      <c r="M163" s="310">
        <f t="shared" si="39"/>
        <v>0.257958483248937</v>
      </c>
      <c r="N163" s="310">
        <f t="shared" si="39"/>
        <v>0.27729812034478118</v>
      </c>
      <c r="O163" s="310">
        <f t="shared" si="39"/>
        <v>5.2024373712481836E-2</v>
      </c>
      <c r="P163" s="310">
        <f t="shared" si="39"/>
        <v>2.7444673949659031E-2</v>
      </c>
      <c r="Q163" s="310">
        <f t="shared" si="39"/>
        <v>3.2041848740113864E-2</v>
      </c>
      <c r="R163" s="310">
        <f t="shared" si="39"/>
        <v>5.3020781206072516E-2</v>
      </c>
      <c r="S163" s="310">
        <f t="shared" si="39"/>
        <v>9.388485625072987E-2</v>
      </c>
      <c r="T163" s="310">
        <f t="shared" si="39"/>
        <v>0.12764399550846139</v>
      </c>
      <c r="U163" s="310">
        <f t="shared" si="39"/>
        <v>0.29591504304621385</v>
      </c>
      <c r="V163" s="310">
        <f t="shared" si="39"/>
        <v>0.15894073219146088</v>
      </c>
      <c r="W163" s="310">
        <f t="shared" si="39"/>
        <v>0.12996588427744482</v>
      </c>
      <c r="X163" s="310">
        <f t="shared" si="39"/>
        <v>0.16410334402464072</v>
      </c>
      <c r="Y163" s="310">
        <f t="shared" si="39"/>
        <v>0.17716706659383277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0</v>
      </c>
      <c r="C165" s="232">
        <f t="shared" si="40"/>
        <v>0</v>
      </c>
      <c r="D165" s="232">
        <f t="shared" si="40"/>
        <v>0</v>
      </c>
      <c r="E165" s="232">
        <f t="shared" si="40"/>
        <v>0</v>
      </c>
      <c r="F165" s="232">
        <f t="shared" si="40"/>
        <v>0</v>
      </c>
      <c r="G165" s="232">
        <f t="shared" si="40"/>
        <v>0</v>
      </c>
      <c r="H165" s="232">
        <f t="shared" si="40"/>
        <v>0</v>
      </c>
      <c r="I165" s="232">
        <f t="shared" si="40"/>
        <v>0</v>
      </c>
      <c r="J165" s="232">
        <f t="shared" si="40"/>
        <v>0</v>
      </c>
      <c r="K165" s="232">
        <f t="shared" si="40"/>
        <v>0</v>
      </c>
      <c r="L165" s="232">
        <f t="shared" si="40"/>
        <v>0</v>
      </c>
      <c r="M165" s="232">
        <f t="shared" si="40"/>
        <v>0</v>
      </c>
      <c r="N165" s="232">
        <f t="shared" si="40"/>
        <v>0</v>
      </c>
      <c r="O165" s="232">
        <f t="shared" si="40"/>
        <v>0</v>
      </c>
      <c r="P165" s="232">
        <f t="shared" si="40"/>
        <v>0</v>
      </c>
      <c r="Q165" s="232">
        <f t="shared" si="40"/>
        <v>0</v>
      </c>
      <c r="R165" s="232">
        <f t="shared" si="40"/>
        <v>0</v>
      </c>
      <c r="S165" s="232">
        <f t="shared" si="40"/>
        <v>0</v>
      </c>
      <c r="T165" s="232">
        <f t="shared" si="40"/>
        <v>0</v>
      </c>
      <c r="U165" s="232">
        <f t="shared" si="40"/>
        <v>0</v>
      </c>
      <c r="V165" s="232">
        <f t="shared" si="40"/>
        <v>0</v>
      </c>
      <c r="W165" s="232">
        <f t="shared" si="40"/>
        <v>0</v>
      </c>
      <c r="X165" s="232">
        <f t="shared" si="40"/>
        <v>0</v>
      </c>
      <c r="Y165" s="232">
        <f t="shared" si="40"/>
        <v>0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0</v>
      </c>
      <c r="C170" s="268">
        <f t="shared" si="45"/>
        <v>0</v>
      </c>
      <c r="D170" s="268">
        <f t="shared" si="45"/>
        <v>0</v>
      </c>
      <c r="E170" s="268">
        <f t="shared" si="45"/>
        <v>0</v>
      </c>
      <c r="F170" s="268">
        <f t="shared" si="45"/>
        <v>0</v>
      </c>
      <c r="G170" s="268">
        <f t="shared" si="45"/>
        <v>0</v>
      </c>
      <c r="H170" s="268">
        <f t="shared" si="45"/>
        <v>0</v>
      </c>
      <c r="I170" s="268">
        <f t="shared" si="45"/>
        <v>0</v>
      </c>
      <c r="J170" s="268">
        <f t="shared" si="45"/>
        <v>0</v>
      </c>
      <c r="K170" s="268">
        <f t="shared" si="45"/>
        <v>0</v>
      </c>
      <c r="L170" s="268">
        <f t="shared" si="45"/>
        <v>0</v>
      </c>
      <c r="M170" s="268">
        <f t="shared" si="45"/>
        <v>0</v>
      </c>
      <c r="N170" s="268">
        <f t="shared" si="45"/>
        <v>0</v>
      </c>
      <c r="O170" s="268">
        <f t="shared" si="45"/>
        <v>0</v>
      </c>
      <c r="P170" s="268">
        <f t="shared" si="45"/>
        <v>0</v>
      </c>
      <c r="Q170" s="268">
        <f t="shared" si="45"/>
        <v>0</v>
      </c>
      <c r="R170" s="268">
        <f t="shared" si="45"/>
        <v>0</v>
      </c>
      <c r="S170" s="268">
        <f t="shared" si="45"/>
        <v>0</v>
      </c>
      <c r="T170" s="268">
        <f t="shared" si="45"/>
        <v>0</v>
      </c>
      <c r="U170" s="268">
        <f t="shared" si="45"/>
        <v>0</v>
      </c>
      <c r="V170" s="268">
        <f t="shared" si="45"/>
        <v>0</v>
      </c>
      <c r="W170" s="268">
        <f t="shared" si="45"/>
        <v>0</v>
      </c>
      <c r="X170" s="268">
        <f t="shared" si="45"/>
        <v>0</v>
      </c>
      <c r="Y170" s="268">
        <f t="shared" si="45"/>
        <v>0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</v>
      </c>
      <c r="C171" s="269">
        <f t="shared" si="46"/>
        <v>0</v>
      </c>
      <c r="D171" s="269">
        <f t="shared" si="46"/>
        <v>0</v>
      </c>
      <c r="E171" s="269">
        <f t="shared" si="46"/>
        <v>0</v>
      </c>
      <c r="F171" s="269">
        <f t="shared" si="46"/>
        <v>0</v>
      </c>
      <c r="G171" s="269">
        <f t="shared" si="46"/>
        <v>0</v>
      </c>
      <c r="H171" s="269">
        <f t="shared" si="46"/>
        <v>0</v>
      </c>
      <c r="I171" s="269">
        <f t="shared" si="46"/>
        <v>0</v>
      </c>
      <c r="J171" s="269">
        <f t="shared" si="46"/>
        <v>0</v>
      </c>
      <c r="K171" s="269">
        <f t="shared" si="46"/>
        <v>0</v>
      </c>
      <c r="L171" s="269">
        <f t="shared" si="46"/>
        <v>0</v>
      </c>
      <c r="M171" s="269">
        <f t="shared" si="46"/>
        <v>0</v>
      </c>
      <c r="N171" s="269">
        <f t="shared" si="46"/>
        <v>0</v>
      </c>
      <c r="O171" s="269">
        <f t="shared" si="46"/>
        <v>0</v>
      </c>
      <c r="P171" s="269">
        <f t="shared" si="46"/>
        <v>0</v>
      </c>
      <c r="Q171" s="269">
        <f t="shared" si="46"/>
        <v>0</v>
      </c>
      <c r="R171" s="269">
        <f t="shared" si="46"/>
        <v>0</v>
      </c>
      <c r="S171" s="269">
        <f t="shared" si="46"/>
        <v>0</v>
      </c>
      <c r="T171" s="269">
        <f t="shared" si="46"/>
        <v>0</v>
      </c>
      <c r="U171" s="269">
        <f t="shared" si="46"/>
        <v>0</v>
      </c>
      <c r="V171" s="269">
        <f t="shared" si="46"/>
        <v>0</v>
      </c>
      <c r="W171" s="269">
        <f t="shared" si="46"/>
        <v>0</v>
      </c>
      <c r="X171" s="269">
        <f t="shared" si="46"/>
        <v>0</v>
      </c>
      <c r="Y171" s="269">
        <f t="shared" si="46"/>
        <v>0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</v>
      </c>
      <c r="C172" s="318">
        <f t="shared" si="47"/>
        <v>0</v>
      </c>
      <c r="D172" s="318">
        <f t="shared" si="47"/>
        <v>0</v>
      </c>
      <c r="E172" s="318">
        <f t="shared" si="47"/>
        <v>0</v>
      </c>
      <c r="F172" s="318">
        <f t="shared" si="47"/>
        <v>0</v>
      </c>
      <c r="G172" s="318">
        <f t="shared" si="47"/>
        <v>0</v>
      </c>
      <c r="H172" s="318">
        <f t="shared" si="47"/>
        <v>0</v>
      </c>
      <c r="I172" s="318">
        <f t="shared" si="47"/>
        <v>0</v>
      </c>
      <c r="J172" s="318">
        <f t="shared" si="47"/>
        <v>0</v>
      </c>
      <c r="K172" s="318">
        <f t="shared" si="47"/>
        <v>0</v>
      </c>
      <c r="L172" s="318">
        <f t="shared" si="47"/>
        <v>0</v>
      </c>
      <c r="M172" s="318">
        <f t="shared" si="47"/>
        <v>0</v>
      </c>
      <c r="N172" s="318">
        <f t="shared" si="47"/>
        <v>0</v>
      </c>
      <c r="O172" s="318">
        <f t="shared" si="47"/>
        <v>0</v>
      </c>
      <c r="P172" s="318">
        <f t="shared" si="47"/>
        <v>0</v>
      </c>
      <c r="Q172" s="318">
        <f t="shared" si="47"/>
        <v>0</v>
      </c>
      <c r="R172" s="318">
        <f t="shared" si="47"/>
        <v>0</v>
      </c>
      <c r="S172" s="318">
        <f t="shared" si="47"/>
        <v>0</v>
      </c>
      <c r="T172" s="318">
        <f t="shared" si="47"/>
        <v>0</v>
      </c>
      <c r="U172" s="318">
        <f t="shared" si="47"/>
        <v>0</v>
      </c>
      <c r="V172" s="318">
        <f t="shared" si="47"/>
        <v>0</v>
      </c>
      <c r="W172" s="318">
        <f t="shared" si="47"/>
        <v>0</v>
      </c>
      <c r="X172" s="318">
        <f t="shared" si="47"/>
        <v>0</v>
      </c>
      <c r="Y172" s="318">
        <f t="shared" si="47"/>
        <v>0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0</v>
      </c>
      <c r="C175" s="269">
        <f t="shared" si="50"/>
        <v>0</v>
      </c>
      <c r="D175" s="269">
        <f t="shared" si="50"/>
        <v>0</v>
      </c>
      <c r="E175" s="269">
        <f t="shared" si="50"/>
        <v>0</v>
      </c>
      <c r="F175" s="269">
        <f t="shared" si="50"/>
        <v>0</v>
      </c>
      <c r="G175" s="269">
        <f t="shared" si="50"/>
        <v>0</v>
      </c>
      <c r="H175" s="269">
        <f t="shared" si="50"/>
        <v>0</v>
      </c>
      <c r="I175" s="269">
        <f t="shared" si="50"/>
        <v>0</v>
      </c>
      <c r="J175" s="269">
        <f t="shared" si="50"/>
        <v>0</v>
      </c>
      <c r="K175" s="269">
        <f t="shared" si="50"/>
        <v>0</v>
      </c>
      <c r="L175" s="269">
        <f t="shared" si="50"/>
        <v>0</v>
      </c>
      <c r="M175" s="269">
        <f t="shared" si="50"/>
        <v>0</v>
      </c>
      <c r="N175" s="269">
        <f t="shared" si="50"/>
        <v>0</v>
      </c>
      <c r="O175" s="269">
        <f t="shared" si="50"/>
        <v>0</v>
      </c>
      <c r="P175" s="269">
        <f t="shared" si="50"/>
        <v>0</v>
      </c>
      <c r="Q175" s="269">
        <f t="shared" si="50"/>
        <v>0</v>
      </c>
      <c r="R175" s="269">
        <f t="shared" si="50"/>
        <v>0</v>
      </c>
      <c r="S175" s="269">
        <f t="shared" si="50"/>
        <v>0</v>
      </c>
      <c r="T175" s="269">
        <f t="shared" si="50"/>
        <v>0</v>
      </c>
      <c r="U175" s="269">
        <f t="shared" si="50"/>
        <v>0</v>
      </c>
      <c r="V175" s="269">
        <f t="shared" si="50"/>
        <v>0</v>
      </c>
      <c r="W175" s="269">
        <f t="shared" si="50"/>
        <v>0</v>
      </c>
      <c r="X175" s="269">
        <f t="shared" si="50"/>
        <v>0</v>
      </c>
      <c r="Y175" s="269">
        <f t="shared" si="50"/>
        <v>0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0</v>
      </c>
      <c r="C176" s="318">
        <f t="shared" si="51"/>
        <v>0</v>
      </c>
      <c r="D176" s="318">
        <f t="shared" si="51"/>
        <v>0</v>
      </c>
      <c r="E176" s="318">
        <f t="shared" si="51"/>
        <v>0</v>
      </c>
      <c r="F176" s="318">
        <f t="shared" si="51"/>
        <v>0</v>
      </c>
      <c r="G176" s="318">
        <f t="shared" si="51"/>
        <v>0</v>
      </c>
      <c r="H176" s="318">
        <f t="shared" si="51"/>
        <v>0</v>
      </c>
      <c r="I176" s="318">
        <f t="shared" si="51"/>
        <v>0</v>
      </c>
      <c r="J176" s="318">
        <f t="shared" si="51"/>
        <v>0</v>
      </c>
      <c r="K176" s="318">
        <f t="shared" si="51"/>
        <v>0</v>
      </c>
      <c r="L176" s="318">
        <f t="shared" si="51"/>
        <v>0</v>
      </c>
      <c r="M176" s="318">
        <f t="shared" si="51"/>
        <v>0</v>
      </c>
      <c r="N176" s="318">
        <f t="shared" si="51"/>
        <v>0</v>
      </c>
      <c r="O176" s="318">
        <f t="shared" si="51"/>
        <v>0</v>
      </c>
      <c r="P176" s="318">
        <f t="shared" si="51"/>
        <v>0</v>
      </c>
      <c r="Q176" s="318">
        <f t="shared" si="51"/>
        <v>0</v>
      </c>
      <c r="R176" s="318">
        <f t="shared" si="51"/>
        <v>0</v>
      </c>
      <c r="S176" s="318">
        <f t="shared" si="51"/>
        <v>0</v>
      </c>
      <c r="T176" s="318">
        <f t="shared" si="51"/>
        <v>0</v>
      </c>
      <c r="U176" s="318">
        <f t="shared" si="51"/>
        <v>0</v>
      </c>
      <c r="V176" s="318">
        <f t="shared" si="51"/>
        <v>0</v>
      </c>
      <c r="W176" s="318">
        <f t="shared" si="51"/>
        <v>0</v>
      </c>
      <c r="X176" s="318">
        <f t="shared" si="51"/>
        <v>0</v>
      </c>
      <c r="Y176" s="318">
        <f t="shared" si="51"/>
        <v>0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</v>
      </c>
      <c r="C179" s="310">
        <f t="shared" si="54"/>
        <v>0</v>
      </c>
      <c r="D179" s="310">
        <f t="shared" si="54"/>
        <v>0</v>
      </c>
      <c r="E179" s="310">
        <f t="shared" si="54"/>
        <v>0</v>
      </c>
      <c r="F179" s="310">
        <f t="shared" si="54"/>
        <v>0</v>
      </c>
      <c r="G179" s="310">
        <f t="shared" si="54"/>
        <v>0</v>
      </c>
      <c r="H179" s="310">
        <f t="shared" si="54"/>
        <v>0</v>
      </c>
      <c r="I179" s="310">
        <f t="shared" si="54"/>
        <v>0</v>
      </c>
      <c r="J179" s="310">
        <f t="shared" si="54"/>
        <v>0</v>
      </c>
      <c r="K179" s="310">
        <f t="shared" si="54"/>
        <v>0</v>
      </c>
      <c r="L179" s="310">
        <f t="shared" si="54"/>
        <v>0</v>
      </c>
      <c r="M179" s="310">
        <f t="shared" si="54"/>
        <v>0</v>
      </c>
      <c r="N179" s="310">
        <f t="shared" si="54"/>
        <v>0</v>
      </c>
      <c r="O179" s="310">
        <f t="shared" si="54"/>
        <v>0</v>
      </c>
      <c r="P179" s="310">
        <f t="shared" si="54"/>
        <v>0</v>
      </c>
      <c r="Q179" s="310">
        <f t="shared" si="54"/>
        <v>0</v>
      </c>
      <c r="R179" s="310">
        <f t="shared" si="54"/>
        <v>0</v>
      </c>
      <c r="S179" s="310">
        <f t="shared" si="54"/>
        <v>0</v>
      </c>
      <c r="T179" s="310">
        <f t="shared" si="54"/>
        <v>0</v>
      </c>
      <c r="U179" s="310">
        <f t="shared" si="54"/>
        <v>0</v>
      </c>
      <c r="V179" s="310">
        <f t="shared" si="54"/>
        <v>0</v>
      </c>
      <c r="W179" s="310">
        <f t="shared" si="54"/>
        <v>0</v>
      </c>
      <c r="X179" s="310">
        <f t="shared" si="54"/>
        <v>0</v>
      </c>
      <c r="Y179" s="310">
        <f t="shared" si="54"/>
        <v>0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340.45113411041058</v>
      </c>
      <c r="C183" s="320">
        <f t="shared" si="55"/>
        <v>327.94510480699398</v>
      </c>
      <c r="D183" s="320">
        <f t="shared" si="55"/>
        <v>333.97783525690301</v>
      </c>
      <c r="E183" s="320">
        <f t="shared" si="55"/>
        <v>319.40094802133348</v>
      </c>
      <c r="F183" s="320">
        <f t="shared" si="55"/>
        <v>322.89151030553586</v>
      </c>
      <c r="G183" s="320">
        <f t="shared" si="55"/>
        <v>319.922431391619</v>
      </c>
      <c r="H183" s="320">
        <f t="shared" si="55"/>
        <v>312.72971805724774</v>
      </c>
      <c r="I183" s="320">
        <f t="shared" si="55"/>
        <v>304.37180104829446</v>
      </c>
      <c r="J183" s="320">
        <f t="shared" si="55"/>
        <v>313.37260419147634</v>
      </c>
      <c r="K183" s="320">
        <f t="shared" si="55"/>
        <v>321.54125031818779</v>
      </c>
      <c r="L183" s="320">
        <f t="shared" si="55"/>
        <v>316.20171795133717</v>
      </c>
      <c r="M183" s="320">
        <f t="shared" si="55"/>
        <v>284.58429810940351</v>
      </c>
      <c r="N183" s="320">
        <f t="shared" si="55"/>
        <v>295.06964279337689</v>
      </c>
      <c r="O183" s="320">
        <f t="shared" si="55"/>
        <v>322.49926688313707</v>
      </c>
      <c r="P183" s="320">
        <f t="shared" si="55"/>
        <v>345.47260544076238</v>
      </c>
      <c r="Q183" s="320">
        <f t="shared" si="55"/>
        <v>317.71952517625232</v>
      </c>
      <c r="R183" s="320">
        <f t="shared" si="55"/>
        <v>299.46781005000508</v>
      </c>
      <c r="S183" s="320">
        <f t="shared" si="55"/>
        <v>280.07453766929183</v>
      </c>
      <c r="T183" s="320">
        <f t="shared" si="55"/>
        <v>246.48112947139387</v>
      </c>
      <c r="U183" s="320">
        <f t="shared" si="55"/>
        <v>244.92497779961602</v>
      </c>
      <c r="V183" s="320">
        <f t="shared" si="55"/>
        <v>255.38712820478864</v>
      </c>
      <c r="W183" s="320">
        <f t="shared" si="55"/>
        <v>237.03347506868184</v>
      </c>
      <c r="X183" s="320">
        <f t="shared" si="55"/>
        <v>179.50678840165403</v>
      </c>
      <c r="Y183" s="320">
        <f t="shared" si="55"/>
        <v>212.75137321859972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</v>
      </c>
      <c r="C188" s="275">
        <f>IF(C$10=0,0,C$10/NMM!C$9*1000)</f>
        <v>0</v>
      </c>
      <c r="D188" s="275">
        <f>IF(D$10=0,0,D$10/NMM!D$9*1000)</f>
        <v>0</v>
      </c>
      <c r="E188" s="275">
        <f>IF(E$10=0,0,E$10/NMM!E$9*1000)</f>
        <v>0</v>
      </c>
      <c r="F188" s="275">
        <f>IF(F$10=0,0,F$10/NMM!F$9*1000)</f>
        <v>0</v>
      </c>
      <c r="G188" s="275">
        <f>IF(G$10=0,0,G$10/NMM!G$9*1000)</f>
        <v>0</v>
      </c>
      <c r="H188" s="275">
        <f>IF(H$10=0,0,H$10/NMM!H$9*1000)</f>
        <v>0</v>
      </c>
      <c r="I188" s="275">
        <f>IF(I$10=0,0,I$10/NMM!I$9*1000)</f>
        <v>0</v>
      </c>
      <c r="J188" s="275">
        <f>IF(J$10=0,0,J$10/NMM!J$9*1000)</f>
        <v>0</v>
      </c>
      <c r="K188" s="275">
        <f>IF(K$10=0,0,K$10/NMM!K$9*1000)</f>
        <v>0</v>
      </c>
      <c r="L188" s="275">
        <f>IF(L$10=0,0,L$10/NMM!L$9*1000)</f>
        <v>0</v>
      </c>
      <c r="M188" s="275">
        <f>IF(M$10=0,0,M$10/NMM!M$9*1000)</f>
        <v>0</v>
      </c>
      <c r="N188" s="275">
        <f>IF(N$10=0,0,N$10/NMM!N$9*1000)</f>
        <v>0.20406706136290598</v>
      </c>
      <c r="O188" s="275">
        <f>IF(O$10=0,0,O$10/NMM!O$9*1000)</f>
        <v>4.4904165120060582E-2</v>
      </c>
      <c r="P188" s="275">
        <f>IF(P$10=0,0,P$10/NMM!P$9*1000)</f>
        <v>3.2744871510115174E-2</v>
      </c>
      <c r="Q188" s="275">
        <f>IF(Q$10=0,0,Q$10/NMM!Q$9*1000)</f>
        <v>9.4402145283764435E-2</v>
      </c>
      <c r="R188" s="275">
        <f>IF(R$10=0,0,R$10/NMM!R$9*1000)</f>
        <v>8.9047698156486665E-2</v>
      </c>
      <c r="S188" s="275">
        <f>IF(S$10=0,0,S$10/NMM!S$9*1000)</f>
        <v>8.6366556683667273E-2</v>
      </c>
      <c r="T188" s="275">
        <f>IF(T$10=0,0,T$10/NMM!T$9*1000)</f>
        <v>8.8894916177778657E-2</v>
      </c>
      <c r="U188" s="275">
        <f>IF(U$10=0,0,U$10/NMM!U$9*1000)</f>
        <v>0.11037718057808754</v>
      </c>
      <c r="V188" s="275">
        <f>IF(V$10=0,0,V$10/NMM!V$9*1000)</f>
        <v>0.13665237274077446</v>
      </c>
      <c r="W188" s="275">
        <f>IF(W$10=0,0,W$10/NMM!W$9*1000)</f>
        <v>0.28038729704537058</v>
      </c>
      <c r="X188" s="275">
        <f>IF(X$10=0,0,X$10/NMM!X$9*1000)</f>
        <v>9.1207368033242128E-2</v>
      </c>
      <c r="Y188" s="275">
        <f>IF(Y$10=0,0,Y$10/NMM!Y$9*1000)</f>
        <v>9.3405044134380555E-2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87.121069716099214</v>
      </c>
      <c r="C190" s="276">
        <f>IF(C$17=0,0,C$17/NMM!C$9*1000)</f>
        <v>83.920790610959884</v>
      </c>
      <c r="D190" s="276">
        <f>IF(D$17=0,0,D$17/NMM!D$9*1000)</f>
        <v>85.464559679253</v>
      </c>
      <c r="E190" s="276">
        <f>IF(E$17=0,0,E$17/NMM!E$9*1000)</f>
        <v>81.734350313341736</v>
      </c>
      <c r="F190" s="276">
        <f>IF(F$17=0,0,F$17/NMM!F$9*1000)</f>
        <v>82.627581351931099</v>
      </c>
      <c r="G190" s="276">
        <f>IF(G$17=0,0,G$17/NMM!G$9*1000)</f>
        <v>81.867797332624363</v>
      </c>
      <c r="H190" s="276">
        <f>IF(H$17=0,0,H$17/NMM!H$9*1000)</f>
        <v>80.027189923607921</v>
      </c>
      <c r="I190" s="276">
        <f>IF(I$17=0,0,I$17/NMM!I$9*1000)</f>
        <v>77.888408179434791</v>
      </c>
      <c r="J190" s="276">
        <f>IF(J$17=0,0,J$17/NMM!J$9*1000)</f>
        <v>80.191703776281614</v>
      </c>
      <c r="K190" s="276">
        <f>IF(K$17=0,0,K$17/NMM!K$9*1000)</f>
        <v>82.282051310446661</v>
      </c>
      <c r="L190" s="276">
        <f>IF(L$17=0,0,L$17/NMM!L$9*1000)</f>
        <v>80.91567086704093</v>
      </c>
      <c r="M190" s="276">
        <f>IF(M$17=0,0,M$17/NMM!M$9*1000)</f>
        <v>72.824808002125422</v>
      </c>
      <c r="N190" s="276">
        <f>IF(N$17=0,0,N$17/NMM!N$9*1000)</f>
        <v>75.455775605950564</v>
      </c>
      <c r="O190" s="276">
        <f>IF(O$17=0,0,O$17/NMM!O$9*1000)</f>
        <v>82.515715766439783</v>
      </c>
      <c r="P190" s="276">
        <f>IF(P$17=0,0,P$17/NMM!P$9*1000)</f>
        <v>88.397679314569061</v>
      </c>
      <c r="Q190" s="276">
        <f>IF(Q$17=0,0,Q$17/NMM!Q$9*1000)</f>
        <v>81.279918656964867</v>
      </c>
      <c r="R190" s="276">
        <f>IF(R$17=0,0,R$17/NMM!R$9*1000)</f>
        <v>76.610695084118234</v>
      </c>
      <c r="S190" s="276">
        <f>IF(S$17=0,0,S$17/NMM!S$9*1000)</f>
        <v>71.64866417297317</v>
      </c>
      <c r="T190" s="276">
        <f>IF(T$17=0,0,T$17/NMM!T$9*1000)</f>
        <v>63.051501062789534</v>
      </c>
      <c r="U190" s="276">
        <f>IF(U$17=0,0,U$17/NMM!U$9*1000)</f>
        <v>62.64778627858297</v>
      </c>
      <c r="V190" s="276">
        <f>IF(V$17=0,0,V$17/NMM!V$9*1000)</f>
        <v>65.318315235276955</v>
      </c>
      <c r="W190" s="276">
        <f>IF(W$17=0,0,W$17/NMM!W$9*1000)</f>
        <v>60.58485403243008</v>
      </c>
      <c r="X190" s="276">
        <f>IF(X$17=0,0,X$17/NMM!X$9*1000)</f>
        <v>45.912249298941468</v>
      </c>
      <c r="Y190" s="276">
        <f>IF(Y$17=0,0,Y$17/NMM!Y$9*1000)</f>
        <v>54.418939503380173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252.95458803562764</v>
      </c>
      <c r="C191" s="276">
        <f>IF(C$25=0,0,C$25/NMM!C$9*1000)</f>
        <v>243.66263047269203</v>
      </c>
      <c r="D191" s="276">
        <f>IF(D$25=0,0,D$25/NMM!D$9*1000)</f>
        <v>248.14493848342647</v>
      </c>
      <c r="E191" s="276">
        <f>IF(E$25=0,0,E$25/NMM!E$9*1000)</f>
        <v>237.31433715454534</v>
      </c>
      <c r="F191" s="276">
        <f>IF(F$25=0,0,F$25/NMM!F$9*1000)</f>
        <v>239.90781873280548</v>
      </c>
      <c r="G191" s="276">
        <f>IF(G$25=0,0,G$25/NMM!G$9*1000)</f>
        <v>237.70179837256333</v>
      </c>
      <c r="H191" s="276">
        <f>IF(H$25=0,0,H$25/NMM!H$9*1000)</f>
        <v>232.35762513869122</v>
      </c>
      <c r="I191" s="276">
        <f>IF(I$25=0,0,I$25/NMM!I$9*1000)</f>
        <v>226.14770764389414</v>
      </c>
      <c r="J191" s="276">
        <f>IF(J$25=0,0,J$25/NMM!J$9*1000)</f>
        <v>232.83528839471924</v>
      </c>
      <c r="K191" s="276">
        <f>IF(K$25=0,0,K$25/NMM!K$9*1000)</f>
        <v>238.90457796013749</v>
      </c>
      <c r="L191" s="276">
        <f>IF(L$25=0,0,L$25/NMM!L$9*1000)</f>
        <v>234.93731489406244</v>
      </c>
      <c r="M191" s="276">
        <f>IF(M$25=0,0,M$25/NMM!M$9*1000)</f>
        <v>211.4456281009966</v>
      </c>
      <c r="N191" s="276">
        <f>IF(N$25=0,0,N$25/NMM!N$9*1000)</f>
        <v>219.08459911603788</v>
      </c>
      <c r="O191" s="276">
        <f>IF(O$25=0,0,O$25/NMM!O$9*1000)</f>
        <v>239.58301885161097</v>
      </c>
      <c r="P191" s="276">
        <f>IF(P$25=0,0,P$25/NMM!P$9*1000)</f>
        <v>256.66120293504952</v>
      </c>
      <c r="Q191" s="276">
        <f>IF(Q$25=0,0,Q$25/NMM!Q$9*1000)</f>
        <v>235.99490234039826</v>
      </c>
      <c r="R191" s="276">
        <f>IF(R$25=0,0,R$25/NMM!R$9*1000)</f>
        <v>222.43788875959044</v>
      </c>
      <c r="S191" s="276">
        <f>IF(S$25=0,0,S$25/NMM!S$9*1000)</f>
        <v>208.03071390465627</v>
      </c>
      <c r="T191" s="276">
        <f>IF(T$25=0,0,T$25/NMM!T$9*1000)</f>
        <v>183.06899270565995</v>
      </c>
      <c r="U191" s="276">
        <f>IF(U$25=0,0,U$25/NMM!U$9*1000)</f>
        <v>181.89681349280542</v>
      </c>
      <c r="V191" s="276">
        <f>IF(V$25=0,0,V$25/NMM!V$9*1000)</f>
        <v>189.65065024296302</v>
      </c>
      <c r="W191" s="276">
        <f>IF(W$25=0,0,W$25/NMM!W$9*1000)</f>
        <v>175.90712376365613</v>
      </c>
      <c r="X191" s="276">
        <f>IF(X$25=0,0,X$25/NMM!X$9*1000)</f>
        <v>133.30545808319727</v>
      </c>
      <c r="Y191" s="276">
        <f>IF(Y$25=0,0,Y$25/NMM!Y$9*1000)</f>
        <v>158.00449269356855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0.3754763586837408</v>
      </c>
      <c r="C192" s="277">
        <f>IF(C$33=0,0,C$33/NMM!C$9*1000)</f>
        <v>0.36168372334208204</v>
      </c>
      <c r="D192" s="277">
        <f>IF(D$33=0,0,D$33/NMM!D$9*1000)</f>
        <v>0.36833709422354827</v>
      </c>
      <c r="E192" s="277">
        <f>IF(E$33=0,0,E$33/NMM!E$9*1000)</f>
        <v>0.3522605534463919</v>
      </c>
      <c r="F192" s="277">
        <f>IF(F$33=0,0,F$33/NMM!F$9*1000)</f>
        <v>0.35611022079925814</v>
      </c>
      <c r="G192" s="277">
        <f>IF(G$33=0,0,G$33/NMM!G$9*1000)</f>
        <v>0.35283568643133728</v>
      </c>
      <c r="H192" s="277">
        <f>IF(H$33=0,0,H$33/NMM!H$9*1000)</f>
        <v>0.34490299494860088</v>
      </c>
      <c r="I192" s="277">
        <f>IF(I$33=0,0,I$33/NMM!I$9*1000)</f>
        <v>0.33568522496553749</v>
      </c>
      <c r="J192" s="277">
        <f>IF(J$33=0,0,J$33/NMM!J$9*1000)</f>
        <v>0.34561202047544803</v>
      </c>
      <c r="K192" s="277">
        <f>IF(K$33=0,0,K$33/NMM!K$9*1000)</f>
        <v>0.35462104760366731</v>
      </c>
      <c r="L192" s="277">
        <f>IF(L$33=0,0,L$33/NMM!L$9*1000)</f>
        <v>0.34873219023381952</v>
      </c>
      <c r="M192" s="277">
        <f>IF(M$33=0,0,M$33/NMM!M$9*1000)</f>
        <v>0.31386200628144573</v>
      </c>
      <c r="N192" s="277">
        <f>IF(N$33=0,0,N$33/NMM!N$9*1000)</f>
        <v>0.32520101002552643</v>
      </c>
      <c r="O192" s="277">
        <f>IF(O$33=0,0,O$33/NMM!O$9*1000)</f>
        <v>0.35562809996627032</v>
      </c>
      <c r="P192" s="277">
        <f>IF(P$33=0,0,P$33/NMM!P$9*1000)</f>
        <v>0.38097831963367124</v>
      </c>
      <c r="Q192" s="277">
        <f>IF(Q$33=0,0,Q$33/NMM!Q$9*1000)</f>
        <v>0.35030203360540507</v>
      </c>
      <c r="R192" s="277">
        <f>IF(R$33=0,0,R$33/NMM!R$9*1000)</f>
        <v>0.33017850813991395</v>
      </c>
      <c r="S192" s="277">
        <f>IF(S$33=0,0,S$33/NMM!S$9*1000)</f>
        <v>0.30879303497866528</v>
      </c>
      <c r="T192" s="277">
        <f>IF(T$33=0,0,T$33/NMM!T$9*1000)</f>
        <v>0.27174078676659552</v>
      </c>
      <c r="U192" s="277">
        <f>IF(U$33=0,0,U$33/NMM!U$9*1000)</f>
        <v>0.27000084764951798</v>
      </c>
      <c r="V192" s="277">
        <f>IF(V$33=0,0,V$33/NMM!V$9*1000)</f>
        <v>0.28151035380786188</v>
      </c>
      <c r="W192" s="277">
        <f>IF(W$33=0,0,W$33/NMM!W$9*1000)</f>
        <v>0.26110997555025578</v>
      </c>
      <c r="X192" s="277">
        <f>IF(X$33=0,0,X$33/NMM!X$9*1000)</f>
        <v>0.19787365148204861</v>
      </c>
      <c r="Y192" s="277">
        <f>IF(Y$33=0,0,Y$33/NMM!Y$9*1000)</f>
        <v>0.23453597751663188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335.48107457897549</v>
      </c>
      <c r="C194" s="320">
        <f t="shared" si="56"/>
        <v>322.22523107902896</v>
      </c>
      <c r="D194" s="320">
        <f t="shared" si="56"/>
        <v>328.09766354630688</v>
      </c>
      <c r="E194" s="320">
        <f t="shared" si="56"/>
        <v>319.2611631815833</v>
      </c>
      <c r="F194" s="320">
        <f t="shared" si="56"/>
        <v>334.85396101502226</v>
      </c>
      <c r="G194" s="320">
        <f t="shared" si="56"/>
        <v>327.899682712117</v>
      </c>
      <c r="H194" s="320">
        <f t="shared" si="56"/>
        <v>320.42424708621547</v>
      </c>
      <c r="I194" s="320">
        <f t="shared" si="56"/>
        <v>312.36364838121483</v>
      </c>
      <c r="J194" s="320">
        <f t="shared" si="56"/>
        <v>336.076603433706</v>
      </c>
      <c r="K194" s="320">
        <f t="shared" si="56"/>
        <v>344.19004132007916</v>
      </c>
      <c r="L194" s="320">
        <f t="shared" si="56"/>
        <v>338.6525657571936</v>
      </c>
      <c r="M194" s="320">
        <f t="shared" si="56"/>
        <v>300.47800238444967</v>
      </c>
      <c r="N194" s="320">
        <f t="shared" si="56"/>
        <v>305.91096317425246</v>
      </c>
      <c r="O194" s="320">
        <f t="shared" si="56"/>
        <v>343.17596430066345</v>
      </c>
      <c r="P194" s="320">
        <f t="shared" si="56"/>
        <v>337.93254929814765</v>
      </c>
      <c r="Q194" s="320">
        <f t="shared" si="56"/>
        <v>308.90117028888488</v>
      </c>
      <c r="R194" s="320">
        <f t="shared" si="56"/>
        <v>287.76284545116869</v>
      </c>
      <c r="S194" s="320">
        <f t="shared" si="56"/>
        <v>271.13002790650648</v>
      </c>
      <c r="T194" s="320">
        <f t="shared" si="56"/>
        <v>221.12389754195155</v>
      </c>
      <c r="U194" s="320">
        <f t="shared" si="56"/>
        <v>224.84082069970756</v>
      </c>
      <c r="V194" s="320">
        <f t="shared" si="56"/>
        <v>214.07081674011167</v>
      </c>
      <c r="W194" s="320">
        <f t="shared" si="56"/>
        <v>205.12480532092246</v>
      </c>
      <c r="X194" s="320">
        <f t="shared" si="56"/>
        <v>156.06164741323923</v>
      </c>
      <c r="Y194" s="320">
        <f t="shared" si="56"/>
        <v>177.77532324029187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</v>
      </c>
      <c r="C199" s="275">
        <f>IF(C$53=0,0,C$53/NMM!C$10*1000)</f>
        <v>0</v>
      </c>
      <c r="D199" s="275">
        <f>IF(D$53=0,0,D$53/NMM!D$10*1000)</f>
        <v>0</v>
      </c>
      <c r="E199" s="275">
        <f>IF(E$53=0,0,E$53/NMM!E$10*1000)</f>
        <v>0</v>
      </c>
      <c r="F199" s="275">
        <f>IF(F$53=0,0,F$53/NMM!F$10*1000)</f>
        <v>0</v>
      </c>
      <c r="G199" s="275">
        <f>IF(G$53=0,0,G$53/NMM!G$10*1000)</f>
        <v>0</v>
      </c>
      <c r="H199" s="275">
        <f>IF(H$53=0,0,H$53/NMM!H$10*1000)</f>
        <v>0</v>
      </c>
      <c r="I199" s="275">
        <f>IF(I$53=0,0,I$53/NMM!I$10*1000)</f>
        <v>0</v>
      </c>
      <c r="J199" s="275">
        <f>IF(J$53=0,0,J$53/NMM!J$10*1000)</f>
        <v>0</v>
      </c>
      <c r="K199" s="275">
        <f>IF(K$53=0,0,K$53/NMM!K$10*1000)</f>
        <v>0</v>
      </c>
      <c r="L199" s="275">
        <f>IF(L$53=0,0,L$53/NMM!L$10*1000)</f>
        <v>0</v>
      </c>
      <c r="M199" s="275">
        <f>IF(M$53=0,0,M$53/NMM!M$10*1000)</f>
        <v>0</v>
      </c>
      <c r="N199" s="275">
        <f>IF(N$53=0,0,N$53/NMM!N$10*1000)</f>
        <v>0.48115074463343488</v>
      </c>
      <c r="O199" s="275">
        <f>IF(O$53=0,0,O$53/NMM!O$10*1000)</f>
        <v>0.11805802468901749</v>
      </c>
      <c r="P199" s="275">
        <f>IF(P$53=0,0,P$53/NMM!P$10*1000)</f>
        <v>8.1779961694032011E-2</v>
      </c>
      <c r="Q199" s="275">
        <f>IF(Q$53=0,0,Q$53/NMM!Q$10*1000)</f>
        <v>0.22403511510549223</v>
      </c>
      <c r="R199" s="275">
        <f>IF(R$53=0,0,R$53/NMM!R$10*1000)</f>
        <v>0.20758310191240159</v>
      </c>
      <c r="S199" s="275">
        <f>IF(S$53=0,0,S$53/NMM!S$10*1000)</f>
        <v>0.19088215535615036</v>
      </c>
      <c r="T199" s="275">
        <f>IF(T$53=0,0,T$53/NMM!T$10*1000)</f>
        <v>0.17068953465271422</v>
      </c>
      <c r="U199" s="275">
        <f>IF(U$53=0,0,U$53/NMM!U$10*1000)</f>
        <v>0.21427837680366776</v>
      </c>
      <c r="V199" s="275">
        <f>IF(V$53=0,0,V$53/NMM!V$10*1000)</f>
        <v>0.24286280278332067</v>
      </c>
      <c r="W199" s="275">
        <f>IF(W$53=0,0,W$53/NMM!W$10*1000)</f>
        <v>0.49271495475428667</v>
      </c>
      <c r="X199" s="275">
        <f>IF(X$53=0,0,X$53/NMM!X$10*1000)</f>
        <v>0.16311020912766339</v>
      </c>
      <c r="Y199" s="275">
        <f>IF(Y$53=0,0,Y$53/NMM!Y$10*1000)</f>
        <v>0.16157475678134592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56.276162843908374</v>
      </c>
      <c r="C201" s="276">
        <f>IF(C$60=0,0,C$60/NMM!C$10*1000)</f>
        <v>54.202926764834501</v>
      </c>
      <c r="D201" s="276">
        <f>IF(D$60=0,0,D$60/NMM!D$10*1000)</f>
        <v>55.336954300919352</v>
      </c>
      <c r="E201" s="276">
        <f>IF(E$60=0,0,E$60/NMM!E$10*1000)</f>
        <v>54.725795819471102</v>
      </c>
      <c r="F201" s="276">
        <f>IF(F$60=0,0,F$60/NMM!F$10*1000)</f>
        <v>56.826927216259442</v>
      </c>
      <c r="G201" s="276">
        <f>IF(G$60=0,0,G$60/NMM!G$10*1000)</f>
        <v>54.177588815738851</v>
      </c>
      <c r="H201" s="276">
        <f>IF(H$60=0,0,H$60/NMM!H$10*1000)</f>
        <v>53.576975411262772</v>
      </c>
      <c r="I201" s="276">
        <f>IF(I$60=0,0,I$60/NMM!I$10*1000)</f>
        <v>51.539594961712787</v>
      </c>
      <c r="J201" s="276">
        <f>IF(J$60=0,0,J$60/NMM!J$10*1000)</f>
        <v>57.331405757303699</v>
      </c>
      <c r="K201" s="276">
        <f>IF(K$60=0,0,K$60/NMM!K$10*1000)</f>
        <v>56.141659782587567</v>
      </c>
      <c r="L201" s="276">
        <f>IF(L$60=0,0,L$60/NMM!L$10*1000)</f>
        <v>56.678016898180772</v>
      </c>
      <c r="M201" s="276">
        <f>IF(M$60=0,0,M$60/NMM!M$10*1000)</f>
        <v>51.158940928133646</v>
      </c>
      <c r="N201" s="276">
        <f>IF(N$60=0,0,N$60/NMM!N$10*1000)</f>
        <v>47.845232411397383</v>
      </c>
      <c r="O201" s="276">
        <f>IF(O$60=0,0,O$60/NMM!O$10*1000)</f>
        <v>39.17312675433697</v>
      </c>
      <c r="P201" s="276">
        <f>IF(P$60=0,0,P$60/NMM!P$10*1000)</f>
        <v>32.516798162933767</v>
      </c>
      <c r="Q201" s="276">
        <f>IF(Q$60=0,0,Q$60/NMM!Q$10*1000)</f>
        <v>37.211429848961046</v>
      </c>
      <c r="R201" s="276">
        <f>IF(R$60=0,0,R$60/NMM!R$10*1000)</f>
        <v>35.60450760247673</v>
      </c>
      <c r="S201" s="276">
        <f>IF(S$60=0,0,S$60/NMM!S$10*1000)</f>
        <v>41.987895292220706</v>
      </c>
      <c r="T201" s="276">
        <f>IF(T$60=0,0,T$60/NMM!T$10*1000)</f>
        <v>41.11145357943149</v>
      </c>
      <c r="U201" s="276">
        <f>IF(U$60=0,0,U$60/NMM!U$10*1000)</f>
        <v>43.037277417340235</v>
      </c>
      <c r="V201" s="276">
        <f>IF(V$60=0,0,V$60/NMM!V$10*1000)</f>
        <v>40.702370237766758</v>
      </c>
      <c r="W201" s="276">
        <f>IF(W$60=0,0,W$60/NMM!W$10*1000)</f>
        <v>42.892272205739651</v>
      </c>
      <c r="X201" s="276">
        <f>IF(X$60=0,0,X$60/NMM!X$10*1000)</f>
        <v>31.828163569478047</v>
      </c>
      <c r="Y201" s="276">
        <f>IF(Y$60=0,0,Y$60/NMM!Y$10*1000)</f>
        <v>35.757838428978786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254.80260753231198</v>
      </c>
      <c r="C202" s="276">
        <f>IF(C$79=0,0,C$79/NMM!C$10*1000)</f>
        <v>244.49891539486563</v>
      </c>
      <c r="D202" s="276">
        <f>IF(D$79=0,0,D$79/NMM!D$10*1000)</f>
        <v>248.72570624401823</v>
      </c>
      <c r="E202" s="276">
        <f>IF(E$79=0,0,E$79/NMM!E$10*1000)</f>
        <v>240.64909410966965</v>
      </c>
      <c r="F202" s="276">
        <f>IF(F$79=0,0,F$79/NMM!F$10*1000)</f>
        <v>253.29835202321843</v>
      </c>
      <c r="G202" s="276">
        <f>IF(G$79=0,0,G$79/NMM!G$10*1000)</f>
        <v>250.34012903096121</v>
      </c>
      <c r="H202" s="276">
        <f>IF(H$79=0,0,H$79/NMM!H$10*1000)</f>
        <v>243.63853170078136</v>
      </c>
      <c r="I202" s="276">
        <f>IF(I$79=0,0,I$79/NMM!I$10*1000)</f>
        <v>238.59022039087537</v>
      </c>
      <c r="J202" s="276">
        <f>IF(J$79=0,0,J$79/NMM!J$10*1000)</f>
        <v>253.75780417361699</v>
      </c>
      <c r="K202" s="276">
        <f>IF(K$79=0,0,K$79/NMM!K$10*1000)</f>
        <v>263.91735339868069</v>
      </c>
      <c r="L202" s="276">
        <f>IF(L$79=0,0,L$79/NMM!L$10*1000)</f>
        <v>257.41536693617331</v>
      </c>
      <c r="M202" s="276">
        <f>IF(M$79=0,0,M$79/NMM!M$10*1000)</f>
        <v>227.03496757512349</v>
      </c>
      <c r="N202" s="276">
        <f>IF(N$79=0,0,N$79/NMM!N$10*1000)</f>
        <v>237.29055021796279</v>
      </c>
      <c r="O202" s="276">
        <f>IF(O$79=0,0,O$79/NMM!O$10*1000)</f>
        <v>289.35118252701125</v>
      </c>
      <c r="P202" s="276">
        <f>IF(P$79=0,0,P$79/NMM!P$10*1000)</f>
        <v>294.45855734365887</v>
      </c>
      <c r="Q202" s="276">
        <f>IF(Q$79=0,0,Q$79/NMM!Q$10*1000)</f>
        <v>257.2747680608262</v>
      </c>
      <c r="R202" s="276">
        <f>IF(R$79=0,0,R$79/NMM!R$10*1000)</f>
        <v>238.19816224240043</v>
      </c>
      <c r="S202" s="276">
        <f>IF(S$79=0,0,S$79/NMM!S$10*1000)</f>
        <v>211.20662018165686</v>
      </c>
      <c r="T202" s="276">
        <f>IF(T$79=0,0,T$79/NMM!T$10*1000)</f>
        <v>161.47492963649341</v>
      </c>
      <c r="U202" s="276">
        <f>IF(U$79=0,0,U$79/NMM!U$10*1000)</f>
        <v>162.21256245742669</v>
      </c>
      <c r="V202" s="276">
        <f>IF(V$79=0,0,V$79/NMM!V$10*1000)</f>
        <v>154.83120875764243</v>
      </c>
      <c r="W202" s="276">
        <f>IF(W$79=0,0,W$79/NMM!W$10*1000)</f>
        <v>141.99765750717228</v>
      </c>
      <c r="X202" s="276">
        <f>IF(X$79=0,0,X$79/NMM!X$10*1000)</f>
        <v>109.51144135814495</v>
      </c>
      <c r="Y202" s="276">
        <f>IF(Y$79=0,0,Y$79/NMM!Y$10*1000)</f>
        <v>125.55469549751864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24.402304202755118</v>
      </c>
      <c r="C203" s="277">
        <f>IF(C$89=0,0,C$89/NMM!C$10*1000)</f>
        <v>23.523388919328823</v>
      </c>
      <c r="D203" s="277">
        <f>IF(D$89=0,0,D$89/NMM!D$10*1000)</f>
        <v>24.035003001369336</v>
      </c>
      <c r="E203" s="277">
        <f>IF(E$89=0,0,E$89/NMM!E$10*1000)</f>
        <v>23.886273252442532</v>
      </c>
      <c r="F203" s="277">
        <f>IF(F$89=0,0,F$89/NMM!F$10*1000)</f>
        <v>24.728681775544345</v>
      </c>
      <c r="G203" s="277">
        <f>IF(G$89=0,0,G$89/NMM!G$10*1000)</f>
        <v>23.381964865416936</v>
      </c>
      <c r="H203" s="277">
        <f>IF(H$89=0,0,H$89/NMM!H$10*1000)</f>
        <v>23.208739974171365</v>
      </c>
      <c r="I203" s="277">
        <f>IF(I$89=0,0,I$89/NMM!I$10*1000)</f>
        <v>22.233833028626712</v>
      </c>
      <c r="J203" s="277">
        <f>IF(J$89=0,0,J$89/NMM!J$10*1000)</f>
        <v>24.987393502785327</v>
      </c>
      <c r="K203" s="277">
        <f>IF(K$89=0,0,K$89/NMM!K$10*1000)</f>
        <v>24.13102813881089</v>
      </c>
      <c r="L203" s="277">
        <f>IF(L$89=0,0,L$89/NMM!L$10*1000)</f>
        <v>24.5591819228395</v>
      </c>
      <c r="M203" s="277">
        <f>IF(M$89=0,0,M$89/NMM!M$10*1000)</f>
        <v>22.284093881192501</v>
      </c>
      <c r="N203" s="277">
        <f>IF(N$89=0,0,N$89/NMM!N$10*1000)</f>
        <v>20.294029800258858</v>
      </c>
      <c r="O203" s="277">
        <f>IF(O$89=0,0,O$89/NMM!O$10*1000)</f>
        <v>14.53359699462624</v>
      </c>
      <c r="P203" s="277">
        <f>IF(P$89=0,0,P$89/NMM!P$10*1000)</f>
        <v>10.875413829860966</v>
      </c>
      <c r="Q203" s="277">
        <f>IF(Q$89=0,0,Q$89/NMM!Q$10*1000)</f>
        <v>14.190937263992126</v>
      </c>
      <c r="R203" s="277">
        <f>IF(R$89=0,0,R$89/NMM!R$10*1000)</f>
        <v>13.752592504379136</v>
      </c>
      <c r="S203" s="277">
        <f>IF(S$89=0,0,S$89/NMM!S$10*1000)</f>
        <v>17.744630277272737</v>
      </c>
      <c r="T203" s="277">
        <f>IF(T$89=0,0,T$89/NMM!T$10*1000)</f>
        <v>18.366824791373954</v>
      </c>
      <c r="U203" s="277">
        <f>IF(U$89=0,0,U$89/NMM!U$10*1000)</f>
        <v>19.376702448136967</v>
      </c>
      <c r="V203" s="277">
        <f>IF(V$89=0,0,V$89/NMM!V$10*1000)</f>
        <v>18.294374941919155</v>
      </c>
      <c r="W203" s="277">
        <f>IF(W$89=0,0,W$89/NMM!W$10*1000)</f>
        <v>19.742160653256246</v>
      </c>
      <c r="X203" s="277">
        <f>IF(X$89=0,0,X$89/NMM!X$10*1000)</f>
        <v>14.558932276488564</v>
      </c>
      <c r="Y203" s="277">
        <f>IF(Y$89=0,0,Y$89/NMM!Y$10*1000)</f>
        <v>16.301214557013108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0</v>
      </c>
      <c r="C205" s="320">
        <f t="shared" si="57"/>
        <v>0</v>
      </c>
      <c r="D205" s="320">
        <f t="shared" si="57"/>
        <v>0</v>
      </c>
      <c r="E205" s="320">
        <f t="shared" si="57"/>
        <v>0</v>
      </c>
      <c r="F205" s="320">
        <f t="shared" si="57"/>
        <v>0</v>
      </c>
      <c r="G205" s="320">
        <f t="shared" si="57"/>
        <v>0</v>
      </c>
      <c r="H205" s="320">
        <f t="shared" si="57"/>
        <v>0</v>
      </c>
      <c r="I205" s="320">
        <f t="shared" si="57"/>
        <v>0</v>
      </c>
      <c r="J205" s="320">
        <f t="shared" si="57"/>
        <v>0</v>
      </c>
      <c r="K205" s="320">
        <f t="shared" si="57"/>
        <v>0</v>
      </c>
      <c r="L205" s="320">
        <f t="shared" si="57"/>
        <v>0</v>
      </c>
      <c r="M205" s="320">
        <f t="shared" si="57"/>
        <v>0</v>
      </c>
      <c r="N205" s="320">
        <f t="shared" si="57"/>
        <v>0</v>
      </c>
      <c r="O205" s="320">
        <f t="shared" si="57"/>
        <v>0</v>
      </c>
      <c r="P205" s="320">
        <f t="shared" si="57"/>
        <v>0</v>
      </c>
      <c r="Q205" s="320">
        <f t="shared" si="57"/>
        <v>0</v>
      </c>
      <c r="R205" s="320">
        <f t="shared" si="57"/>
        <v>0</v>
      </c>
      <c r="S205" s="320">
        <f t="shared" si="57"/>
        <v>0</v>
      </c>
      <c r="T205" s="320">
        <f t="shared" si="57"/>
        <v>0</v>
      </c>
      <c r="U205" s="320">
        <f t="shared" si="57"/>
        <v>0</v>
      </c>
      <c r="V205" s="320">
        <f t="shared" si="57"/>
        <v>0</v>
      </c>
      <c r="W205" s="320">
        <f t="shared" si="57"/>
        <v>0</v>
      </c>
      <c r="X205" s="320">
        <f t="shared" si="57"/>
        <v>0</v>
      </c>
      <c r="Y205" s="320">
        <f t="shared" si="57"/>
        <v>0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0</v>
      </c>
      <c r="C210" s="275">
        <f>IF(C$104=0,0,C$104/NMM!C$11*1000)</f>
        <v>0</v>
      </c>
      <c r="D210" s="275">
        <f>IF(D$104=0,0,D$104/NMM!D$11*1000)</f>
        <v>0</v>
      </c>
      <c r="E210" s="275">
        <f>IF(E$104=0,0,E$104/NMM!E$11*1000)</f>
        <v>0</v>
      </c>
      <c r="F210" s="275">
        <f>IF(F$104=0,0,F$104/NMM!F$11*1000)</f>
        <v>0</v>
      </c>
      <c r="G210" s="275">
        <f>IF(G$104=0,0,G$104/NMM!G$11*1000)</f>
        <v>0</v>
      </c>
      <c r="H210" s="275">
        <f>IF(H$104=0,0,H$104/NMM!H$11*1000)</f>
        <v>0</v>
      </c>
      <c r="I210" s="275">
        <f>IF(I$104=0,0,I$104/NMM!I$11*1000)</f>
        <v>0</v>
      </c>
      <c r="J210" s="275">
        <f>IF(J$104=0,0,J$104/NMM!J$11*1000)</f>
        <v>0</v>
      </c>
      <c r="K210" s="275">
        <f>IF(K$104=0,0,K$104/NMM!K$11*1000)</f>
        <v>0</v>
      </c>
      <c r="L210" s="275">
        <f>IF(L$104=0,0,L$104/NMM!L$11*1000)</f>
        <v>0</v>
      </c>
      <c r="M210" s="275">
        <f>IF(M$104=0,0,M$104/NMM!M$11*1000)</f>
        <v>0</v>
      </c>
      <c r="N210" s="275">
        <f>IF(N$104=0,0,N$104/NMM!N$11*1000)</f>
        <v>0</v>
      </c>
      <c r="O210" s="275">
        <f>IF(O$104=0,0,O$104/NMM!O$11*1000)</f>
        <v>0</v>
      </c>
      <c r="P210" s="275">
        <f>IF(P$104=0,0,P$104/NMM!P$11*1000)</f>
        <v>0</v>
      </c>
      <c r="Q210" s="275">
        <f>IF(Q$104=0,0,Q$104/NMM!Q$11*1000)</f>
        <v>0</v>
      </c>
      <c r="R210" s="275">
        <f>IF(R$104=0,0,R$104/NMM!R$11*1000)</f>
        <v>0</v>
      </c>
      <c r="S210" s="275">
        <f>IF(S$104=0,0,S$104/NMM!S$11*1000)</f>
        <v>0</v>
      </c>
      <c r="T210" s="275">
        <f>IF(T$104=0,0,T$104/NMM!T$11*1000)</f>
        <v>0</v>
      </c>
      <c r="U210" s="275">
        <f>IF(U$104=0,0,U$104/NMM!U$11*1000)</f>
        <v>0</v>
      </c>
      <c r="V210" s="275">
        <f>IF(V$104=0,0,V$104/NMM!V$11*1000)</f>
        <v>0</v>
      </c>
      <c r="W210" s="275">
        <f>IF(W$104=0,0,W$104/NMM!W$11*1000)</f>
        <v>0</v>
      </c>
      <c r="X210" s="275">
        <f>IF(X$104=0,0,X$104/NMM!X$11*1000)</f>
        <v>0</v>
      </c>
      <c r="Y210" s="275">
        <f>IF(Y$104=0,0,Y$104/NMM!Y$11*1000)</f>
        <v>0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0</v>
      </c>
      <c r="C211" s="276">
        <f>IF(C$110=0,0,C$110/NMM!C$11*1000)</f>
        <v>0</v>
      </c>
      <c r="D211" s="276">
        <f>IF(D$110=0,0,D$110/NMM!D$11*1000)</f>
        <v>0</v>
      </c>
      <c r="E211" s="276">
        <f>IF(E$110=0,0,E$110/NMM!E$11*1000)</f>
        <v>0</v>
      </c>
      <c r="F211" s="276">
        <f>IF(F$110=0,0,F$110/NMM!F$11*1000)</f>
        <v>0</v>
      </c>
      <c r="G211" s="276">
        <f>IF(G$110=0,0,G$110/NMM!G$11*1000)</f>
        <v>0</v>
      </c>
      <c r="H211" s="276">
        <f>IF(H$110=0,0,H$110/NMM!H$11*1000)</f>
        <v>0</v>
      </c>
      <c r="I211" s="276">
        <f>IF(I$110=0,0,I$110/NMM!I$11*1000)</f>
        <v>0</v>
      </c>
      <c r="J211" s="276">
        <f>IF(J$110=0,0,J$110/NMM!J$11*1000)</f>
        <v>0</v>
      </c>
      <c r="K211" s="276">
        <f>IF(K$110=0,0,K$110/NMM!K$11*1000)</f>
        <v>0</v>
      </c>
      <c r="L211" s="276">
        <f>IF(L$110=0,0,L$110/NMM!L$11*1000)</f>
        <v>0</v>
      </c>
      <c r="M211" s="276">
        <f>IF(M$110=0,0,M$110/NMM!M$11*1000)</f>
        <v>0</v>
      </c>
      <c r="N211" s="276">
        <f>IF(N$110=0,0,N$110/NMM!N$11*1000)</f>
        <v>0</v>
      </c>
      <c r="O211" s="276">
        <f>IF(O$110=0,0,O$110/NMM!O$11*1000)</f>
        <v>0</v>
      </c>
      <c r="P211" s="276">
        <f>IF(P$110=0,0,P$110/NMM!P$11*1000)</f>
        <v>0</v>
      </c>
      <c r="Q211" s="276">
        <f>IF(Q$110=0,0,Q$110/NMM!Q$11*1000)</f>
        <v>0</v>
      </c>
      <c r="R211" s="276">
        <f>IF(R$110=0,0,R$110/NMM!R$11*1000)</f>
        <v>0</v>
      </c>
      <c r="S211" s="276">
        <f>IF(S$110=0,0,S$110/NMM!S$11*1000)</f>
        <v>0</v>
      </c>
      <c r="T211" s="276">
        <f>IF(T$110=0,0,T$110/NMM!T$11*1000)</f>
        <v>0</v>
      </c>
      <c r="U211" s="276">
        <f>IF(U$110=0,0,U$110/NMM!U$11*1000)</f>
        <v>0</v>
      </c>
      <c r="V211" s="276">
        <f>IF(V$110=0,0,V$110/NMM!V$11*1000)</f>
        <v>0</v>
      </c>
      <c r="W211" s="276">
        <f>IF(W$110=0,0,W$110/NMM!W$11*1000)</f>
        <v>0</v>
      </c>
      <c r="X211" s="276">
        <f>IF(X$110=0,0,X$110/NMM!X$11*1000)</f>
        <v>0</v>
      </c>
      <c r="Y211" s="276">
        <f>IF(Y$110=0,0,Y$110/NMM!Y$11*1000)</f>
        <v>0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0</v>
      </c>
      <c r="C213" s="276">
        <f>IF(C$119=0,0,C$119/NMM!C$11*1000)</f>
        <v>0</v>
      </c>
      <c r="D213" s="276">
        <f>IF(D$119=0,0,D$119/NMM!D$11*1000)</f>
        <v>0</v>
      </c>
      <c r="E213" s="276">
        <f>IF(E$119=0,0,E$119/NMM!E$11*1000)</f>
        <v>0</v>
      </c>
      <c r="F213" s="276">
        <f>IF(F$119=0,0,F$119/NMM!F$11*1000)</f>
        <v>0</v>
      </c>
      <c r="G213" s="276">
        <f>IF(G$119=0,0,G$119/NMM!G$11*1000)</f>
        <v>0</v>
      </c>
      <c r="H213" s="276">
        <f>IF(H$119=0,0,H$119/NMM!H$11*1000)</f>
        <v>0</v>
      </c>
      <c r="I213" s="276">
        <f>IF(I$119=0,0,I$119/NMM!I$11*1000)</f>
        <v>0</v>
      </c>
      <c r="J213" s="276">
        <f>IF(J$119=0,0,J$119/NMM!J$11*1000)</f>
        <v>0</v>
      </c>
      <c r="K213" s="276">
        <f>IF(K$119=0,0,K$119/NMM!K$11*1000)</f>
        <v>0</v>
      </c>
      <c r="L213" s="276">
        <f>IF(L$119=0,0,L$119/NMM!L$11*1000)</f>
        <v>0</v>
      </c>
      <c r="M213" s="276">
        <f>IF(M$119=0,0,M$119/NMM!M$11*1000)</f>
        <v>0</v>
      </c>
      <c r="N213" s="276">
        <f>IF(N$119=0,0,N$119/NMM!N$11*1000)</f>
        <v>0</v>
      </c>
      <c r="O213" s="276">
        <f>IF(O$119=0,0,O$119/NMM!O$11*1000)</f>
        <v>0</v>
      </c>
      <c r="P213" s="276">
        <f>IF(P$119=0,0,P$119/NMM!P$11*1000)</f>
        <v>0</v>
      </c>
      <c r="Q213" s="276">
        <f>IF(Q$119=0,0,Q$119/NMM!Q$11*1000)</f>
        <v>0</v>
      </c>
      <c r="R213" s="276">
        <f>IF(R$119=0,0,R$119/NMM!R$11*1000)</f>
        <v>0</v>
      </c>
      <c r="S213" s="276">
        <f>IF(S$119=0,0,S$119/NMM!S$11*1000)</f>
        <v>0</v>
      </c>
      <c r="T213" s="276">
        <f>IF(T$119=0,0,T$119/NMM!T$11*1000)</f>
        <v>0</v>
      </c>
      <c r="U213" s="276">
        <f>IF(U$119=0,0,U$119/NMM!U$11*1000)</f>
        <v>0</v>
      </c>
      <c r="V213" s="276">
        <f>IF(V$119=0,0,V$119/NMM!V$11*1000)</f>
        <v>0</v>
      </c>
      <c r="W213" s="276">
        <f>IF(W$119=0,0,W$119/NMM!W$11*1000)</f>
        <v>0</v>
      </c>
      <c r="X213" s="276">
        <f>IF(X$119=0,0,X$119/NMM!X$11*1000)</f>
        <v>0</v>
      </c>
      <c r="Y213" s="276">
        <f>IF(Y$119=0,0,Y$119/NMM!Y$11*1000)</f>
        <v>0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CY: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77.284657879313144</v>
      </c>
      <c r="C3" s="203">
        <f t="shared" si="0"/>
        <v>80.76179520178718</v>
      </c>
      <c r="D3" s="203">
        <f t="shared" si="0"/>
        <v>83.691174861727362</v>
      </c>
      <c r="E3" s="203">
        <f t="shared" si="0"/>
        <v>79.542419051697479</v>
      </c>
      <c r="F3" s="203">
        <f t="shared" si="0"/>
        <v>80.377836083121949</v>
      </c>
      <c r="G3" s="203">
        <f t="shared" si="0"/>
        <v>77.323798301341157</v>
      </c>
      <c r="H3" s="203">
        <f t="shared" si="0"/>
        <v>76.905868497876867</v>
      </c>
      <c r="I3" s="203">
        <f t="shared" si="0"/>
        <v>79.318754472320421</v>
      </c>
      <c r="J3" s="203">
        <f t="shared" si="0"/>
        <v>81.6123711125894</v>
      </c>
      <c r="K3" s="203">
        <f t="shared" si="0"/>
        <v>69.869716409551444</v>
      </c>
      <c r="L3" s="203">
        <f t="shared" si="0"/>
        <v>68.868044063403445</v>
      </c>
      <c r="M3" s="203">
        <f t="shared" si="0"/>
        <v>63.498608109949593</v>
      </c>
      <c r="N3" s="203">
        <f t="shared" si="0"/>
        <v>53.407321798511482</v>
      </c>
      <c r="O3" s="203">
        <f t="shared" si="0"/>
        <v>44.905327987634038</v>
      </c>
      <c r="P3" s="203">
        <f t="shared" si="0"/>
        <v>45.124399110086998</v>
      </c>
      <c r="Q3" s="203">
        <f t="shared" si="0"/>
        <v>42.870160000000013</v>
      </c>
      <c r="R3" s="203">
        <f t="shared" si="0"/>
        <v>48.874595045978623</v>
      </c>
      <c r="S3" s="203">
        <f t="shared" si="0"/>
        <v>50.251467827615137</v>
      </c>
      <c r="T3" s="203">
        <f t="shared" si="0"/>
        <v>49.851256042475633</v>
      </c>
      <c r="U3" s="203">
        <f t="shared" si="0"/>
        <v>51.782102283780112</v>
      </c>
      <c r="V3" s="203">
        <f t="shared" si="0"/>
        <v>42.831952542175557</v>
      </c>
      <c r="W3" s="203">
        <f t="shared" si="0"/>
        <v>41.6600694411595</v>
      </c>
      <c r="X3" s="203">
        <f t="shared" si="0"/>
        <v>40.765800412107453</v>
      </c>
      <c r="Y3" s="203">
        <f t="shared" si="0"/>
        <v>43.652905905440377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0</v>
      </c>
      <c r="C4" s="241">
        <f t="shared" si="1"/>
        <v>0</v>
      </c>
      <c r="D4" s="241">
        <f t="shared" si="1"/>
        <v>0</v>
      </c>
      <c r="E4" s="241">
        <f t="shared" si="1"/>
        <v>0</v>
      </c>
      <c r="F4" s="241">
        <f t="shared" si="1"/>
        <v>0</v>
      </c>
      <c r="G4" s="241">
        <f t="shared" si="1"/>
        <v>0</v>
      </c>
      <c r="H4" s="241">
        <f t="shared" si="1"/>
        <v>0</v>
      </c>
      <c r="I4" s="241">
        <f t="shared" si="1"/>
        <v>0</v>
      </c>
      <c r="J4" s="241">
        <f t="shared" si="1"/>
        <v>0</v>
      </c>
      <c r="K4" s="241">
        <f t="shared" si="1"/>
        <v>0</v>
      </c>
      <c r="L4" s="241">
        <f t="shared" si="1"/>
        <v>0</v>
      </c>
      <c r="M4" s="241">
        <f t="shared" si="1"/>
        <v>0</v>
      </c>
      <c r="N4" s="241">
        <f t="shared" si="1"/>
        <v>0</v>
      </c>
      <c r="O4" s="241">
        <f t="shared" si="1"/>
        <v>0</v>
      </c>
      <c r="P4" s="241">
        <f t="shared" si="1"/>
        <v>0</v>
      </c>
      <c r="Q4" s="241">
        <f t="shared" si="1"/>
        <v>0</v>
      </c>
      <c r="R4" s="241">
        <f t="shared" si="1"/>
        <v>0</v>
      </c>
      <c r="S4" s="241">
        <f t="shared" si="1"/>
        <v>0</v>
      </c>
      <c r="T4" s="241">
        <f t="shared" si="1"/>
        <v>0</v>
      </c>
      <c r="U4" s="241">
        <f t="shared" si="1"/>
        <v>0</v>
      </c>
      <c r="V4" s="241">
        <f t="shared" si="1"/>
        <v>0</v>
      </c>
      <c r="W4" s="241">
        <f t="shared" si="1"/>
        <v>0</v>
      </c>
      <c r="X4" s="241">
        <f t="shared" si="1"/>
        <v>0</v>
      </c>
      <c r="Y4" s="241">
        <f t="shared" si="1"/>
        <v>0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1810</v>
      </c>
    </row>
    <row r="6" spans="1:105" ht="12" customHeight="1" x14ac:dyDescent="0.25">
      <c r="A6" s="99" t="s">
        <v>61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1811</v>
      </c>
    </row>
    <row r="7" spans="1:105" ht="12" customHeight="1" x14ac:dyDescent="0.25">
      <c r="A7" s="49" t="s">
        <v>62</v>
      </c>
      <c r="B7" s="242">
        <v>77.284657879313144</v>
      </c>
      <c r="C7" s="242">
        <v>80.76179520178718</v>
      </c>
      <c r="D7" s="242">
        <v>83.691174861727362</v>
      </c>
      <c r="E7" s="242">
        <v>79.542419051697479</v>
      </c>
      <c r="F7" s="242">
        <v>80.377836083121949</v>
      </c>
      <c r="G7" s="242">
        <v>77.323798301341157</v>
      </c>
      <c r="H7" s="242">
        <v>76.905868497876867</v>
      </c>
      <c r="I7" s="242">
        <v>79.318754472320421</v>
      </c>
      <c r="J7" s="242">
        <v>81.6123711125894</v>
      </c>
      <c r="K7" s="242">
        <v>69.869716409551444</v>
      </c>
      <c r="L7" s="242">
        <v>68.868044063403445</v>
      </c>
      <c r="M7" s="242">
        <v>63.498608109949593</v>
      </c>
      <c r="N7" s="242">
        <v>53.407321798511482</v>
      </c>
      <c r="O7" s="242">
        <v>44.905327987634038</v>
      </c>
      <c r="P7" s="242">
        <v>45.124399110086998</v>
      </c>
      <c r="Q7" s="242">
        <v>42.870160000000013</v>
      </c>
      <c r="R7" s="242">
        <v>48.874595045978623</v>
      </c>
      <c r="S7" s="242">
        <v>50.251467827615137</v>
      </c>
      <c r="T7" s="242">
        <v>49.851256042475633</v>
      </c>
      <c r="U7" s="242">
        <v>51.782102283780112</v>
      </c>
      <c r="V7" s="242">
        <v>42.831952542175557</v>
      </c>
      <c r="W7" s="242">
        <v>41.6600694411595</v>
      </c>
      <c r="X7" s="242">
        <v>40.765800412107453</v>
      </c>
      <c r="Y7" s="242">
        <v>43.652905905440377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1814</v>
      </c>
    </row>
    <row r="11" spans="1:105" ht="12" customHeight="1" x14ac:dyDescent="0.25">
      <c r="A11" s="107" t="s">
        <v>1815</v>
      </c>
      <c r="B11" s="282">
        <v>0</v>
      </c>
      <c r="C11" s="282">
        <v>0</v>
      </c>
      <c r="D11" s="282">
        <v>0</v>
      </c>
      <c r="E11" s="282">
        <v>0</v>
      </c>
      <c r="F11" s="282">
        <v>0</v>
      </c>
      <c r="G11" s="282">
        <v>0</v>
      </c>
      <c r="H11" s="282">
        <v>0</v>
      </c>
      <c r="I11" s="282">
        <v>0</v>
      </c>
      <c r="J11" s="282">
        <v>0</v>
      </c>
      <c r="K11" s="282">
        <v>0</v>
      </c>
      <c r="L11" s="282">
        <v>0</v>
      </c>
      <c r="M11" s="282">
        <v>0</v>
      </c>
      <c r="N11" s="282">
        <v>0</v>
      </c>
      <c r="O11" s="282">
        <v>0</v>
      </c>
      <c r="P11" s="282">
        <v>0</v>
      </c>
      <c r="Q11" s="282">
        <v>0</v>
      </c>
      <c r="R11" s="282">
        <v>0</v>
      </c>
      <c r="S11" s="282">
        <v>0</v>
      </c>
      <c r="T11" s="282">
        <v>0</v>
      </c>
      <c r="U11" s="282">
        <v>0</v>
      </c>
      <c r="V11" s="282">
        <v>0</v>
      </c>
      <c r="W11" s="282">
        <v>0</v>
      </c>
      <c r="X11" s="282">
        <v>0</v>
      </c>
      <c r="Y11" s="282">
        <v>0</v>
      </c>
      <c r="DA11" s="94" t="s">
        <v>1816</v>
      </c>
    </row>
    <row r="12" spans="1:105" ht="12" customHeight="1" x14ac:dyDescent="0.25">
      <c r="A12" s="49" t="s">
        <v>1817</v>
      </c>
      <c r="B12" s="242">
        <v>8.7247792944599691</v>
      </c>
      <c r="C12" s="242">
        <v>9.4114255151390758</v>
      </c>
      <c r="D12" s="242">
        <v>9.6004078956460734</v>
      </c>
      <c r="E12" s="242">
        <v>9.993494017784279</v>
      </c>
      <c r="F12" s="242">
        <v>11.122934345078781</v>
      </c>
      <c r="G12" s="242">
        <v>11.40427469484456</v>
      </c>
      <c r="H12" s="242">
        <v>12.60292819520925</v>
      </c>
      <c r="I12" s="242">
        <v>12.42063525968601</v>
      </c>
      <c r="J12" s="242">
        <v>13.07700046960646</v>
      </c>
      <c r="K12" s="242">
        <v>13.23097324579998</v>
      </c>
      <c r="L12" s="242">
        <v>12.539702123707841</v>
      </c>
      <c r="M12" s="242">
        <v>11.562018956655059</v>
      </c>
      <c r="N12" s="242">
        <v>9.7245669698673485</v>
      </c>
      <c r="O12" s="242">
        <v>8.17649817691807</v>
      </c>
      <c r="P12" s="242">
        <v>8.2163873106494911</v>
      </c>
      <c r="Q12" s="242">
        <v>7.8059286234522949</v>
      </c>
      <c r="R12" s="242">
        <v>8.8992343492313584</v>
      </c>
      <c r="S12" s="242">
        <v>9.1499395170457287</v>
      </c>
      <c r="T12" s="242">
        <v>9.0770677426211996</v>
      </c>
      <c r="U12" s="242">
        <v>9.4286420764348353</v>
      </c>
      <c r="V12" s="242">
        <v>7.7989716937683111</v>
      </c>
      <c r="W12" s="242">
        <v>7.5855916680916788</v>
      </c>
      <c r="X12" s="242">
        <v>7.4227604537704748</v>
      </c>
      <c r="Y12" s="242">
        <v>7.9484533695266526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1819</v>
      </c>
    </row>
    <row r="16" spans="1:105" ht="12" customHeight="1" x14ac:dyDescent="0.25">
      <c r="A16" s="107" t="s">
        <v>1815</v>
      </c>
      <c r="B16" s="282">
        <v>0</v>
      </c>
      <c r="C16" s="282">
        <v>0</v>
      </c>
      <c r="D16" s="282">
        <v>0</v>
      </c>
      <c r="E16" s="282">
        <v>0</v>
      </c>
      <c r="F16" s="282">
        <v>0</v>
      </c>
      <c r="G16" s="282">
        <v>0</v>
      </c>
      <c r="H16" s="282">
        <v>0</v>
      </c>
      <c r="I16" s="282">
        <v>0</v>
      </c>
      <c r="J16" s="282">
        <v>0</v>
      </c>
      <c r="K16" s="282">
        <v>0</v>
      </c>
      <c r="L16" s="282">
        <v>0</v>
      </c>
      <c r="M16" s="282">
        <v>0</v>
      </c>
      <c r="N16" s="282">
        <v>0</v>
      </c>
      <c r="O16" s="282">
        <v>0</v>
      </c>
      <c r="P16" s="282">
        <v>0</v>
      </c>
      <c r="Q16" s="282">
        <v>0</v>
      </c>
      <c r="R16" s="282">
        <v>0</v>
      </c>
      <c r="S16" s="282">
        <v>0</v>
      </c>
      <c r="T16" s="282">
        <v>0</v>
      </c>
      <c r="U16" s="282">
        <v>0</v>
      </c>
      <c r="V16" s="282">
        <v>0</v>
      </c>
      <c r="W16" s="282">
        <v>0</v>
      </c>
      <c r="X16" s="282">
        <v>0</v>
      </c>
      <c r="Y16" s="282">
        <v>0</v>
      </c>
      <c r="DA16" s="94" t="s">
        <v>1820</v>
      </c>
    </row>
    <row r="17" spans="1:105" ht="12" customHeight="1" x14ac:dyDescent="0.25">
      <c r="A17" s="49" t="s">
        <v>1817</v>
      </c>
      <c r="B17" s="242">
        <v>9.6941992160666324</v>
      </c>
      <c r="C17" s="242">
        <v>10.61269402327143</v>
      </c>
      <c r="D17" s="242">
        <v>10.61269402327143</v>
      </c>
      <c r="E17" s="242">
        <v>10.61269402327143</v>
      </c>
      <c r="F17" s="242">
        <v>12.449683637681019</v>
      </c>
      <c r="G17" s="242">
        <v>12.449683637681019</v>
      </c>
      <c r="H17" s="242">
        <v>13.36817844488581</v>
      </c>
      <c r="I17" s="242">
        <v>13.36817844488581</v>
      </c>
      <c r="J17" s="242">
        <v>14.28667325209061</v>
      </c>
      <c r="K17" s="242">
        <v>14.28667325209061</v>
      </c>
      <c r="L17" s="242">
        <v>13.36817844488581</v>
      </c>
      <c r="M17" s="242">
        <v>12.449683637681019</v>
      </c>
      <c r="N17" s="242">
        <v>12.449683637681019</v>
      </c>
      <c r="O17" s="242">
        <v>11.53118883047622</v>
      </c>
      <c r="P17" s="242">
        <v>11.53118883047622</v>
      </c>
      <c r="Q17" s="242">
        <v>10.61269402327143</v>
      </c>
      <c r="R17" s="242">
        <v>10.61269402327143</v>
      </c>
      <c r="S17" s="242">
        <v>9.6941992160666342</v>
      </c>
      <c r="T17" s="242">
        <v>9.6941992160666342</v>
      </c>
      <c r="U17" s="242">
        <v>10.61269402327143</v>
      </c>
      <c r="V17" s="242">
        <v>10.61269402327143</v>
      </c>
      <c r="W17" s="242">
        <v>9.6941992160666342</v>
      </c>
      <c r="X17" s="242">
        <v>9.6941992160666342</v>
      </c>
      <c r="Y17" s="242">
        <v>8.7757044088618397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0.91849480720479515</v>
      </c>
      <c r="D21" s="242">
        <v>0.91849480720479515</v>
      </c>
      <c r="E21" s="242">
        <v>0</v>
      </c>
      <c r="F21" s="242">
        <v>2.7554844216143848</v>
      </c>
      <c r="G21" s="242">
        <v>0</v>
      </c>
      <c r="H21" s="242">
        <v>1.8369896144095901</v>
      </c>
      <c r="I21" s="242">
        <v>0</v>
      </c>
      <c r="J21" s="242">
        <v>1.8369896144095901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1.8369896144095901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0</v>
      </c>
      <c r="F24" s="282">
        <f t="shared" si="3"/>
        <v>0</v>
      </c>
      <c r="G24" s="282">
        <f t="shared" si="3"/>
        <v>0</v>
      </c>
      <c r="H24" s="282">
        <f t="shared" si="3"/>
        <v>0</v>
      </c>
      <c r="I24" s="282">
        <f t="shared" si="3"/>
        <v>0</v>
      </c>
      <c r="J24" s="282">
        <f t="shared" si="3"/>
        <v>0</v>
      </c>
      <c r="K24" s="282">
        <f t="shared" si="3"/>
        <v>0</v>
      </c>
      <c r="L24" s="282">
        <f t="shared" si="3"/>
        <v>0</v>
      </c>
      <c r="M24" s="282">
        <f t="shared" si="3"/>
        <v>0</v>
      </c>
      <c r="N24" s="282">
        <f t="shared" si="3"/>
        <v>0</v>
      </c>
      <c r="O24" s="282">
        <f t="shared" si="3"/>
        <v>0</v>
      </c>
      <c r="P24" s="282">
        <f t="shared" si="3"/>
        <v>0</v>
      </c>
      <c r="Q24" s="282">
        <f t="shared" si="3"/>
        <v>0</v>
      </c>
      <c r="R24" s="282">
        <f t="shared" si="3"/>
        <v>0</v>
      </c>
      <c r="S24" s="282">
        <f t="shared" si="3"/>
        <v>0</v>
      </c>
      <c r="T24" s="282">
        <f t="shared" si="3"/>
        <v>0</v>
      </c>
      <c r="U24" s="282">
        <f t="shared" si="3"/>
        <v>0</v>
      </c>
      <c r="V24" s="282">
        <f t="shared" si="3"/>
        <v>0</v>
      </c>
      <c r="W24" s="282">
        <f t="shared" si="3"/>
        <v>0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0.91849480720479448</v>
      </c>
      <c r="E25" s="242">
        <f t="shared" si="4"/>
        <v>0</v>
      </c>
      <c r="F25" s="242">
        <f t="shared" si="4"/>
        <v>0.91849480720479626</v>
      </c>
      <c r="G25" s="242">
        <f t="shared" si="4"/>
        <v>0</v>
      </c>
      <c r="H25" s="242">
        <f t="shared" si="4"/>
        <v>0.91849480720479981</v>
      </c>
      <c r="I25" s="242">
        <f t="shared" si="4"/>
        <v>0</v>
      </c>
      <c r="J25" s="242">
        <f t="shared" si="4"/>
        <v>0.91849480720479093</v>
      </c>
      <c r="K25" s="242">
        <f t="shared" si="4"/>
        <v>0</v>
      </c>
      <c r="L25" s="242">
        <f t="shared" si="4"/>
        <v>0.91849480720479981</v>
      </c>
      <c r="M25" s="242">
        <f t="shared" si="4"/>
        <v>0.91849480720479093</v>
      </c>
      <c r="N25" s="242">
        <f t="shared" si="4"/>
        <v>0</v>
      </c>
      <c r="O25" s="242">
        <f t="shared" si="4"/>
        <v>0.91849480720479981</v>
      </c>
      <c r="P25" s="242">
        <f t="shared" si="4"/>
        <v>0</v>
      </c>
      <c r="Q25" s="242">
        <f t="shared" si="4"/>
        <v>0.91849480720478915</v>
      </c>
      <c r="R25" s="242">
        <f t="shared" si="4"/>
        <v>0</v>
      </c>
      <c r="S25" s="242">
        <f t="shared" si="4"/>
        <v>0.91849480720479626</v>
      </c>
      <c r="T25" s="242">
        <f t="shared" si="4"/>
        <v>0</v>
      </c>
      <c r="U25" s="242">
        <f t="shared" si="4"/>
        <v>0.91849480720479448</v>
      </c>
      <c r="V25" s="242">
        <f t="shared" si="4"/>
        <v>0</v>
      </c>
      <c r="W25" s="242">
        <f t="shared" si="4"/>
        <v>0.91849480720479626</v>
      </c>
      <c r="X25" s="242">
        <f t="shared" si="4"/>
        <v>0</v>
      </c>
      <c r="Y25" s="242">
        <f t="shared" si="4"/>
        <v>0.91849480720479448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0</v>
      </c>
      <c r="C28" s="282">
        <f t="shared" si="6"/>
        <v>0</v>
      </c>
      <c r="D28" s="282">
        <f t="shared" si="6"/>
        <v>0</v>
      </c>
      <c r="E28" s="282">
        <f t="shared" si="6"/>
        <v>0</v>
      </c>
      <c r="F28" s="282">
        <f t="shared" si="6"/>
        <v>0</v>
      </c>
      <c r="G28" s="282">
        <f t="shared" si="6"/>
        <v>0</v>
      </c>
      <c r="H28" s="282">
        <f t="shared" si="6"/>
        <v>0</v>
      </c>
      <c r="I28" s="282">
        <f t="shared" si="6"/>
        <v>0</v>
      </c>
      <c r="J28" s="282">
        <f t="shared" si="6"/>
        <v>0</v>
      </c>
      <c r="K28" s="282">
        <f t="shared" si="6"/>
        <v>0</v>
      </c>
      <c r="L28" s="282">
        <f t="shared" si="6"/>
        <v>0</v>
      </c>
      <c r="M28" s="282">
        <f t="shared" si="6"/>
        <v>0</v>
      </c>
      <c r="N28" s="282">
        <f t="shared" si="6"/>
        <v>0</v>
      </c>
      <c r="O28" s="282">
        <f t="shared" si="6"/>
        <v>0</v>
      </c>
      <c r="P28" s="282">
        <f t="shared" si="6"/>
        <v>0</v>
      </c>
      <c r="Q28" s="282">
        <f t="shared" si="6"/>
        <v>0</v>
      </c>
      <c r="R28" s="282">
        <f t="shared" si="6"/>
        <v>0</v>
      </c>
      <c r="S28" s="282">
        <f t="shared" si="6"/>
        <v>0</v>
      </c>
      <c r="T28" s="282">
        <f t="shared" si="6"/>
        <v>0</v>
      </c>
      <c r="U28" s="282">
        <f t="shared" si="6"/>
        <v>0</v>
      </c>
      <c r="V28" s="282">
        <f t="shared" si="6"/>
        <v>0</v>
      </c>
      <c r="W28" s="282">
        <f t="shared" si="6"/>
        <v>0</v>
      </c>
      <c r="X28" s="282">
        <f t="shared" si="6"/>
        <v>0</v>
      </c>
      <c r="Y28" s="282">
        <f t="shared" si="6"/>
        <v>0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0.96941992160666324</v>
      </c>
      <c r="C29" s="242">
        <f t="shared" si="7"/>
        <v>1.2012685081323546</v>
      </c>
      <c r="D29" s="242">
        <f t="shared" si="7"/>
        <v>1.012286127625357</v>
      </c>
      <c r="E29" s="242">
        <f t="shared" si="7"/>
        <v>0.61920000548715137</v>
      </c>
      <c r="F29" s="242">
        <f t="shared" si="7"/>
        <v>1.3267492926022388</v>
      </c>
      <c r="G29" s="242">
        <f t="shared" si="7"/>
        <v>1.0454089428364597</v>
      </c>
      <c r="H29" s="242">
        <f t="shared" si="7"/>
        <v>0.7652502496765603</v>
      </c>
      <c r="I29" s="242">
        <f t="shared" si="7"/>
        <v>0.94754318519979996</v>
      </c>
      <c r="J29" s="242">
        <f t="shared" si="7"/>
        <v>1.2096727824841498</v>
      </c>
      <c r="K29" s="242">
        <f t="shared" si="7"/>
        <v>1.0557000062906301</v>
      </c>
      <c r="L29" s="242">
        <f t="shared" si="7"/>
        <v>0.82847632117796977</v>
      </c>
      <c r="M29" s="242">
        <f t="shared" si="7"/>
        <v>0.88766468102596008</v>
      </c>
      <c r="N29" s="242">
        <f t="shared" si="7"/>
        <v>2.7251166678136709</v>
      </c>
      <c r="O29" s="242">
        <f t="shared" si="7"/>
        <v>3.3546906535581495</v>
      </c>
      <c r="P29" s="242">
        <f t="shared" si="7"/>
        <v>3.3148015198267284</v>
      </c>
      <c r="Q29" s="242">
        <f t="shared" si="7"/>
        <v>2.8067653998191355</v>
      </c>
      <c r="R29" s="242">
        <f t="shared" si="7"/>
        <v>1.713459674040072</v>
      </c>
      <c r="S29" s="242">
        <f t="shared" si="7"/>
        <v>0.54425969902090543</v>
      </c>
      <c r="T29" s="242">
        <f t="shared" si="7"/>
        <v>0.61713147344543451</v>
      </c>
      <c r="U29" s="242">
        <f t="shared" si="7"/>
        <v>1.1840519468365951</v>
      </c>
      <c r="V29" s="242">
        <f t="shared" si="7"/>
        <v>2.8137223295031193</v>
      </c>
      <c r="W29" s="242">
        <f t="shared" si="7"/>
        <v>2.1086075479749553</v>
      </c>
      <c r="X29" s="242">
        <f t="shared" si="7"/>
        <v>2.2714387622961594</v>
      </c>
      <c r="Y29" s="242">
        <f t="shared" si="7"/>
        <v>0.82725103933518707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1.2897678417884779</v>
      </c>
      <c r="C32" s="210">
        <v>1.375752364574377</v>
      </c>
      <c r="D32" s="210">
        <v>1.375752364574377</v>
      </c>
      <c r="E32" s="210">
        <v>1.461736887360275</v>
      </c>
      <c r="F32" s="210">
        <v>1.547721410146174</v>
      </c>
      <c r="G32" s="210">
        <v>1.547721410146174</v>
      </c>
      <c r="H32" s="210">
        <v>1.7196904557179711</v>
      </c>
      <c r="I32" s="210">
        <v>1.7196904557179711</v>
      </c>
      <c r="J32" s="210">
        <v>1.8916595012897679</v>
      </c>
      <c r="K32" s="210">
        <v>1.8916595012897679</v>
      </c>
      <c r="L32" s="210">
        <v>1.805674978503869</v>
      </c>
      <c r="M32" s="210">
        <v>1.633705932932072</v>
      </c>
      <c r="N32" s="210">
        <v>1.7196904557179711</v>
      </c>
      <c r="O32" s="210">
        <v>1.375752364574377</v>
      </c>
      <c r="P32" s="210">
        <v>1.375752364574377</v>
      </c>
      <c r="Q32" s="210">
        <v>1.375752364574377</v>
      </c>
      <c r="R32" s="210">
        <v>1.375752364574377</v>
      </c>
      <c r="S32" s="210">
        <v>1.403181427343078</v>
      </c>
      <c r="T32" s="210">
        <v>1.3813413585554599</v>
      </c>
      <c r="U32" s="210">
        <v>1.3578675838349099</v>
      </c>
      <c r="V32" s="210">
        <v>1.2045571797076531</v>
      </c>
      <c r="W32" s="210">
        <v>1.0830610490111781</v>
      </c>
      <c r="X32" s="210">
        <v>1.080567497850387</v>
      </c>
      <c r="Y32" s="210">
        <v>0.92725709372312981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0</v>
      </c>
      <c r="C34" s="204">
        <f t="shared" si="8"/>
        <v>0</v>
      </c>
      <c r="D34" s="204">
        <f t="shared" si="8"/>
        <v>0</v>
      </c>
      <c r="E34" s="204">
        <f t="shared" si="8"/>
        <v>0</v>
      </c>
      <c r="F34" s="204">
        <f t="shared" si="8"/>
        <v>0</v>
      </c>
      <c r="G34" s="204">
        <f t="shared" si="8"/>
        <v>0</v>
      </c>
      <c r="H34" s="204">
        <f t="shared" si="8"/>
        <v>0</v>
      </c>
      <c r="I34" s="204">
        <f t="shared" si="8"/>
        <v>0</v>
      </c>
      <c r="J34" s="204">
        <f t="shared" si="8"/>
        <v>0</v>
      </c>
      <c r="K34" s="204">
        <f t="shared" si="8"/>
        <v>0</v>
      </c>
      <c r="L34" s="204">
        <f t="shared" si="8"/>
        <v>0</v>
      </c>
      <c r="M34" s="204">
        <f t="shared" si="8"/>
        <v>0</v>
      </c>
      <c r="N34" s="204">
        <f t="shared" si="8"/>
        <v>0</v>
      </c>
      <c r="O34" s="204">
        <f t="shared" si="8"/>
        <v>0</v>
      </c>
      <c r="P34" s="204">
        <f t="shared" si="8"/>
        <v>0</v>
      </c>
      <c r="Q34" s="204">
        <f t="shared" si="8"/>
        <v>0</v>
      </c>
      <c r="R34" s="204">
        <f t="shared" si="8"/>
        <v>0</v>
      </c>
      <c r="S34" s="204">
        <f t="shared" si="8"/>
        <v>0</v>
      </c>
      <c r="T34" s="204">
        <f t="shared" si="8"/>
        <v>0</v>
      </c>
      <c r="U34" s="204">
        <f t="shared" si="8"/>
        <v>0</v>
      </c>
      <c r="V34" s="204">
        <f t="shared" si="8"/>
        <v>0</v>
      </c>
      <c r="W34" s="204">
        <f t="shared" si="8"/>
        <v>0</v>
      </c>
      <c r="X34" s="204">
        <f t="shared" si="8"/>
        <v>0</v>
      </c>
      <c r="Y34" s="204">
        <f t="shared" si="8"/>
        <v>0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1828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1829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0</v>
      </c>
      <c r="C40" s="204">
        <f t="shared" si="9"/>
        <v>0</v>
      </c>
      <c r="D40" s="204">
        <f t="shared" si="9"/>
        <v>0</v>
      </c>
      <c r="E40" s="204">
        <f t="shared" si="9"/>
        <v>0</v>
      </c>
      <c r="F40" s="204">
        <f t="shared" si="9"/>
        <v>0</v>
      </c>
      <c r="G40" s="204">
        <f t="shared" si="9"/>
        <v>0</v>
      </c>
      <c r="H40" s="204">
        <f t="shared" si="9"/>
        <v>0</v>
      </c>
      <c r="I40" s="204">
        <f t="shared" si="9"/>
        <v>0</v>
      </c>
      <c r="J40" s="204">
        <f t="shared" si="9"/>
        <v>0</v>
      </c>
      <c r="K40" s="204">
        <f t="shared" si="9"/>
        <v>0</v>
      </c>
      <c r="L40" s="204">
        <f t="shared" si="9"/>
        <v>0</v>
      </c>
      <c r="M40" s="204">
        <f t="shared" si="9"/>
        <v>0</v>
      </c>
      <c r="N40" s="204">
        <f t="shared" si="9"/>
        <v>0</v>
      </c>
      <c r="O40" s="204">
        <f t="shared" si="9"/>
        <v>0</v>
      </c>
      <c r="P40" s="204">
        <f t="shared" si="9"/>
        <v>0</v>
      </c>
      <c r="Q40" s="204">
        <f t="shared" si="9"/>
        <v>0</v>
      </c>
      <c r="R40" s="204">
        <f t="shared" si="9"/>
        <v>0</v>
      </c>
      <c r="S40" s="204">
        <f t="shared" si="9"/>
        <v>0</v>
      </c>
      <c r="T40" s="204">
        <f t="shared" si="9"/>
        <v>0</v>
      </c>
      <c r="U40" s="204">
        <f t="shared" si="9"/>
        <v>0</v>
      </c>
      <c r="V40" s="204">
        <f t="shared" si="9"/>
        <v>0</v>
      </c>
      <c r="W40" s="204">
        <f t="shared" si="9"/>
        <v>0</v>
      </c>
      <c r="X40" s="204">
        <f t="shared" si="9"/>
        <v>0</v>
      </c>
      <c r="Y40" s="204">
        <f t="shared" si="9"/>
        <v>0</v>
      </c>
      <c r="DA40" s="71"/>
    </row>
    <row r="41" spans="1:105" ht="12" customHeight="1" x14ac:dyDescent="0.25">
      <c r="A41" s="18" t="s">
        <v>73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</v>
      </c>
      <c r="O43" s="204">
        <f t="shared" si="10"/>
        <v>0</v>
      </c>
      <c r="P43" s="204">
        <f t="shared" si="10"/>
        <v>0</v>
      </c>
      <c r="Q43" s="204">
        <f t="shared" si="10"/>
        <v>0</v>
      </c>
      <c r="R43" s="204">
        <f t="shared" si="10"/>
        <v>0</v>
      </c>
      <c r="S43" s="204">
        <f t="shared" si="10"/>
        <v>0</v>
      </c>
      <c r="T43" s="204">
        <f t="shared" si="10"/>
        <v>0</v>
      </c>
      <c r="U43" s="204">
        <f t="shared" si="10"/>
        <v>0</v>
      </c>
      <c r="V43" s="204">
        <f t="shared" si="10"/>
        <v>0</v>
      </c>
      <c r="W43" s="204">
        <f t="shared" si="10"/>
        <v>0</v>
      </c>
      <c r="X43" s="204">
        <f t="shared" si="10"/>
        <v>2.0550300945829748E-2</v>
      </c>
      <c r="Y43" s="204">
        <f t="shared" si="10"/>
        <v>5.6749785038693037E-3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2.0550300945829748E-2</v>
      </c>
      <c r="Y47" s="204">
        <v>5.6749785038693037E-3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1840</v>
      </c>
    </row>
    <row r="51" spans="1:105" ht="12" customHeight="1" x14ac:dyDescent="0.25">
      <c r="A51" s="21" t="s">
        <v>40</v>
      </c>
      <c r="B51" s="207">
        <v>1.2897678417884779</v>
      </c>
      <c r="C51" s="207">
        <v>1.375752364574377</v>
      </c>
      <c r="D51" s="207">
        <v>1.375752364574377</v>
      </c>
      <c r="E51" s="207">
        <v>1.461736887360275</v>
      </c>
      <c r="F51" s="207">
        <v>1.547721410146174</v>
      </c>
      <c r="G51" s="207">
        <v>1.547721410146174</v>
      </c>
      <c r="H51" s="207">
        <v>1.7196904557179711</v>
      </c>
      <c r="I51" s="207">
        <v>1.7196904557179711</v>
      </c>
      <c r="J51" s="207">
        <v>1.8916595012897679</v>
      </c>
      <c r="K51" s="207">
        <v>1.8916595012897679</v>
      </c>
      <c r="L51" s="207">
        <v>1.805674978503869</v>
      </c>
      <c r="M51" s="207">
        <v>1.633705932932072</v>
      </c>
      <c r="N51" s="207">
        <v>1.7196904557179711</v>
      </c>
      <c r="O51" s="207">
        <v>1.375752364574377</v>
      </c>
      <c r="P51" s="207">
        <v>1.375752364574377</v>
      </c>
      <c r="Q51" s="207">
        <v>1.375752364574377</v>
      </c>
      <c r="R51" s="207">
        <v>1.375752364574377</v>
      </c>
      <c r="S51" s="207">
        <v>1.403181427343078</v>
      </c>
      <c r="T51" s="207">
        <v>1.3813413585554599</v>
      </c>
      <c r="U51" s="207">
        <v>1.3578675838349099</v>
      </c>
      <c r="V51" s="207">
        <v>1.2045571797076531</v>
      </c>
      <c r="W51" s="207">
        <v>1.0830610490111781</v>
      </c>
      <c r="X51" s="207">
        <v>1.0600171969045571</v>
      </c>
      <c r="Y51" s="207">
        <v>0.92158211521926048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1.2897678417884779</v>
      </c>
      <c r="C52" s="284">
        <f t="shared" si="11"/>
        <v>1.375752364574377</v>
      </c>
      <c r="D52" s="284">
        <f t="shared" si="11"/>
        <v>1.375752364574377</v>
      </c>
      <c r="E52" s="284">
        <f t="shared" si="11"/>
        <v>1.461736887360275</v>
      </c>
      <c r="F52" s="284">
        <f t="shared" si="11"/>
        <v>1.547721410146174</v>
      </c>
      <c r="G52" s="284">
        <f t="shared" si="11"/>
        <v>1.547721410146174</v>
      </c>
      <c r="H52" s="284">
        <f t="shared" si="11"/>
        <v>1.7196904557179711</v>
      </c>
      <c r="I52" s="284">
        <f t="shared" si="11"/>
        <v>1.7196904557179711</v>
      </c>
      <c r="J52" s="284">
        <f t="shared" si="11"/>
        <v>1.891659501289767</v>
      </c>
      <c r="K52" s="284">
        <f t="shared" si="11"/>
        <v>1.891659501289767</v>
      </c>
      <c r="L52" s="284">
        <f t="shared" si="11"/>
        <v>1.805674978503869</v>
      </c>
      <c r="M52" s="284">
        <f t="shared" si="11"/>
        <v>1.633705932932072</v>
      </c>
      <c r="N52" s="284">
        <f t="shared" si="11"/>
        <v>1.7196904557179711</v>
      </c>
      <c r="O52" s="284">
        <f t="shared" si="11"/>
        <v>1.375752364574377</v>
      </c>
      <c r="P52" s="284">
        <f t="shared" si="11"/>
        <v>1.375752364574377</v>
      </c>
      <c r="Q52" s="284">
        <f t="shared" si="11"/>
        <v>1.375752364574377</v>
      </c>
      <c r="R52" s="284">
        <f t="shared" si="11"/>
        <v>1.375752364574377</v>
      </c>
      <c r="S52" s="284">
        <f t="shared" si="11"/>
        <v>1.403181427343078</v>
      </c>
      <c r="T52" s="284">
        <f t="shared" si="11"/>
        <v>1.3813413585554599</v>
      </c>
      <c r="U52" s="284">
        <f t="shared" si="11"/>
        <v>1.3578675838349099</v>
      </c>
      <c r="V52" s="284">
        <f t="shared" si="11"/>
        <v>1.2045571797076531</v>
      </c>
      <c r="W52" s="284">
        <f t="shared" si="11"/>
        <v>1.0830610490111781</v>
      </c>
      <c r="X52" s="284">
        <f t="shared" si="11"/>
        <v>1.080567497850387</v>
      </c>
      <c r="Y52" s="284">
        <f t="shared" si="11"/>
        <v>0.92725709372312992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0</v>
      </c>
      <c r="K53" s="241">
        <f>PPA_fec!K5</f>
        <v>0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0</v>
      </c>
      <c r="W53" s="241">
        <f>PPA_fec!W5</f>
        <v>0</v>
      </c>
      <c r="X53" s="241">
        <f>PPA_fec!X5</f>
        <v>0</v>
      </c>
      <c r="Y53" s="241">
        <f>PPA_fec!Y5</f>
        <v>0</v>
      </c>
      <c r="DA53" s="83"/>
    </row>
    <row r="54" spans="1:105" ht="12" customHeight="1" x14ac:dyDescent="0.25">
      <c r="A54" s="99" t="s">
        <v>61</v>
      </c>
      <c r="B54" s="282">
        <f>PPA_fec!B32</f>
        <v>0</v>
      </c>
      <c r="C54" s="282">
        <f>PPA_fec!C32</f>
        <v>0</v>
      </c>
      <c r="D54" s="282">
        <f>PPA_fec!D32</f>
        <v>0</v>
      </c>
      <c r="E54" s="282">
        <f>PPA_fec!E32</f>
        <v>0</v>
      </c>
      <c r="F54" s="282">
        <f>PPA_fec!F32</f>
        <v>0</v>
      </c>
      <c r="G54" s="282">
        <f>PPA_fec!G32</f>
        <v>0</v>
      </c>
      <c r="H54" s="282">
        <f>PPA_fec!H32</f>
        <v>0</v>
      </c>
      <c r="I54" s="282">
        <f>PPA_fec!I32</f>
        <v>0</v>
      </c>
      <c r="J54" s="282">
        <f>PPA_fec!J32</f>
        <v>0</v>
      </c>
      <c r="K54" s="282">
        <f>PPA_fec!K32</f>
        <v>0</v>
      </c>
      <c r="L54" s="282">
        <f>PPA_fec!L32</f>
        <v>0</v>
      </c>
      <c r="M54" s="282">
        <f>PPA_fec!M32</f>
        <v>0</v>
      </c>
      <c r="N54" s="282">
        <f>PPA_fec!N32</f>
        <v>0</v>
      </c>
      <c r="O54" s="282">
        <f>PPA_fec!O32</f>
        <v>0</v>
      </c>
      <c r="P54" s="282">
        <f>PPA_fec!P32</f>
        <v>0</v>
      </c>
      <c r="Q54" s="282">
        <f>PPA_fec!Q32</f>
        <v>0</v>
      </c>
      <c r="R54" s="282">
        <f>PPA_fec!R32</f>
        <v>0</v>
      </c>
      <c r="S54" s="282">
        <f>PPA_fec!S32</f>
        <v>0</v>
      </c>
      <c r="T54" s="282">
        <f>PPA_fec!T32</f>
        <v>0</v>
      </c>
      <c r="U54" s="282">
        <f>PPA_fec!U32</f>
        <v>0</v>
      </c>
      <c r="V54" s="282">
        <f>PPA_fec!V32</f>
        <v>0</v>
      </c>
      <c r="W54" s="282">
        <f>PPA_fec!W32</f>
        <v>0</v>
      </c>
      <c r="X54" s="282">
        <f>PPA_fec!X32</f>
        <v>0</v>
      </c>
      <c r="Y54" s="282">
        <f>PPA_fec!Y32</f>
        <v>0</v>
      </c>
      <c r="DA54" s="94"/>
    </row>
    <row r="55" spans="1:105" ht="12" customHeight="1" x14ac:dyDescent="0.25">
      <c r="A55" s="52" t="s">
        <v>62</v>
      </c>
      <c r="B55" s="242">
        <f>PPA_fec!B83</f>
        <v>1.2897678417884779</v>
      </c>
      <c r="C55" s="242">
        <f>PPA_fec!C83</f>
        <v>1.375752364574377</v>
      </c>
      <c r="D55" s="242">
        <f>PPA_fec!D83</f>
        <v>1.375752364574377</v>
      </c>
      <c r="E55" s="242">
        <f>PPA_fec!E83</f>
        <v>1.461736887360275</v>
      </c>
      <c r="F55" s="242">
        <f>PPA_fec!F83</f>
        <v>1.547721410146174</v>
      </c>
      <c r="G55" s="242">
        <f>PPA_fec!G83</f>
        <v>1.547721410146174</v>
      </c>
      <c r="H55" s="242">
        <f>PPA_fec!H83</f>
        <v>1.7196904557179711</v>
      </c>
      <c r="I55" s="242">
        <f>PPA_fec!I83</f>
        <v>1.7196904557179711</v>
      </c>
      <c r="J55" s="242">
        <f>PPA_fec!J83</f>
        <v>1.891659501289767</v>
      </c>
      <c r="K55" s="242">
        <f>PPA_fec!K83</f>
        <v>1.891659501289767</v>
      </c>
      <c r="L55" s="242">
        <f>PPA_fec!L83</f>
        <v>1.805674978503869</v>
      </c>
      <c r="M55" s="242">
        <f>PPA_fec!M83</f>
        <v>1.633705932932072</v>
      </c>
      <c r="N55" s="242">
        <f>PPA_fec!N83</f>
        <v>1.7196904557179711</v>
      </c>
      <c r="O55" s="242">
        <f>PPA_fec!O83</f>
        <v>1.375752364574377</v>
      </c>
      <c r="P55" s="242">
        <f>PPA_fec!P83</f>
        <v>1.375752364574377</v>
      </c>
      <c r="Q55" s="242">
        <f>PPA_fec!Q83</f>
        <v>1.375752364574377</v>
      </c>
      <c r="R55" s="242">
        <f>PPA_fec!R83</f>
        <v>1.375752364574377</v>
      </c>
      <c r="S55" s="242">
        <f>PPA_fec!S83</f>
        <v>1.403181427343078</v>
      </c>
      <c r="T55" s="242">
        <f>PPA_fec!T83</f>
        <v>1.3813413585554599</v>
      </c>
      <c r="U55" s="242">
        <f>PPA_fec!U83</f>
        <v>1.3578675838349099</v>
      </c>
      <c r="V55" s="242">
        <f>PPA_fec!V83</f>
        <v>1.2045571797076531</v>
      </c>
      <c r="W55" s="242">
        <f>PPA_fec!W83</f>
        <v>1.0830610490111781</v>
      </c>
      <c r="X55" s="242">
        <f>PPA_fec!X83</f>
        <v>1.080567497850387</v>
      </c>
      <c r="Y55" s="242">
        <f>PPA_fec!Y83</f>
        <v>0.92725709372312992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0</v>
      </c>
      <c r="C57" s="203">
        <f t="shared" si="12"/>
        <v>0</v>
      </c>
      <c r="D57" s="203">
        <f t="shared" si="12"/>
        <v>0</v>
      </c>
      <c r="E57" s="203">
        <f t="shared" si="12"/>
        <v>0</v>
      </c>
      <c r="F57" s="203">
        <f t="shared" si="12"/>
        <v>0</v>
      </c>
      <c r="G57" s="203">
        <f t="shared" si="12"/>
        <v>0</v>
      </c>
      <c r="H57" s="203">
        <f t="shared" si="12"/>
        <v>0</v>
      </c>
      <c r="I57" s="203">
        <f t="shared" si="12"/>
        <v>0</v>
      </c>
      <c r="J57" s="203">
        <f t="shared" si="12"/>
        <v>0</v>
      </c>
      <c r="K57" s="203">
        <f t="shared" si="12"/>
        <v>0</v>
      </c>
      <c r="L57" s="203">
        <f t="shared" si="12"/>
        <v>0</v>
      </c>
      <c r="M57" s="203">
        <f t="shared" si="12"/>
        <v>0</v>
      </c>
      <c r="N57" s="203">
        <f t="shared" si="12"/>
        <v>0</v>
      </c>
      <c r="O57" s="203">
        <f t="shared" si="12"/>
        <v>0</v>
      </c>
      <c r="P57" s="203">
        <f t="shared" si="12"/>
        <v>0</v>
      </c>
      <c r="Q57" s="203">
        <f t="shared" si="12"/>
        <v>0</v>
      </c>
      <c r="R57" s="203">
        <f t="shared" si="12"/>
        <v>0</v>
      </c>
      <c r="S57" s="203">
        <f t="shared" si="12"/>
        <v>0</v>
      </c>
      <c r="T57" s="203">
        <f t="shared" si="12"/>
        <v>0</v>
      </c>
      <c r="U57" s="203">
        <f t="shared" si="12"/>
        <v>0</v>
      </c>
      <c r="V57" s="203">
        <f t="shared" si="12"/>
        <v>0</v>
      </c>
      <c r="W57" s="203">
        <f t="shared" si="12"/>
        <v>0</v>
      </c>
      <c r="X57" s="203">
        <f t="shared" si="12"/>
        <v>0</v>
      </c>
      <c r="Y57" s="203">
        <f t="shared" si="12"/>
        <v>0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0</v>
      </c>
      <c r="K58" s="241">
        <f>PPA_emi!K5</f>
        <v>0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0</v>
      </c>
      <c r="W58" s="241">
        <f>PPA_emi!W5</f>
        <v>0</v>
      </c>
      <c r="X58" s="241">
        <f>PPA_emi!X5</f>
        <v>0</v>
      </c>
      <c r="Y58" s="241">
        <f>PPA_emi!Y5</f>
        <v>0</v>
      </c>
      <c r="DA58" s="83"/>
    </row>
    <row r="59" spans="1:105" ht="12" customHeight="1" x14ac:dyDescent="0.25">
      <c r="A59" s="99" t="s">
        <v>61</v>
      </c>
      <c r="B59" s="282">
        <f>PPA_emi!B32</f>
        <v>0</v>
      </c>
      <c r="C59" s="282">
        <f>PPA_emi!C32</f>
        <v>0</v>
      </c>
      <c r="D59" s="282">
        <f>PPA_emi!D32</f>
        <v>0</v>
      </c>
      <c r="E59" s="282">
        <f>PPA_emi!E32</f>
        <v>0</v>
      </c>
      <c r="F59" s="282">
        <f>PPA_emi!F32</f>
        <v>0</v>
      </c>
      <c r="G59" s="282">
        <f>PPA_emi!G32</f>
        <v>0</v>
      </c>
      <c r="H59" s="282">
        <f>PPA_emi!H32</f>
        <v>0</v>
      </c>
      <c r="I59" s="282">
        <f>PPA_emi!I32</f>
        <v>0</v>
      </c>
      <c r="J59" s="282">
        <f>PPA_emi!J32</f>
        <v>0</v>
      </c>
      <c r="K59" s="282">
        <f>PPA_emi!K32</f>
        <v>0</v>
      </c>
      <c r="L59" s="282">
        <f>PPA_emi!L32</f>
        <v>0</v>
      </c>
      <c r="M59" s="282">
        <f>PPA_emi!M32</f>
        <v>0</v>
      </c>
      <c r="N59" s="282">
        <f>PPA_emi!N32</f>
        <v>0</v>
      </c>
      <c r="O59" s="282">
        <f>PPA_emi!O32</f>
        <v>0</v>
      </c>
      <c r="P59" s="282">
        <f>PPA_emi!P32</f>
        <v>0</v>
      </c>
      <c r="Q59" s="282">
        <f>PPA_emi!Q32</f>
        <v>0</v>
      </c>
      <c r="R59" s="282">
        <f>PPA_emi!R32</f>
        <v>0</v>
      </c>
      <c r="S59" s="282">
        <f>PPA_emi!S32</f>
        <v>0</v>
      </c>
      <c r="T59" s="282">
        <f>PPA_emi!T32</f>
        <v>0</v>
      </c>
      <c r="U59" s="282">
        <f>PPA_emi!U32</f>
        <v>0</v>
      </c>
      <c r="V59" s="282">
        <f>PPA_emi!V32</f>
        <v>0</v>
      </c>
      <c r="W59" s="282">
        <f>PPA_emi!W32</f>
        <v>0</v>
      </c>
      <c r="X59" s="282">
        <f>PPA_emi!X32</f>
        <v>0</v>
      </c>
      <c r="Y59" s="282">
        <f>PPA_emi!Y32</f>
        <v>0</v>
      </c>
      <c r="DA59" s="94"/>
    </row>
    <row r="60" spans="1:105" ht="12" customHeight="1" x14ac:dyDescent="0.25">
      <c r="A60" s="52" t="s">
        <v>62</v>
      </c>
      <c r="B60" s="242">
        <f>PPA_emi!B83</f>
        <v>0</v>
      </c>
      <c r="C60" s="242">
        <f>PPA_emi!C83</f>
        <v>0</v>
      </c>
      <c r="D60" s="242">
        <f>PPA_emi!D83</f>
        <v>0</v>
      </c>
      <c r="E60" s="242">
        <f>PPA_emi!E83</f>
        <v>0</v>
      </c>
      <c r="F60" s="242">
        <f>PPA_emi!F83</f>
        <v>0</v>
      </c>
      <c r="G60" s="242">
        <f>PPA_emi!G83</f>
        <v>0</v>
      </c>
      <c r="H60" s="242">
        <f>PPA_emi!H83</f>
        <v>0</v>
      </c>
      <c r="I60" s="242">
        <f>PPA_emi!I83</f>
        <v>0</v>
      </c>
      <c r="J60" s="242">
        <f>PPA_emi!J83</f>
        <v>0</v>
      </c>
      <c r="K60" s="242">
        <f>PPA_emi!K83</f>
        <v>0</v>
      </c>
      <c r="L60" s="242">
        <f>PPA_emi!L83</f>
        <v>0</v>
      </c>
      <c r="M60" s="242">
        <f>PPA_emi!M83</f>
        <v>0</v>
      </c>
      <c r="N60" s="242">
        <f>PPA_emi!N83</f>
        <v>0</v>
      </c>
      <c r="O60" s="242">
        <f>PPA_emi!O83</f>
        <v>0</v>
      </c>
      <c r="P60" s="242">
        <f>PPA_emi!P83</f>
        <v>0</v>
      </c>
      <c r="Q60" s="242">
        <f>PPA_emi!Q83</f>
        <v>0</v>
      </c>
      <c r="R60" s="242">
        <f>PPA_emi!R83</f>
        <v>0</v>
      </c>
      <c r="S60" s="242">
        <f>PPA_emi!S83</f>
        <v>0</v>
      </c>
      <c r="T60" s="242">
        <f>PPA_emi!T83</f>
        <v>0</v>
      </c>
      <c r="U60" s="242">
        <f>PPA_emi!U83</f>
        <v>0</v>
      </c>
      <c r="V60" s="242">
        <f>PPA_emi!V83</f>
        <v>0</v>
      </c>
      <c r="W60" s="242">
        <f>PPA_emi!W83</f>
        <v>0</v>
      </c>
      <c r="X60" s="242">
        <f>PPA_emi!X83</f>
        <v>0</v>
      </c>
      <c r="Y60" s="242">
        <f>PPA_emi!Y83</f>
        <v>0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 t="str">
        <f t="shared" si="13"/>
        <v/>
      </c>
      <c r="K63" s="287" t="str">
        <f t="shared" si="13"/>
        <v/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 t="str">
        <f t="shared" si="13"/>
        <v/>
      </c>
      <c r="W63" s="287" t="str">
        <f t="shared" si="13"/>
        <v/>
      </c>
      <c r="X63" s="287" t="str">
        <f t="shared" si="13"/>
        <v/>
      </c>
      <c r="Y63" s="287" t="str">
        <f t="shared" si="13"/>
        <v/>
      </c>
      <c r="DA63" s="83"/>
    </row>
    <row r="64" spans="1:105" ht="12" customHeight="1" x14ac:dyDescent="0.25">
      <c r="A64" s="107" t="s">
        <v>61</v>
      </c>
      <c r="B64" s="288" t="str">
        <f t="shared" ref="B64:Y64" si="14">IF(B$11=0,"",B$6/B$11*1000)</f>
        <v/>
      </c>
      <c r="C64" s="288" t="str">
        <f t="shared" si="14"/>
        <v/>
      </c>
      <c r="D64" s="288" t="str">
        <f t="shared" si="14"/>
        <v/>
      </c>
      <c r="E64" s="288" t="str">
        <f t="shared" si="14"/>
        <v/>
      </c>
      <c r="F64" s="288" t="str">
        <f t="shared" si="14"/>
        <v/>
      </c>
      <c r="G64" s="288" t="str">
        <f t="shared" si="14"/>
        <v/>
      </c>
      <c r="H64" s="288" t="str">
        <f t="shared" si="14"/>
        <v/>
      </c>
      <c r="I64" s="288" t="str">
        <f t="shared" si="14"/>
        <v/>
      </c>
      <c r="J64" s="288" t="str">
        <f t="shared" si="14"/>
        <v/>
      </c>
      <c r="K64" s="288" t="str">
        <f t="shared" si="14"/>
        <v/>
      </c>
      <c r="L64" s="288" t="str">
        <f t="shared" si="14"/>
        <v/>
      </c>
      <c r="M64" s="288" t="str">
        <f t="shared" si="14"/>
        <v/>
      </c>
      <c r="N64" s="288" t="str">
        <f t="shared" si="14"/>
        <v/>
      </c>
      <c r="O64" s="288" t="str">
        <f t="shared" si="14"/>
        <v/>
      </c>
      <c r="P64" s="288" t="str">
        <f t="shared" si="14"/>
        <v/>
      </c>
      <c r="Q64" s="288" t="str">
        <f t="shared" si="14"/>
        <v/>
      </c>
      <c r="R64" s="288" t="str">
        <f t="shared" si="14"/>
        <v/>
      </c>
      <c r="S64" s="288" t="str">
        <f t="shared" si="14"/>
        <v/>
      </c>
      <c r="T64" s="288" t="str">
        <f t="shared" si="14"/>
        <v/>
      </c>
      <c r="U64" s="288" t="str">
        <f t="shared" si="14"/>
        <v/>
      </c>
      <c r="V64" s="288" t="str">
        <f t="shared" si="14"/>
        <v/>
      </c>
      <c r="W64" s="288" t="str">
        <f t="shared" si="14"/>
        <v/>
      </c>
      <c r="X64" s="288" t="str">
        <f t="shared" si="14"/>
        <v/>
      </c>
      <c r="Y64" s="288" t="str">
        <f t="shared" si="14"/>
        <v/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8858.0645161290322</v>
      </c>
      <c r="C65" s="289">
        <f t="shared" si="15"/>
        <v>8581.2499999999982</v>
      </c>
      <c r="D65" s="289">
        <f t="shared" si="15"/>
        <v>8717.460317460318</v>
      </c>
      <c r="E65" s="289">
        <f t="shared" si="15"/>
        <v>7959.420289855072</v>
      </c>
      <c r="F65" s="289">
        <f t="shared" si="15"/>
        <v>7226.315789473686</v>
      </c>
      <c r="G65" s="289">
        <f t="shared" si="15"/>
        <v>6780.2469135802485</v>
      </c>
      <c r="H65" s="289">
        <f t="shared" si="15"/>
        <v>6102.2222222222208</v>
      </c>
      <c r="I65" s="289">
        <f t="shared" si="15"/>
        <v>6386.0465116279065</v>
      </c>
      <c r="J65" s="289">
        <f t="shared" si="15"/>
        <v>6240.9090909090901</v>
      </c>
      <c r="K65" s="289">
        <f t="shared" si="15"/>
        <v>5280.7692307692314</v>
      </c>
      <c r="L65" s="289">
        <f t="shared" si="15"/>
        <v>5491.9999999999991</v>
      </c>
      <c r="M65" s="289">
        <f t="shared" si="15"/>
        <v>5492.0000000000009</v>
      </c>
      <c r="N65" s="289">
        <f t="shared" si="15"/>
        <v>5492.0000000000009</v>
      </c>
      <c r="O65" s="289">
        <f t="shared" si="15"/>
        <v>5492</v>
      </c>
      <c r="P65" s="289">
        <f t="shared" si="15"/>
        <v>5491.9999999999991</v>
      </c>
      <c r="Q65" s="289">
        <f t="shared" si="15"/>
        <v>5492.0000000000009</v>
      </c>
      <c r="R65" s="289">
        <f t="shared" si="15"/>
        <v>5492</v>
      </c>
      <c r="S65" s="289">
        <f t="shared" si="15"/>
        <v>5491.9999999999991</v>
      </c>
      <c r="T65" s="289">
        <f t="shared" si="15"/>
        <v>5492.0000000000009</v>
      </c>
      <c r="U65" s="289">
        <f t="shared" si="15"/>
        <v>5492</v>
      </c>
      <c r="V65" s="289">
        <f t="shared" si="15"/>
        <v>5491.9999999999991</v>
      </c>
      <c r="W65" s="289">
        <f t="shared" si="15"/>
        <v>5492</v>
      </c>
      <c r="X65" s="289">
        <f t="shared" si="15"/>
        <v>5492.0000000000009</v>
      </c>
      <c r="Y65" s="289">
        <f t="shared" si="15"/>
        <v>5492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 t="str">
        <f t="shared" si="16"/>
        <v/>
      </c>
      <c r="K67" s="252" t="str">
        <f t="shared" si="16"/>
        <v/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 t="str">
        <f t="shared" si="16"/>
        <v/>
      </c>
      <c r="W67" s="252" t="str">
        <f t="shared" si="16"/>
        <v/>
      </c>
      <c r="X67" s="252" t="str">
        <f t="shared" si="16"/>
        <v/>
      </c>
      <c r="Y67" s="252" t="str">
        <f t="shared" si="16"/>
        <v/>
      </c>
      <c r="DA67" s="83"/>
    </row>
    <row r="68" spans="1:105" ht="12" customHeight="1" x14ac:dyDescent="0.25">
      <c r="A68" s="107" t="s">
        <v>61</v>
      </c>
      <c r="B68" s="291" t="str">
        <f t="shared" ref="B68:Y68" si="17">IF(B$54=0,"",B$54/B$11)</f>
        <v/>
      </c>
      <c r="C68" s="291" t="str">
        <f t="shared" si="17"/>
        <v/>
      </c>
      <c r="D68" s="291" t="str">
        <f t="shared" si="17"/>
        <v/>
      </c>
      <c r="E68" s="291" t="str">
        <f t="shared" si="17"/>
        <v/>
      </c>
      <c r="F68" s="291" t="str">
        <f t="shared" si="17"/>
        <v/>
      </c>
      <c r="G68" s="291" t="str">
        <f t="shared" si="17"/>
        <v/>
      </c>
      <c r="H68" s="291" t="str">
        <f t="shared" si="17"/>
        <v/>
      </c>
      <c r="I68" s="291" t="str">
        <f t="shared" si="17"/>
        <v/>
      </c>
      <c r="J68" s="291" t="str">
        <f t="shared" si="17"/>
        <v/>
      </c>
      <c r="K68" s="291" t="str">
        <f t="shared" si="17"/>
        <v/>
      </c>
      <c r="L68" s="291" t="str">
        <f t="shared" si="17"/>
        <v/>
      </c>
      <c r="M68" s="291" t="str">
        <f t="shared" si="17"/>
        <v/>
      </c>
      <c r="N68" s="291" t="str">
        <f t="shared" si="17"/>
        <v/>
      </c>
      <c r="O68" s="291" t="str">
        <f t="shared" si="17"/>
        <v/>
      </c>
      <c r="P68" s="291" t="str">
        <f t="shared" si="17"/>
        <v/>
      </c>
      <c r="Q68" s="291" t="str">
        <f t="shared" si="17"/>
        <v/>
      </c>
      <c r="R68" s="291" t="str">
        <f t="shared" si="17"/>
        <v/>
      </c>
      <c r="S68" s="291" t="str">
        <f t="shared" si="17"/>
        <v/>
      </c>
      <c r="T68" s="291" t="str">
        <f t="shared" si="17"/>
        <v/>
      </c>
      <c r="U68" s="291" t="str">
        <f t="shared" si="17"/>
        <v/>
      </c>
      <c r="V68" s="291" t="str">
        <f t="shared" si="17"/>
        <v/>
      </c>
      <c r="W68" s="291" t="str">
        <f t="shared" si="17"/>
        <v/>
      </c>
      <c r="X68" s="291" t="str">
        <f t="shared" si="17"/>
        <v/>
      </c>
      <c r="Y68" s="291" t="str">
        <f t="shared" si="17"/>
        <v/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0.14782813389989707</v>
      </c>
      <c r="C69" s="253">
        <f t="shared" si="18"/>
        <v>0.14617895688186267</v>
      </c>
      <c r="D69" s="253">
        <f t="shared" si="18"/>
        <v>0.14330144922262114</v>
      </c>
      <c r="E69" s="253">
        <f t="shared" si="18"/>
        <v>0.14626885099035322</v>
      </c>
      <c r="F69" s="253">
        <f t="shared" si="18"/>
        <v>0.13914686198169876</v>
      </c>
      <c r="G69" s="253">
        <f t="shared" si="18"/>
        <v>0.13571414680548166</v>
      </c>
      <c r="H69" s="253">
        <f t="shared" si="18"/>
        <v>0.13645165862102404</v>
      </c>
      <c r="I69" s="253">
        <f t="shared" si="18"/>
        <v>0.13845430767133277</v>
      </c>
      <c r="J69" s="253">
        <f t="shared" si="18"/>
        <v>0.1446554586953146</v>
      </c>
      <c r="K69" s="253">
        <f t="shared" si="18"/>
        <v>0.14297206004027349</v>
      </c>
      <c r="L69" s="253">
        <f t="shared" si="18"/>
        <v>0.14399664048558375</v>
      </c>
      <c r="M69" s="253">
        <f t="shared" si="18"/>
        <v>0.14129936467468912</v>
      </c>
      <c r="N69" s="253">
        <f t="shared" si="18"/>
        <v>0.1768397977047845</v>
      </c>
      <c r="O69" s="253">
        <f t="shared" si="18"/>
        <v>0.16825691571216531</v>
      </c>
      <c r="P69" s="253">
        <f t="shared" si="18"/>
        <v>0.1674400576018642</v>
      </c>
      <c r="Q69" s="253">
        <f t="shared" si="18"/>
        <v>0.17624454833484357</v>
      </c>
      <c r="R69" s="253">
        <f t="shared" si="18"/>
        <v>0.15459221665436904</v>
      </c>
      <c r="S69" s="253">
        <f t="shared" si="18"/>
        <v>0.15335417515373129</v>
      </c>
      <c r="T69" s="253">
        <f t="shared" si="18"/>
        <v>0.15217924970080346</v>
      </c>
      <c r="U69" s="253">
        <f t="shared" si="18"/>
        <v>0.14401517979228964</v>
      </c>
      <c r="V69" s="253">
        <f t="shared" si="18"/>
        <v>0.15445076953800746</v>
      </c>
      <c r="W69" s="253">
        <f t="shared" si="18"/>
        <v>0.14277871738957518</v>
      </c>
      <c r="X69" s="253">
        <f t="shared" si="18"/>
        <v>0.14557488478582123</v>
      </c>
      <c r="Y69" s="253">
        <f t="shared" si="18"/>
        <v>0.11665880777235409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 t="str">
        <f>IF(PPA_ued!J$5=0,"",PPA_ued!J$5/J$10)</f>
        <v/>
      </c>
      <c r="K71" s="252" t="str">
        <f>IF(PPA_ued!K$5=0,"",PPA_ued!K$5/K$10)</f>
        <v/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 t="str">
        <f>IF(PPA_ued!V$5=0,"",PPA_ued!V$5/V$10)</f>
        <v/>
      </c>
      <c r="W71" s="252" t="str">
        <f>IF(PPA_ued!W$5=0,"",PPA_ued!W$5/W$10)</f>
        <v/>
      </c>
      <c r="X71" s="252" t="str">
        <f>IF(PPA_ued!X$5=0,"",PPA_ued!X$5/X$10)</f>
        <v/>
      </c>
      <c r="Y71" s="252" t="str">
        <f>IF(PPA_ued!Y$5=0,"",PPA_ued!Y$5/Y$10)</f>
        <v/>
      </c>
      <c r="DA71" s="83"/>
    </row>
    <row r="72" spans="1:105" ht="12" customHeight="1" x14ac:dyDescent="0.25">
      <c r="A72" s="107" t="s">
        <v>61</v>
      </c>
      <c r="B72" s="291" t="str">
        <f>IF(PPA_ued!B$32=0,"",PPA_ued!B$32/B$11)</f>
        <v/>
      </c>
      <c r="C72" s="291" t="str">
        <f>IF(PPA_ued!C$32=0,"",PPA_ued!C$32/C$11)</f>
        <v/>
      </c>
      <c r="D72" s="291" t="str">
        <f>IF(PPA_ued!D$32=0,"",PPA_ued!D$32/D$11)</f>
        <v/>
      </c>
      <c r="E72" s="291" t="str">
        <f>IF(PPA_ued!E$32=0,"",PPA_ued!E$32/E$11)</f>
        <v/>
      </c>
      <c r="F72" s="291" t="str">
        <f>IF(PPA_ued!F$32=0,"",PPA_ued!F$32/F$11)</f>
        <v/>
      </c>
      <c r="G72" s="291" t="str">
        <f>IF(PPA_ued!G$32=0,"",PPA_ued!G$32/G$11)</f>
        <v/>
      </c>
      <c r="H72" s="291" t="str">
        <f>IF(PPA_ued!H$32=0,"",PPA_ued!H$32/H$11)</f>
        <v/>
      </c>
      <c r="I72" s="291" t="str">
        <f>IF(PPA_ued!I$32=0,"",PPA_ued!I$32/I$11)</f>
        <v/>
      </c>
      <c r="J72" s="291" t="str">
        <f>IF(PPA_ued!J$32=0,"",PPA_ued!J$32/J$11)</f>
        <v/>
      </c>
      <c r="K72" s="291" t="str">
        <f>IF(PPA_ued!K$32=0,"",PPA_ued!K$32/K$11)</f>
        <v/>
      </c>
      <c r="L72" s="291" t="str">
        <f>IF(PPA_ued!L$32=0,"",PPA_ued!L$32/L$11)</f>
        <v/>
      </c>
      <c r="M72" s="291" t="str">
        <f>IF(PPA_ued!M$32=0,"",PPA_ued!M$32/M$11)</f>
        <v/>
      </c>
      <c r="N72" s="291" t="str">
        <f>IF(PPA_ued!N$32=0,"",PPA_ued!N$32/N$11)</f>
        <v/>
      </c>
      <c r="O72" s="291" t="str">
        <f>IF(PPA_ued!O$32=0,"",PPA_ued!O$32/O$11)</f>
        <v/>
      </c>
      <c r="P72" s="291" t="str">
        <f>IF(PPA_ued!P$32=0,"",PPA_ued!P$32/P$11)</f>
        <v/>
      </c>
      <c r="Q72" s="291" t="str">
        <f>IF(PPA_ued!Q$32=0,"",PPA_ued!Q$32/Q$11)</f>
        <v/>
      </c>
      <c r="R72" s="291" t="str">
        <f>IF(PPA_ued!R$32=0,"",PPA_ued!R$32/R$11)</f>
        <v/>
      </c>
      <c r="S72" s="291" t="str">
        <f>IF(PPA_ued!S$32=0,"",PPA_ued!S$32/S$11)</f>
        <v/>
      </c>
      <c r="T72" s="291" t="str">
        <f>IF(PPA_ued!T$32=0,"",PPA_ued!T$32/T$11)</f>
        <v/>
      </c>
      <c r="U72" s="291" t="str">
        <f>IF(PPA_ued!U$32=0,"",PPA_ued!U$32/U$11)</f>
        <v/>
      </c>
      <c r="V72" s="291" t="str">
        <f>IF(PPA_ued!V$32=0,"",PPA_ued!V$32/V$11)</f>
        <v/>
      </c>
      <c r="W72" s="291" t="str">
        <f>IF(PPA_ued!W$32=0,"",PPA_ued!W$32/W$11)</f>
        <v/>
      </c>
      <c r="X72" s="291" t="str">
        <f>IF(PPA_ued!X$32=0,"",PPA_ued!X$32/X$11)</f>
        <v/>
      </c>
      <c r="Y72" s="291" t="str">
        <f>IF(PPA_ued!Y$32=0,"",PPA_ued!Y$32/Y$11)</f>
        <v/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9.6739375990348778E-2</v>
      </c>
      <c r="C73" s="253">
        <f>IF(PPA_ued!C$83=0,"",PPA_ued!C$83/C$12)</f>
        <v>9.5786224720923394E-2</v>
      </c>
      <c r="D73" s="253">
        <f>IF(PPA_ued!D$83=0,"",PPA_ued!D$83/D$12)</f>
        <v>9.4139065818424669E-2</v>
      </c>
      <c r="E73" s="253">
        <f>IF(PPA_ued!E$83=0,"",PPA_ued!E$83/E$12)</f>
        <v>9.6088441988991316E-2</v>
      </c>
      <c r="F73" s="253">
        <f>IF(PPA_ued!F$83=0,"",PPA_ued!F$83/F$12)</f>
        <v>9.2587976745367534E-2</v>
      </c>
      <c r="G73" s="253">
        <f>IF(PPA_ued!G$83=0,"",PPA_ued!G$83/G$12)</f>
        <v>9.0303856583528297E-2</v>
      </c>
      <c r="H73" s="253">
        <f>IF(PPA_ued!H$83=0,"",PPA_ued!H$83/H$12)</f>
        <v>9.1753183210396327E-2</v>
      </c>
      <c r="I73" s="253">
        <f>IF(PPA_ued!I$83=0,"",PPA_ued!I$83/I$12)</f>
        <v>9.3099809752543713E-2</v>
      </c>
      <c r="J73" s="253">
        <f>IF(PPA_ued!J$83=0,"",PPA_ued!J$83/J$12)</f>
        <v>9.8469460943241563E-2</v>
      </c>
      <c r="K73" s="253">
        <f>IF(PPA_ued!K$83=0,"",PPA_ued!K$83/K$12)</f>
        <v>9.7352560660037973E-2</v>
      </c>
      <c r="L73" s="253">
        <f>IF(PPA_ued!L$83=0,"",PPA_ued!L$83/L$12)</f>
        <v>9.8050218159867294E-2</v>
      </c>
      <c r="M73" s="253">
        <f>IF(PPA_ued!M$83=0,"",PPA_ued!M$83/M$12)</f>
        <v>9.6213588632930322E-2</v>
      </c>
      <c r="N73" s="253">
        <f>IF(PPA_ued!N$83=0,"",PPA_ued!N$83/N$12)</f>
        <v>0.12041378663995175</v>
      </c>
      <c r="O73" s="253">
        <f>IF(PPA_ued!O$83=0,"",PPA_ued!O$83/O$12)</f>
        <v>0.11456952910047838</v>
      </c>
      <c r="P73" s="253">
        <f>IF(PPA_ued!P$83=0,"",PPA_ued!P$83/P$12)</f>
        <v>0.11401331393010643</v>
      </c>
      <c r="Q73" s="253">
        <f>IF(PPA_ued!Q$83=0,"",PPA_ued!Q$83/Q$12)</f>
        <v>0.12000846933264919</v>
      </c>
      <c r="R73" s="253">
        <f>IF(PPA_ued!R$83=0,"",PPA_ued!R$83/R$12)</f>
        <v>0.10526495977727952</v>
      </c>
      <c r="S73" s="253">
        <f>IF(PPA_ued!S$83=0,"",PPA_ued!S$83/S$12)</f>
        <v>0.10442195233752853</v>
      </c>
      <c r="T73" s="253">
        <f>IF(PPA_ued!T$83=0,"",PPA_ued!T$83/T$12)</f>
        <v>0.10362192188825781</v>
      </c>
      <c r="U73" s="253">
        <f>IF(PPA_ued!U$83=0,"",PPA_ued!U$83/U$12)</f>
        <v>0.10014047613534482</v>
      </c>
      <c r="V73" s="253">
        <f>IF(PPA_ued!V$83=0,"",PPA_ued!V$83/V$12)</f>
        <v>0.10819890306958721</v>
      </c>
      <c r="W73" s="253">
        <f>IF(PPA_ued!W$83=0,"",PPA_ued!W$83/W$12)</f>
        <v>0.10062226115039787</v>
      </c>
      <c r="X73" s="253">
        <f>IF(PPA_ued!X$83=0,"",PPA_ued!X$83/X$12)</f>
        <v>0.1031309302439166</v>
      </c>
      <c r="Y73" s="253">
        <f>IF(PPA_ued!Y$83=0,"",PPA_ued!Y$83/Y$12)</f>
        <v>8.3038215445042543E-2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0</v>
      </c>
      <c r="C74" s="254">
        <f t="shared" si="19"/>
        <v>0</v>
      </c>
      <c r="D74" s="254">
        <f t="shared" si="19"/>
        <v>0</v>
      </c>
      <c r="E74" s="254">
        <f t="shared" si="19"/>
        <v>0</v>
      </c>
      <c r="F74" s="254">
        <f t="shared" si="19"/>
        <v>0</v>
      </c>
      <c r="G74" s="254">
        <f t="shared" si="19"/>
        <v>0</v>
      </c>
      <c r="H74" s="254">
        <f t="shared" si="19"/>
        <v>0</v>
      </c>
      <c r="I74" s="254">
        <f t="shared" si="19"/>
        <v>0</v>
      </c>
      <c r="J74" s="254">
        <f t="shared" si="19"/>
        <v>0</v>
      </c>
      <c r="K74" s="254">
        <f t="shared" si="19"/>
        <v>0</v>
      </c>
      <c r="L74" s="254">
        <f t="shared" si="19"/>
        <v>0</v>
      </c>
      <c r="M74" s="254">
        <f t="shared" si="19"/>
        <v>0</v>
      </c>
      <c r="N74" s="254">
        <f t="shared" si="19"/>
        <v>0</v>
      </c>
      <c r="O74" s="254">
        <f t="shared" si="19"/>
        <v>0</v>
      </c>
      <c r="P74" s="254">
        <f t="shared" si="19"/>
        <v>0</v>
      </c>
      <c r="Q74" s="254">
        <f t="shared" si="19"/>
        <v>0</v>
      </c>
      <c r="R74" s="254">
        <f t="shared" si="19"/>
        <v>0</v>
      </c>
      <c r="S74" s="254">
        <f t="shared" si="19"/>
        <v>0</v>
      </c>
      <c r="T74" s="254">
        <f t="shared" si="19"/>
        <v>0</v>
      </c>
      <c r="U74" s="254">
        <f t="shared" si="19"/>
        <v>0</v>
      </c>
      <c r="V74" s="254">
        <f t="shared" si="19"/>
        <v>0</v>
      </c>
      <c r="W74" s="254">
        <f t="shared" si="19"/>
        <v>0</v>
      </c>
      <c r="X74" s="254">
        <f t="shared" si="19"/>
        <v>0</v>
      </c>
      <c r="Y74" s="254">
        <f t="shared" si="19"/>
        <v>0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 t="str">
        <f t="shared" si="20"/>
        <v/>
      </c>
      <c r="K75" s="255" t="str">
        <f t="shared" si="20"/>
        <v/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 t="str">
        <f t="shared" si="20"/>
        <v/>
      </c>
      <c r="W75" s="255" t="str">
        <f t="shared" si="20"/>
        <v/>
      </c>
      <c r="X75" s="255" t="str">
        <f t="shared" si="20"/>
        <v/>
      </c>
      <c r="Y75" s="255" t="str">
        <f t="shared" si="20"/>
        <v/>
      </c>
      <c r="DA75" s="83"/>
    </row>
    <row r="76" spans="1:105" ht="12" customHeight="1" x14ac:dyDescent="0.25">
      <c r="A76" s="107" t="s">
        <v>61</v>
      </c>
      <c r="B76" s="293" t="str">
        <f t="shared" ref="B76:Y76" si="21">IF(B$54=0,"",B$59/B$54)</f>
        <v/>
      </c>
      <c r="C76" s="293" t="str">
        <f t="shared" si="21"/>
        <v/>
      </c>
      <c r="D76" s="293" t="str">
        <f t="shared" si="21"/>
        <v/>
      </c>
      <c r="E76" s="293" t="str">
        <f t="shared" si="21"/>
        <v/>
      </c>
      <c r="F76" s="293" t="str">
        <f t="shared" si="21"/>
        <v/>
      </c>
      <c r="G76" s="293" t="str">
        <f t="shared" si="21"/>
        <v/>
      </c>
      <c r="H76" s="293" t="str">
        <f t="shared" si="21"/>
        <v/>
      </c>
      <c r="I76" s="293" t="str">
        <f t="shared" si="21"/>
        <v/>
      </c>
      <c r="J76" s="293" t="str">
        <f t="shared" si="21"/>
        <v/>
      </c>
      <c r="K76" s="293" t="str">
        <f t="shared" si="21"/>
        <v/>
      </c>
      <c r="L76" s="293" t="str">
        <f t="shared" si="21"/>
        <v/>
      </c>
      <c r="M76" s="293" t="str">
        <f t="shared" si="21"/>
        <v/>
      </c>
      <c r="N76" s="293" t="str">
        <f t="shared" si="21"/>
        <v/>
      </c>
      <c r="O76" s="293" t="str">
        <f t="shared" si="21"/>
        <v/>
      </c>
      <c r="P76" s="293" t="str">
        <f t="shared" si="21"/>
        <v/>
      </c>
      <c r="Q76" s="293" t="str">
        <f t="shared" si="21"/>
        <v/>
      </c>
      <c r="R76" s="293" t="str">
        <f t="shared" si="21"/>
        <v/>
      </c>
      <c r="S76" s="293" t="str">
        <f t="shared" si="21"/>
        <v/>
      </c>
      <c r="T76" s="293" t="str">
        <f t="shared" si="21"/>
        <v/>
      </c>
      <c r="U76" s="293" t="str">
        <f t="shared" si="21"/>
        <v/>
      </c>
      <c r="V76" s="293" t="str">
        <f t="shared" si="21"/>
        <v/>
      </c>
      <c r="W76" s="293" t="str">
        <f t="shared" si="21"/>
        <v/>
      </c>
      <c r="X76" s="293" t="str">
        <f t="shared" si="21"/>
        <v/>
      </c>
      <c r="Y76" s="293" t="str">
        <f t="shared" si="21"/>
        <v/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</v>
      </c>
      <c r="C77" s="256">
        <f t="shared" si="22"/>
        <v>0</v>
      </c>
      <c r="D77" s="256">
        <f t="shared" si="22"/>
        <v>0</v>
      </c>
      <c r="E77" s="256">
        <f t="shared" si="22"/>
        <v>0</v>
      </c>
      <c r="F77" s="256">
        <f t="shared" si="22"/>
        <v>0</v>
      </c>
      <c r="G77" s="256">
        <f t="shared" si="22"/>
        <v>0</v>
      </c>
      <c r="H77" s="256">
        <f t="shared" si="22"/>
        <v>0</v>
      </c>
      <c r="I77" s="256">
        <f t="shared" si="22"/>
        <v>0</v>
      </c>
      <c r="J77" s="256">
        <f t="shared" si="22"/>
        <v>0</v>
      </c>
      <c r="K77" s="256">
        <f t="shared" si="22"/>
        <v>0</v>
      </c>
      <c r="L77" s="256">
        <f t="shared" si="22"/>
        <v>0</v>
      </c>
      <c r="M77" s="256">
        <f t="shared" si="22"/>
        <v>0</v>
      </c>
      <c r="N77" s="256">
        <f t="shared" si="22"/>
        <v>0</v>
      </c>
      <c r="O77" s="256">
        <f t="shared" si="22"/>
        <v>0</v>
      </c>
      <c r="P77" s="256">
        <f t="shared" si="22"/>
        <v>0</v>
      </c>
      <c r="Q77" s="256">
        <f t="shared" si="22"/>
        <v>0</v>
      </c>
      <c r="R77" s="256">
        <f t="shared" si="22"/>
        <v>0</v>
      </c>
      <c r="S77" s="256">
        <f t="shared" si="22"/>
        <v>0</v>
      </c>
      <c r="T77" s="256">
        <f t="shared" si="22"/>
        <v>0</v>
      </c>
      <c r="U77" s="256">
        <f t="shared" si="22"/>
        <v>0</v>
      </c>
      <c r="V77" s="256">
        <f t="shared" si="22"/>
        <v>0</v>
      </c>
      <c r="W77" s="256">
        <f t="shared" si="22"/>
        <v>0</v>
      </c>
      <c r="X77" s="256">
        <f t="shared" si="22"/>
        <v>0</v>
      </c>
      <c r="Y77" s="256">
        <f t="shared" si="22"/>
        <v>0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CY: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1872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1873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1874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1875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1876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1877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1878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1888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1889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1895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1903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1904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1910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1918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1919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1925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1.2897678417884779</v>
      </c>
      <c r="C83" s="223">
        <v>1.375752364574377</v>
      </c>
      <c r="D83" s="223">
        <v>1.375752364574377</v>
      </c>
      <c r="E83" s="223">
        <v>1.461736887360275</v>
      </c>
      <c r="F83" s="223">
        <v>1.547721410146174</v>
      </c>
      <c r="G83" s="223">
        <v>1.547721410146174</v>
      </c>
      <c r="H83" s="223">
        <v>1.7196904557179711</v>
      </c>
      <c r="I83" s="223">
        <v>1.7196904557179711</v>
      </c>
      <c r="J83" s="223">
        <v>1.891659501289767</v>
      </c>
      <c r="K83" s="223">
        <v>1.891659501289767</v>
      </c>
      <c r="L83" s="223">
        <v>1.805674978503869</v>
      </c>
      <c r="M83" s="223">
        <v>1.633705932932072</v>
      </c>
      <c r="N83" s="223">
        <v>1.7196904557179711</v>
      </c>
      <c r="O83" s="223">
        <v>1.375752364574377</v>
      </c>
      <c r="P83" s="223">
        <v>1.375752364574377</v>
      </c>
      <c r="Q83" s="223">
        <v>1.375752364574377</v>
      </c>
      <c r="R83" s="223">
        <v>1.375752364574377</v>
      </c>
      <c r="S83" s="223">
        <v>1.403181427343078</v>
      </c>
      <c r="T83" s="223">
        <v>1.3813413585554599</v>
      </c>
      <c r="U83" s="223">
        <v>1.3578675838349099</v>
      </c>
      <c r="V83" s="223">
        <v>1.2045571797076531</v>
      </c>
      <c r="W83" s="223">
        <v>1.0830610490111781</v>
      </c>
      <c r="X83" s="223">
        <v>1.080567497850387</v>
      </c>
      <c r="Y83" s="223">
        <v>0.92725709372312992</v>
      </c>
      <c r="DA83" s="89" t="s">
        <v>1928</v>
      </c>
    </row>
    <row r="84" spans="1:105" ht="12" customHeight="1" x14ac:dyDescent="0.25">
      <c r="A84" s="55" t="s">
        <v>91</v>
      </c>
      <c r="B84" s="259">
        <v>4.7588775521783352E-2</v>
      </c>
      <c r="C84" s="259">
        <v>5.0761360556568928E-2</v>
      </c>
      <c r="D84" s="259">
        <v>5.0761360556568928E-2</v>
      </c>
      <c r="E84" s="259">
        <v>5.3933945591354483E-2</v>
      </c>
      <c r="F84" s="259">
        <v>5.7106530626140017E-2</v>
      </c>
      <c r="G84" s="259">
        <v>5.7106530626140017E-2</v>
      </c>
      <c r="H84" s="259">
        <v>6.3451700695711127E-2</v>
      </c>
      <c r="I84" s="259">
        <v>6.3451700695711127E-2</v>
      </c>
      <c r="J84" s="259">
        <v>6.9796870765282237E-2</v>
      </c>
      <c r="K84" s="259">
        <v>6.9796870765282237E-2</v>
      </c>
      <c r="L84" s="259">
        <v>6.6624285730496696E-2</v>
      </c>
      <c r="M84" s="259">
        <v>6.0279115660925538E-2</v>
      </c>
      <c r="N84" s="259">
        <v>6.3451700695711127E-2</v>
      </c>
      <c r="O84" s="259">
        <v>5.0761360556568928E-2</v>
      </c>
      <c r="P84" s="259">
        <v>5.0761360556568928E-2</v>
      </c>
      <c r="Q84" s="259">
        <v>5.0761360556568928E-2</v>
      </c>
      <c r="R84" s="259">
        <v>5.0761360556568928E-2</v>
      </c>
      <c r="S84" s="259">
        <v>5.1773415182665497E-2</v>
      </c>
      <c r="T84" s="259">
        <v>5.0967578583829963E-2</v>
      </c>
      <c r="U84" s="259">
        <v>5.0101462869333507E-2</v>
      </c>
      <c r="V84" s="259">
        <v>4.4444743752310889E-2</v>
      </c>
      <c r="W84" s="259">
        <v>3.9961881098158882E-2</v>
      </c>
      <c r="X84" s="259">
        <v>4.0010991239889167E-2</v>
      </c>
      <c r="Y84" s="259">
        <v>3.4334250912105832E-2</v>
      </c>
      <c r="DA84" s="67" t="s">
        <v>1929</v>
      </c>
    </row>
    <row r="85" spans="1:105" ht="12" customHeight="1" x14ac:dyDescent="0.25">
      <c r="A85" s="173" t="s">
        <v>92</v>
      </c>
      <c r="B85" s="224">
        <v>2.0983654844478051E-2</v>
      </c>
      <c r="C85" s="224">
        <v>2.2382565167443282E-2</v>
      </c>
      <c r="D85" s="224">
        <v>2.2382565167443282E-2</v>
      </c>
      <c r="E85" s="224">
        <v>2.3781475490408481E-2</v>
      </c>
      <c r="F85" s="224">
        <v>2.518038581337368E-2</v>
      </c>
      <c r="G85" s="224">
        <v>2.518038581337368E-2</v>
      </c>
      <c r="H85" s="224">
        <v>2.797820645930409E-2</v>
      </c>
      <c r="I85" s="224">
        <v>2.797820645930409E-2</v>
      </c>
      <c r="J85" s="224">
        <v>3.0776027105234489E-2</v>
      </c>
      <c r="K85" s="224">
        <v>3.0776027105234489E-2</v>
      </c>
      <c r="L85" s="224">
        <v>2.93771167822693E-2</v>
      </c>
      <c r="M85" s="224">
        <v>2.657929613633887E-2</v>
      </c>
      <c r="N85" s="224">
        <v>2.797820645930409E-2</v>
      </c>
      <c r="O85" s="224">
        <v>2.2382565167443282E-2</v>
      </c>
      <c r="P85" s="224">
        <v>2.2382565167443282E-2</v>
      </c>
      <c r="Q85" s="224">
        <v>2.2382565167443282E-2</v>
      </c>
      <c r="R85" s="224">
        <v>2.2382565167443282E-2</v>
      </c>
      <c r="S85" s="224">
        <v>2.2828817560469169E-2</v>
      </c>
      <c r="T85" s="224">
        <v>2.2473494338436008E-2</v>
      </c>
      <c r="U85" s="224">
        <v>2.2091591820266501E-2</v>
      </c>
      <c r="V85" s="224">
        <v>1.9597334714419559E-2</v>
      </c>
      <c r="W85" s="224">
        <v>1.7620674428069711E-2</v>
      </c>
      <c r="X85" s="224">
        <v>1.7642328909659812E-2</v>
      </c>
      <c r="Y85" s="224">
        <v>1.513924370997005E-2</v>
      </c>
      <c r="DA85" s="177" t="s">
        <v>1930</v>
      </c>
    </row>
    <row r="86" spans="1:105" ht="12" customHeight="1" x14ac:dyDescent="0.25">
      <c r="A86" s="173" t="s">
        <v>93</v>
      </c>
      <c r="B86" s="224">
        <v>0.16276265538495499</v>
      </c>
      <c r="C86" s="224">
        <v>0.17361349907728529</v>
      </c>
      <c r="D86" s="224">
        <v>0.17361349907728529</v>
      </c>
      <c r="E86" s="224">
        <v>0.18446434276961571</v>
      </c>
      <c r="F86" s="224">
        <v>0.1953151864619459</v>
      </c>
      <c r="G86" s="224">
        <v>0.1953151864619459</v>
      </c>
      <c r="H86" s="224">
        <v>0.21701687384660659</v>
      </c>
      <c r="I86" s="224">
        <v>0.21701687384660659</v>
      </c>
      <c r="J86" s="224">
        <v>0.2387185612312672</v>
      </c>
      <c r="K86" s="224">
        <v>0.2387185612312672</v>
      </c>
      <c r="L86" s="224">
        <v>0.22786771753893689</v>
      </c>
      <c r="M86" s="224">
        <v>0.2061660301542762</v>
      </c>
      <c r="N86" s="224">
        <v>0.21701687384660659</v>
      </c>
      <c r="O86" s="224">
        <v>0.17361349907728529</v>
      </c>
      <c r="P86" s="224">
        <v>0.17361349907728529</v>
      </c>
      <c r="Q86" s="224">
        <v>0.17361349907728529</v>
      </c>
      <c r="R86" s="224">
        <v>0.17361349907728529</v>
      </c>
      <c r="S86" s="224">
        <v>0.17707491821513871</v>
      </c>
      <c r="T86" s="224">
        <v>0.17431880391728671</v>
      </c>
      <c r="U86" s="224">
        <v>0.17135652358928069</v>
      </c>
      <c r="V86" s="224">
        <v>0.15200946928585571</v>
      </c>
      <c r="W86" s="224">
        <v>0.1366772271485929</v>
      </c>
      <c r="X86" s="224">
        <v>0.13684519316550989</v>
      </c>
      <c r="Y86" s="224">
        <v>0.1174296625167346</v>
      </c>
      <c r="DA86" s="177" t="s">
        <v>1931</v>
      </c>
    </row>
    <row r="87" spans="1:105" ht="12" customHeight="1" x14ac:dyDescent="0.25">
      <c r="A87" s="173" t="s">
        <v>94</v>
      </c>
      <c r="B87" s="224">
        <v>7.1868822668707671E-2</v>
      </c>
      <c r="C87" s="224">
        <v>7.6660077513288225E-2</v>
      </c>
      <c r="D87" s="224">
        <v>7.6660077513288225E-2</v>
      </c>
      <c r="E87" s="224">
        <v>8.1451332357868708E-2</v>
      </c>
      <c r="F87" s="224">
        <v>8.6242587202449233E-2</v>
      </c>
      <c r="G87" s="224">
        <v>8.6242587202449233E-2</v>
      </c>
      <c r="H87" s="224">
        <v>9.5825096891610229E-2</v>
      </c>
      <c r="I87" s="224">
        <v>9.5825096891610229E-2</v>
      </c>
      <c r="J87" s="224">
        <v>0.10540760658077129</v>
      </c>
      <c r="K87" s="224">
        <v>0.10540760658077129</v>
      </c>
      <c r="L87" s="224">
        <v>0.1006163517361908</v>
      </c>
      <c r="M87" s="224">
        <v>9.1033842047029689E-2</v>
      </c>
      <c r="N87" s="224">
        <v>9.5825096891610229E-2</v>
      </c>
      <c r="O87" s="224">
        <v>7.6660077513288225E-2</v>
      </c>
      <c r="P87" s="224">
        <v>7.6660077513288225E-2</v>
      </c>
      <c r="Q87" s="224">
        <v>7.6660077513288225E-2</v>
      </c>
      <c r="R87" s="224">
        <v>7.6660077513288225E-2</v>
      </c>
      <c r="S87" s="224">
        <v>7.8188487808709378E-2</v>
      </c>
      <c r="T87" s="224">
        <v>7.6971509078185923E-2</v>
      </c>
      <c r="U87" s="224">
        <v>7.5663496505615449E-2</v>
      </c>
      <c r="V87" s="224">
        <v>6.7120689117728408E-2</v>
      </c>
      <c r="W87" s="224">
        <v>6.0350646022336127E-2</v>
      </c>
      <c r="X87" s="224">
        <v>6.0424812420369067E-2</v>
      </c>
      <c r="Y87" s="224">
        <v>5.1851768893182479E-2</v>
      </c>
      <c r="DA87" s="177" t="s">
        <v>1932</v>
      </c>
    </row>
    <row r="88" spans="1:105" ht="12" customHeight="1" x14ac:dyDescent="0.25">
      <c r="A88" s="56" t="s">
        <v>95</v>
      </c>
      <c r="B88" s="260">
        <v>0.25011634210521638</v>
      </c>
      <c r="C88" s="260">
        <v>0.26679076491223092</v>
      </c>
      <c r="D88" s="260">
        <v>0.26679076491223092</v>
      </c>
      <c r="E88" s="260">
        <v>0.28346518771924528</v>
      </c>
      <c r="F88" s="260">
        <v>0.30013961052625959</v>
      </c>
      <c r="G88" s="260">
        <v>0.30013961052625959</v>
      </c>
      <c r="H88" s="260">
        <v>0.33348845614028871</v>
      </c>
      <c r="I88" s="260">
        <v>0.33348845614028871</v>
      </c>
      <c r="J88" s="260">
        <v>0.36683730175431739</v>
      </c>
      <c r="K88" s="260">
        <v>0.36683730175431739</v>
      </c>
      <c r="L88" s="260">
        <v>0.35016287894730302</v>
      </c>
      <c r="M88" s="260">
        <v>0.31681403333327401</v>
      </c>
      <c r="N88" s="260">
        <v>0.33348845614028871</v>
      </c>
      <c r="O88" s="260">
        <v>0.26679076491223092</v>
      </c>
      <c r="P88" s="260">
        <v>0.26679076491223092</v>
      </c>
      <c r="Q88" s="260">
        <v>0.26679076491223092</v>
      </c>
      <c r="R88" s="260">
        <v>0.26679076491223092</v>
      </c>
      <c r="S88" s="260">
        <v>0.27210990578766842</v>
      </c>
      <c r="T88" s="260">
        <v>0.26787460239468669</v>
      </c>
      <c r="U88" s="260">
        <v>0.26332248496837179</v>
      </c>
      <c r="V88" s="260">
        <v>0.23359198910346521</v>
      </c>
      <c r="W88" s="260">
        <v>0.2100310296771537</v>
      </c>
      <c r="X88" s="260">
        <v>0.2157041665723527</v>
      </c>
      <c r="Y88" s="260">
        <v>0.18134673604556509</v>
      </c>
      <c r="DA88" s="68" t="s">
        <v>1933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0</v>
      </c>
      <c r="DA89" s="69" t="s">
        <v>1934</v>
      </c>
    </row>
    <row r="90" spans="1:105" ht="12" customHeight="1" x14ac:dyDescent="0.25">
      <c r="A90" s="37" t="s">
        <v>35</v>
      </c>
      <c r="B90" s="226">
        <v>0</v>
      </c>
      <c r="C90" s="226">
        <v>0</v>
      </c>
      <c r="D90" s="226">
        <v>0</v>
      </c>
      <c r="E90" s="226">
        <v>0</v>
      </c>
      <c r="F90" s="226">
        <v>0</v>
      </c>
      <c r="G90" s="226">
        <v>0</v>
      </c>
      <c r="H90" s="226">
        <v>0</v>
      </c>
      <c r="I90" s="226">
        <v>0</v>
      </c>
      <c r="J90" s="226">
        <v>0</v>
      </c>
      <c r="K90" s="226">
        <v>0</v>
      </c>
      <c r="L90" s="226">
        <v>0</v>
      </c>
      <c r="M90" s="226">
        <v>0</v>
      </c>
      <c r="N90" s="226">
        <v>0</v>
      </c>
      <c r="O90" s="226">
        <v>0</v>
      </c>
      <c r="P90" s="226">
        <v>0</v>
      </c>
      <c r="Q90" s="226">
        <v>0</v>
      </c>
      <c r="R90" s="226">
        <v>0</v>
      </c>
      <c r="S90" s="226">
        <v>0</v>
      </c>
      <c r="T90" s="226">
        <v>0</v>
      </c>
      <c r="U90" s="226">
        <v>0</v>
      </c>
      <c r="V90" s="226">
        <v>0</v>
      </c>
      <c r="W90" s="226">
        <v>0</v>
      </c>
      <c r="X90" s="226">
        <v>0</v>
      </c>
      <c r="Y90" s="226">
        <v>0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2.055029997985099E-2</v>
      </c>
      <c r="Y91" s="226">
        <v>5.6749783494044722E-3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0.25011634210521638</v>
      </c>
      <c r="C93" s="226">
        <v>0.26679076491223092</v>
      </c>
      <c r="D93" s="226">
        <v>0.26679076491223092</v>
      </c>
      <c r="E93" s="226">
        <v>0.28346518771924528</v>
      </c>
      <c r="F93" s="226">
        <v>0.30013961052625959</v>
      </c>
      <c r="G93" s="226">
        <v>0.30013961052625959</v>
      </c>
      <c r="H93" s="226">
        <v>0.33348845614028871</v>
      </c>
      <c r="I93" s="226">
        <v>0.33348845614028871</v>
      </c>
      <c r="J93" s="226">
        <v>0.36683730175431739</v>
      </c>
      <c r="K93" s="226">
        <v>0.36683730175431739</v>
      </c>
      <c r="L93" s="226">
        <v>0.35016287894730302</v>
      </c>
      <c r="M93" s="226">
        <v>0.31681403333327401</v>
      </c>
      <c r="N93" s="226">
        <v>0.33348845614028871</v>
      </c>
      <c r="O93" s="226">
        <v>0.26679076491223092</v>
      </c>
      <c r="P93" s="226">
        <v>0.26679076491223092</v>
      </c>
      <c r="Q93" s="226">
        <v>0.26679076491223092</v>
      </c>
      <c r="R93" s="226">
        <v>0.26679076491223092</v>
      </c>
      <c r="S93" s="226">
        <v>0.27210990578766842</v>
      </c>
      <c r="T93" s="226">
        <v>0.26787460239468669</v>
      </c>
      <c r="U93" s="226">
        <v>0.26332248496837179</v>
      </c>
      <c r="V93" s="226">
        <v>0.23359198910346521</v>
      </c>
      <c r="W93" s="226">
        <v>0.2100310296771537</v>
      </c>
      <c r="X93" s="226">
        <v>0.1951538665925017</v>
      </c>
      <c r="Y93" s="226">
        <v>0.1756717576961607</v>
      </c>
      <c r="DA93" s="69" t="s">
        <v>1938</v>
      </c>
    </row>
    <row r="94" spans="1:105" ht="12" customHeight="1" x14ac:dyDescent="0.25">
      <c r="A94" s="132" t="s">
        <v>1939</v>
      </c>
      <c r="B94" s="316">
        <v>0.73644759126333748</v>
      </c>
      <c r="C94" s="316">
        <v>0.78554409734756026</v>
      </c>
      <c r="D94" s="316">
        <v>0.78554409734756026</v>
      </c>
      <c r="E94" s="316">
        <v>0.83464060343178248</v>
      </c>
      <c r="F94" s="316">
        <v>0.88373710951600537</v>
      </c>
      <c r="G94" s="316">
        <v>0.88373710951600537</v>
      </c>
      <c r="H94" s="316">
        <v>0.98193012168445037</v>
      </c>
      <c r="I94" s="316">
        <v>0.98193012168445037</v>
      </c>
      <c r="J94" s="316">
        <v>1.0801231338528949</v>
      </c>
      <c r="K94" s="316">
        <v>1.0801231338528949</v>
      </c>
      <c r="L94" s="316">
        <v>1.0310266277686719</v>
      </c>
      <c r="M94" s="316">
        <v>0.93283361560022748</v>
      </c>
      <c r="N94" s="316">
        <v>0.98193012168445037</v>
      </c>
      <c r="O94" s="316">
        <v>0.78554409734756026</v>
      </c>
      <c r="P94" s="316">
        <v>0.78554409734756026</v>
      </c>
      <c r="Q94" s="316">
        <v>0.78554409734756026</v>
      </c>
      <c r="R94" s="316">
        <v>0.78554409734756026</v>
      </c>
      <c r="S94" s="316">
        <v>0.80120588278842719</v>
      </c>
      <c r="T94" s="316">
        <v>0.78873537024303453</v>
      </c>
      <c r="U94" s="316">
        <v>0.77533202408204205</v>
      </c>
      <c r="V94" s="316">
        <v>0.68779295373387339</v>
      </c>
      <c r="W94" s="316">
        <v>0.6184195906368668</v>
      </c>
      <c r="X94" s="316">
        <v>0.60994000554260608</v>
      </c>
      <c r="Y94" s="316">
        <v>0.52715543164557177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0.99999999999999978</v>
      </c>
      <c r="G126" s="232">
        <f t="shared" si="30"/>
        <v>0.99999999999999978</v>
      </c>
      <c r="H126" s="232">
        <f t="shared" si="30"/>
        <v>1</v>
      </c>
      <c r="I126" s="232">
        <f t="shared" si="30"/>
        <v>1</v>
      </c>
      <c r="J126" s="232">
        <f t="shared" si="30"/>
        <v>1.0000000000000002</v>
      </c>
      <c r="K126" s="232">
        <f t="shared" si="30"/>
        <v>1.0000000000000002</v>
      </c>
      <c r="L126" s="232">
        <f t="shared" si="30"/>
        <v>0.99999999999999978</v>
      </c>
      <c r="M126" s="232">
        <f t="shared" si="30"/>
        <v>0.99999999999999989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1.0000000000000002</v>
      </c>
      <c r="T126" s="232">
        <f t="shared" si="30"/>
        <v>0.99999999999999989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0.99999999999999967</v>
      </c>
      <c r="Y126" s="232">
        <f t="shared" si="30"/>
        <v>0.99999999999999989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3.6897163954556028E-2</v>
      </c>
      <c r="C127" s="299">
        <f t="shared" si="31"/>
        <v>3.6897163954556028E-2</v>
      </c>
      <c r="D127" s="299">
        <f t="shared" si="31"/>
        <v>3.6897163954556028E-2</v>
      </c>
      <c r="E127" s="299">
        <f t="shared" si="31"/>
        <v>3.6897163954556042E-2</v>
      </c>
      <c r="F127" s="299">
        <f t="shared" si="31"/>
        <v>3.6897163954556014E-2</v>
      </c>
      <c r="G127" s="299">
        <f t="shared" si="31"/>
        <v>3.6897163954556014E-2</v>
      </c>
      <c r="H127" s="299">
        <f t="shared" si="31"/>
        <v>3.6897163954556014E-2</v>
      </c>
      <c r="I127" s="299">
        <f t="shared" si="31"/>
        <v>3.6897163954556014E-2</v>
      </c>
      <c r="J127" s="299">
        <f t="shared" si="31"/>
        <v>3.6897163954556035E-2</v>
      </c>
      <c r="K127" s="299">
        <f t="shared" si="31"/>
        <v>3.6897163954556035E-2</v>
      </c>
      <c r="L127" s="299">
        <f t="shared" si="31"/>
        <v>3.6897163954556035E-2</v>
      </c>
      <c r="M127" s="299">
        <f t="shared" si="31"/>
        <v>3.6897163954556007E-2</v>
      </c>
      <c r="N127" s="299">
        <f t="shared" si="31"/>
        <v>3.6897163954556014E-2</v>
      </c>
      <c r="O127" s="299">
        <f t="shared" si="31"/>
        <v>3.6897163954556028E-2</v>
      </c>
      <c r="P127" s="299">
        <f t="shared" si="31"/>
        <v>3.6897163954556028E-2</v>
      </c>
      <c r="Q127" s="299">
        <f t="shared" si="31"/>
        <v>3.6897163954556028E-2</v>
      </c>
      <c r="R127" s="299">
        <f t="shared" si="31"/>
        <v>3.6897163954556028E-2</v>
      </c>
      <c r="S127" s="299">
        <f t="shared" si="31"/>
        <v>3.6897163954556028E-2</v>
      </c>
      <c r="T127" s="299">
        <f t="shared" si="31"/>
        <v>3.6897163954556021E-2</v>
      </c>
      <c r="U127" s="299">
        <f t="shared" si="31"/>
        <v>3.6897163954556014E-2</v>
      </c>
      <c r="V127" s="299">
        <f t="shared" si="31"/>
        <v>3.6897163954556028E-2</v>
      </c>
      <c r="W127" s="299">
        <f t="shared" si="31"/>
        <v>3.6897163954556028E-2</v>
      </c>
      <c r="X127" s="299">
        <f t="shared" si="31"/>
        <v>3.7027757469556062E-2</v>
      </c>
      <c r="Y127" s="299">
        <f t="shared" si="31"/>
        <v>3.7027757613853005E-2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1.6269327056085317E-2</v>
      </c>
      <c r="C128" s="233">
        <f t="shared" si="32"/>
        <v>1.6269327056085331E-2</v>
      </c>
      <c r="D128" s="233">
        <f t="shared" si="32"/>
        <v>1.6269327056085331E-2</v>
      </c>
      <c r="E128" s="233">
        <f t="shared" si="32"/>
        <v>1.6269327056085334E-2</v>
      </c>
      <c r="F128" s="233">
        <f t="shared" si="32"/>
        <v>1.6269327056085324E-2</v>
      </c>
      <c r="G128" s="233">
        <f t="shared" si="32"/>
        <v>1.6269327056085324E-2</v>
      </c>
      <c r="H128" s="233">
        <f t="shared" si="32"/>
        <v>1.6269327056085324E-2</v>
      </c>
      <c r="I128" s="233">
        <f t="shared" si="32"/>
        <v>1.6269327056085324E-2</v>
      </c>
      <c r="J128" s="233">
        <f t="shared" si="32"/>
        <v>1.6269327056085331E-2</v>
      </c>
      <c r="K128" s="233">
        <f t="shared" si="32"/>
        <v>1.6269327056085331E-2</v>
      </c>
      <c r="L128" s="233">
        <f t="shared" si="32"/>
        <v>1.6269327056085334E-2</v>
      </c>
      <c r="M128" s="233">
        <f t="shared" si="32"/>
        <v>1.6269327056085321E-2</v>
      </c>
      <c r="N128" s="233">
        <f t="shared" si="32"/>
        <v>1.6269327056085324E-2</v>
      </c>
      <c r="O128" s="233">
        <f t="shared" si="32"/>
        <v>1.6269327056085331E-2</v>
      </c>
      <c r="P128" s="233">
        <f t="shared" si="32"/>
        <v>1.6269327056085331E-2</v>
      </c>
      <c r="Q128" s="233">
        <f t="shared" si="32"/>
        <v>1.6269327056085331E-2</v>
      </c>
      <c r="R128" s="233">
        <f t="shared" si="32"/>
        <v>1.6269327056085331E-2</v>
      </c>
      <c r="S128" s="233">
        <f t="shared" si="32"/>
        <v>1.6269327056085327E-2</v>
      </c>
      <c r="T128" s="233">
        <f t="shared" si="32"/>
        <v>1.6269327056085327E-2</v>
      </c>
      <c r="U128" s="233">
        <f t="shared" si="32"/>
        <v>1.6269327056085321E-2</v>
      </c>
      <c r="V128" s="233">
        <f t="shared" si="32"/>
        <v>1.6269327056085331E-2</v>
      </c>
      <c r="W128" s="233">
        <f t="shared" si="32"/>
        <v>1.6269327056085324E-2</v>
      </c>
      <c r="X128" s="233">
        <f t="shared" si="32"/>
        <v>1.6326910576855543E-2</v>
      </c>
      <c r="Y128" s="233">
        <f t="shared" si="32"/>
        <v>1.6326910640481421E-2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0.1261953121418018</v>
      </c>
      <c r="C129" s="233">
        <f t="shared" si="33"/>
        <v>0.12619531214180171</v>
      </c>
      <c r="D129" s="233">
        <f t="shared" si="33"/>
        <v>0.12619531214180171</v>
      </c>
      <c r="E129" s="233">
        <f t="shared" si="33"/>
        <v>0.12619531214180182</v>
      </c>
      <c r="F129" s="233">
        <f t="shared" si="33"/>
        <v>0.12619531214180169</v>
      </c>
      <c r="G129" s="233">
        <f t="shared" si="33"/>
        <v>0.12619531214180169</v>
      </c>
      <c r="H129" s="233">
        <f t="shared" si="33"/>
        <v>0.12619531214180171</v>
      </c>
      <c r="I129" s="233">
        <f t="shared" si="33"/>
        <v>0.12619531214180171</v>
      </c>
      <c r="J129" s="233">
        <f t="shared" si="33"/>
        <v>0.12619531214180177</v>
      </c>
      <c r="K129" s="233">
        <f t="shared" si="33"/>
        <v>0.12619531214180177</v>
      </c>
      <c r="L129" s="233">
        <f t="shared" si="33"/>
        <v>0.12619531214180174</v>
      </c>
      <c r="M129" s="233">
        <f t="shared" si="33"/>
        <v>0.12619531214180171</v>
      </c>
      <c r="N129" s="233">
        <f t="shared" si="33"/>
        <v>0.12619531214180171</v>
      </c>
      <c r="O129" s="233">
        <f t="shared" si="33"/>
        <v>0.12619531214180171</v>
      </c>
      <c r="P129" s="233">
        <f t="shared" si="33"/>
        <v>0.12619531214180171</v>
      </c>
      <c r="Q129" s="233">
        <f t="shared" si="33"/>
        <v>0.12619531214180171</v>
      </c>
      <c r="R129" s="233">
        <f t="shared" si="33"/>
        <v>0.12619531214180171</v>
      </c>
      <c r="S129" s="233">
        <f t="shared" si="33"/>
        <v>0.1261953121418018</v>
      </c>
      <c r="T129" s="233">
        <f t="shared" si="33"/>
        <v>0.12619531214180171</v>
      </c>
      <c r="U129" s="233">
        <f t="shared" si="33"/>
        <v>0.1261953121418018</v>
      </c>
      <c r="V129" s="233">
        <f t="shared" si="33"/>
        <v>0.1261953121418018</v>
      </c>
      <c r="W129" s="233">
        <f t="shared" si="33"/>
        <v>0.1261953121418018</v>
      </c>
      <c r="X129" s="233">
        <f t="shared" si="33"/>
        <v>0.1266419667792536</v>
      </c>
      <c r="Y129" s="233">
        <f t="shared" si="33"/>
        <v>0.12664196727277666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5.5722293842471356E-2</v>
      </c>
      <c r="C130" s="233">
        <f t="shared" si="34"/>
        <v>5.5722293842471363E-2</v>
      </c>
      <c r="D130" s="233">
        <f t="shared" si="34"/>
        <v>5.5722293842471363E-2</v>
      </c>
      <c r="E130" s="233">
        <f t="shared" si="34"/>
        <v>5.5722293842471363E-2</v>
      </c>
      <c r="F130" s="233">
        <f t="shared" si="34"/>
        <v>5.5722293842471356E-2</v>
      </c>
      <c r="G130" s="233">
        <f t="shared" si="34"/>
        <v>5.5722293842471356E-2</v>
      </c>
      <c r="H130" s="233">
        <f t="shared" si="34"/>
        <v>5.5722293842471335E-2</v>
      </c>
      <c r="I130" s="233">
        <f t="shared" si="34"/>
        <v>5.5722293842471335E-2</v>
      </c>
      <c r="J130" s="233">
        <f t="shared" si="34"/>
        <v>5.5722293842471397E-2</v>
      </c>
      <c r="K130" s="233">
        <f t="shared" si="34"/>
        <v>5.5722293842471397E-2</v>
      </c>
      <c r="L130" s="233">
        <f t="shared" si="34"/>
        <v>5.5722293842471383E-2</v>
      </c>
      <c r="M130" s="233">
        <f t="shared" si="34"/>
        <v>5.5722293842471342E-2</v>
      </c>
      <c r="N130" s="233">
        <f t="shared" si="34"/>
        <v>5.5722293842471335E-2</v>
      </c>
      <c r="O130" s="233">
        <f t="shared" si="34"/>
        <v>5.5722293842471363E-2</v>
      </c>
      <c r="P130" s="233">
        <f t="shared" si="34"/>
        <v>5.5722293842471363E-2</v>
      </c>
      <c r="Q130" s="233">
        <f t="shared" si="34"/>
        <v>5.5722293842471363E-2</v>
      </c>
      <c r="R130" s="233">
        <f t="shared" si="34"/>
        <v>5.5722293842471363E-2</v>
      </c>
      <c r="S130" s="233">
        <f t="shared" si="34"/>
        <v>5.5722293842471363E-2</v>
      </c>
      <c r="T130" s="233">
        <f t="shared" si="34"/>
        <v>5.5722293842471356E-2</v>
      </c>
      <c r="U130" s="233">
        <f t="shared" si="34"/>
        <v>5.5722293842471349E-2</v>
      </c>
      <c r="V130" s="233">
        <f t="shared" si="34"/>
        <v>5.5722293842471349E-2</v>
      </c>
      <c r="W130" s="233">
        <f t="shared" si="34"/>
        <v>5.5722293842471349E-2</v>
      </c>
      <c r="X130" s="233">
        <f t="shared" si="34"/>
        <v>5.5919516865512234E-2</v>
      </c>
      <c r="Y130" s="233">
        <f t="shared" si="34"/>
        <v>5.5919517083430285E-2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0.19392353724557779</v>
      </c>
      <c r="C131" s="300">
        <f t="shared" si="35"/>
        <v>0.19392353724557779</v>
      </c>
      <c r="D131" s="300">
        <f t="shared" si="35"/>
        <v>0.19392353724557779</v>
      </c>
      <c r="E131" s="300">
        <f t="shared" si="35"/>
        <v>0.19392353724557782</v>
      </c>
      <c r="F131" s="300">
        <f t="shared" si="35"/>
        <v>0.19392353724557768</v>
      </c>
      <c r="G131" s="300">
        <f t="shared" si="35"/>
        <v>0.19392353724557768</v>
      </c>
      <c r="H131" s="300">
        <f t="shared" si="35"/>
        <v>0.19392353724557784</v>
      </c>
      <c r="I131" s="300">
        <f t="shared" si="35"/>
        <v>0.19392353724557784</v>
      </c>
      <c r="J131" s="300">
        <f t="shared" si="35"/>
        <v>0.19392353724557787</v>
      </c>
      <c r="K131" s="300">
        <f t="shared" si="35"/>
        <v>0.19392353724557787</v>
      </c>
      <c r="L131" s="300">
        <f t="shared" si="35"/>
        <v>0.19392353724557784</v>
      </c>
      <c r="M131" s="300">
        <f t="shared" si="35"/>
        <v>0.19392353724557776</v>
      </c>
      <c r="N131" s="300">
        <f t="shared" si="35"/>
        <v>0.19392353724557784</v>
      </c>
      <c r="O131" s="300">
        <f t="shared" si="35"/>
        <v>0.19392353724557779</v>
      </c>
      <c r="P131" s="300">
        <f t="shared" si="35"/>
        <v>0.19392353724557779</v>
      </c>
      <c r="Q131" s="300">
        <f t="shared" si="35"/>
        <v>0.19392353724557779</v>
      </c>
      <c r="R131" s="300">
        <f t="shared" si="35"/>
        <v>0.19392353724557779</v>
      </c>
      <c r="S131" s="300">
        <f t="shared" si="35"/>
        <v>0.19392353724557779</v>
      </c>
      <c r="T131" s="300">
        <f t="shared" si="35"/>
        <v>0.19392353724557773</v>
      </c>
      <c r="U131" s="300">
        <f t="shared" si="35"/>
        <v>0.19392353724557773</v>
      </c>
      <c r="V131" s="300">
        <f t="shared" si="35"/>
        <v>0.19392353724557779</v>
      </c>
      <c r="W131" s="300">
        <f t="shared" si="35"/>
        <v>0.19392353724557776</v>
      </c>
      <c r="X131" s="300">
        <f t="shared" si="35"/>
        <v>0.19962118701650847</v>
      </c>
      <c r="Y131" s="300">
        <f t="shared" si="35"/>
        <v>0.19557330677020787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0.57099236575950774</v>
      </c>
      <c r="C132" s="235">
        <f t="shared" si="36"/>
        <v>0.57099236575950774</v>
      </c>
      <c r="D132" s="235">
        <f t="shared" si="36"/>
        <v>0.57099236575950774</v>
      </c>
      <c r="E132" s="235">
        <f t="shared" si="36"/>
        <v>0.57099236575950774</v>
      </c>
      <c r="F132" s="235">
        <f t="shared" si="36"/>
        <v>0.57099236575950774</v>
      </c>
      <c r="G132" s="235">
        <f t="shared" si="36"/>
        <v>0.57099236575950774</v>
      </c>
      <c r="H132" s="235">
        <f t="shared" si="36"/>
        <v>0.57099236575950774</v>
      </c>
      <c r="I132" s="235">
        <f t="shared" si="36"/>
        <v>0.57099236575950774</v>
      </c>
      <c r="J132" s="235">
        <f t="shared" si="36"/>
        <v>0.57099236575950785</v>
      </c>
      <c r="K132" s="235">
        <f t="shared" si="36"/>
        <v>0.57099236575950785</v>
      </c>
      <c r="L132" s="235">
        <f t="shared" si="36"/>
        <v>0.5709923657595074</v>
      </c>
      <c r="M132" s="235">
        <f t="shared" si="36"/>
        <v>0.57099236575950774</v>
      </c>
      <c r="N132" s="235">
        <f t="shared" si="36"/>
        <v>0.57099236575950774</v>
      </c>
      <c r="O132" s="235">
        <f t="shared" si="36"/>
        <v>0.57099236575950774</v>
      </c>
      <c r="P132" s="235">
        <f t="shared" si="36"/>
        <v>0.57099236575950774</v>
      </c>
      <c r="Q132" s="235">
        <f t="shared" si="36"/>
        <v>0.57099236575950774</v>
      </c>
      <c r="R132" s="235">
        <f t="shared" si="36"/>
        <v>0.57099236575950774</v>
      </c>
      <c r="S132" s="235">
        <f t="shared" si="36"/>
        <v>0.57099236575950796</v>
      </c>
      <c r="T132" s="235">
        <f t="shared" si="36"/>
        <v>0.57099236575950774</v>
      </c>
      <c r="U132" s="235">
        <f t="shared" si="36"/>
        <v>0.57099236575950785</v>
      </c>
      <c r="V132" s="235">
        <f t="shared" si="36"/>
        <v>0.57099236575950774</v>
      </c>
      <c r="W132" s="235">
        <f t="shared" si="36"/>
        <v>0.57099236575950785</v>
      </c>
      <c r="X132" s="235">
        <f t="shared" si="36"/>
        <v>0.56446266129231382</v>
      </c>
      <c r="Y132" s="235">
        <f t="shared" si="36"/>
        <v>0.56851054061925066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0</v>
      </c>
      <c r="K136" s="320">
        <f t="shared" si="37"/>
        <v>0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0</v>
      </c>
      <c r="W136" s="320">
        <f t="shared" si="37"/>
        <v>0</v>
      </c>
      <c r="X136" s="320">
        <f t="shared" si="37"/>
        <v>0</v>
      </c>
      <c r="Y136" s="320">
        <f t="shared" si="37"/>
        <v>0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0</v>
      </c>
      <c r="K137" s="273">
        <f>IF(K$6=0,0,K$6/PPA!K$10*1000)</f>
        <v>0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0</v>
      </c>
      <c r="W137" s="273">
        <f>IF(W$6=0,0,W$6/PPA!W$10*1000)</f>
        <v>0</v>
      </c>
      <c r="X137" s="273">
        <f>IF(X$6=0,0,X$6/PPA!X$10*1000)</f>
        <v>0</v>
      </c>
      <c r="Y137" s="273">
        <f>IF(Y$6=0,0,Y$6/PPA!Y$10*1000)</f>
        <v>0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0</v>
      </c>
      <c r="K138" s="274">
        <f>IF(K$7=0,0,K$7/PPA!K$10*1000)</f>
        <v>0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0</v>
      </c>
      <c r="W138" s="274">
        <f>IF(W$7=0,0,W$7/PPA!W$10*1000)</f>
        <v>0</v>
      </c>
      <c r="X138" s="274">
        <f>IF(X$7=0,0,X$7/PPA!X$10*1000)</f>
        <v>0</v>
      </c>
      <c r="Y138" s="274">
        <f>IF(Y$7=0,0,Y$7/PPA!Y$10*1000)</f>
        <v>0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0</v>
      </c>
      <c r="K139" s="274">
        <f>IF(K$8=0,0,K$8/PPA!K$10*1000)</f>
        <v>0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0</v>
      </c>
      <c r="W139" s="274">
        <f>IF(W$8=0,0,W$8/PPA!W$10*1000)</f>
        <v>0</v>
      </c>
      <c r="X139" s="274">
        <f>IF(X$8=0,0,X$8/PPA!X$10*1000)</f>
        <v>0</v>
      </c>
      <c r="Y139" s="274">
        <f>IF(Y$8=0,0,Y$8/PPA!Y$10*1000)</f>
        <v>0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0</v>
      </c>
      <c r="K140" s="274">
        <f>IF(K$9=0,0,K$9/PPA!K$10*1000)</f>
        <v>0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0</v>
      </c>
      <c r="W140" s="274">
        <f>IF(W$9=0,0,W$9/PPA!W$10*1000)</f>
        <v>0</v>
      </c>
      <c r="X140" s="274">
        <f>IF(X$9=0,0,X$9/PPA!X$10*1000)</f>
        <v>0</v>
      </c>
      <c r="Y140" s="274">
        <f>IF(Y$9=0,0,Y$9/PPA!Y$10*1000)</f>
        <v>0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0</v>
      </c>
      <c r="K141" s="275">
        <f>IF(K$10=0,0,K$10/PPA!K$10*1000)</f>
        <v>0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0</v>
      </c>
      <c r="W141" s="275">
        <f>IF(W$10=0,0,W$10/PPA!W$10*1000)</f>
        <v>0</v>
      </c>
      <c r="X141" s="275">
        <f>IF(X$10=0,0,X$10/PPA!X$10*1000)</f>
        <v>0</v>
      </c>
      <c r="Y141" s="275">
        <f>IF(Y$10=0,0,Y$10/PPA!Y$10*1000)</f>
        <v>0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0</v>
      </c>
      <c r="K142" s="276">
        <f>IF(K$16=0,0,K$16/PPA!K$10*1000)</f>
        <v>0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0</v>
      </c>
      <c r="W142" s="276">
        <f>IF(W$16=0,0,W$16/PPA!W$10*1000)</f>
        <v>0</v>
      </c>
      <c r="X142" s="276">
        <f>IF(X$16=0,0,X$16/PPA!X$10*1000)</f>
        <v>0</v>
      </c>
      <c r="Y142" s="276">
        <f>IF(Y$16=0,0,Y$16/PPA!Y$10*1000)</f>
        <v>0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0</v>
      </c>
      <c r="K143" s="276">
        <f>IF(K$17=0,0,K$17/PPA!K$10*1000)</f>
        <v>0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0</v>
      </c>
      <c r="W143" s="276">
        <f>IF(W$17=0,0,W$17/PPA!W$10*1000)</f>
        <v>0</v>
      </c>
      <c r="X143" s="276">
        <f>IF(X$17=0,0,X$17/PPA!X$10*1000)</f>
        <v>0</v>
      </c>
      <c r="Y143" s="276">
        <f>IF(Y$17=0,0,Y$17/PPA!Y$10*1000)</f>
        <v>0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0</v>
      </c>
      <c r="K144" s="277">
        <f>IF(K$30=0,0,K$30/PPA!K$10*1000)</f>
        <v>0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0</v>
      </c>
      <c r="W144" s="277">
        <f>IF(W$30=0,0,W$30/PPA!W$10*1000)</f>
        <v>0</v>
      </c>
      <c r="X144" s="277">
        <f>IF(X$30=0,0,X$30/PPA!X$10*1000)</f>
        <v>0</v>
      </c>
      <c r="Y144" s="277">
        <f>IF(Y$30=0,0,Y$30/PPA!Y$10*1000)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0</v>
      </c>
      <c r="C146" s="320">
        <f t="shared" si="38"/>
        <v>0</v>
      </c>
      <c r="D146" s="320">
        <f t="shared" si="38"/>
        <v>0</v>
      </c>
      <c r="E146" s="320">
        <f t="shared" si="38"/>
        <v>0</v>
      </c>
      <c r="F146" s="320">
        <f t="shared" si="38"/>
        <v>0</v>
      </c>
      <c r="G146" s="320">
        <f t="shared" si="38"/>
        <v>0</v>
      </c>
      <c r="H146" s="320">
        <f t="shared" si="38"/>
        <v>0</v>
      </c>
      <c r="I146" s="320">
        <f t="shared" si="38"/>
        <v>0</v>
      </c>
      <c r="J146" s="320">
        <f t="shared" si="38"/>
        <v>0</v>
      </c>
      <c r="K146" s="320">
        <f t="shared" si="38"/>
        <v>0</v>
      </c>
      <c r="L146" s="320">
        <f t="shared" si="38"/>
        <v>0</v>
      </c>
      <c r="M146" s="320">
        <f t="shared" si="38"/>
        <v>0</v>
      </c>
      <c r="N146" s="320">
        <f t="shared" si="38"/>
        <v>0</v>
      </c>
      <c r="O146" s="320">
        <f t="shared" si="38"/>
        <v>0</v>
      </c>
      <c r="P146" s="320">
        <f t="shared" si="38"/>
        <v>0</v>
      </c>
      <c r="Q146" s="320">
        <f t="shared" si="38"/>
        <v>0</v>
      </c>
      <c r="R146" s="320">
        <f t="shared" si="38"/>
        <v>0</v>
      </c>
      <c r="S146" s="320">
        <f t="shared" si="38"/>
        <v>0</v>
      </c>
      <c r="T146" s="320">
        <f t="shared" si="38"/>
        <v>0</v>
      </c>
      <c r="U146" s="320">
        <f t="shared" si="38"/>
        <v>0</v>
      </c>
      <c r="V146" s="320">
        <f t="shared" si="38"/>
        <v>0</v>
      </c>
      <c r="W146" s="320">
        <f t="shared" si="38"/>
        <v>0</v>
      </c>
      <c r="X146" s="320">
        <f t="shared" si="38"/>
        <v>0</v>
      </c>
      <c r="Y146" s="320">
        <f t="shared" si="38"/>
        <v>0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0</v>
      </c>
      <c r="C147" s="273">
        <f>IF(C$33=0,0,C$33/PPA!C$11*1000)</f>
        <v>0</v>
      </c>
      <c r="D147" s="273">
        <f>IF(D$33=0,0,D$33/PPA!D$11*1000)</f>
        <v>0</v>
      </c>
      <c r="E147" s="273">
        <f>IF(E$33=0,0,E$33/PPA!E$11*1000)</f>
        <v>0</v>
      </c>
      <c r="F147" s="273">
        <f>IF(F$33=0,0,F$33/PPA!F$11*1000)</f>
        <v>0</v>
      </c>
      <c r="G147" s="273">
        <f>IF(G$33=0,0,G$33/PPA!G$11*1000)</f>
        <v>0</v>
      </c>
      <c r="H147" s="273">
        <f>IF(H$33=0,0,H$33/PPA!H$11*1000)</f>
        <v>0</v>
      </c>
      <c r="I147" s="273">
        <f>IF(I$33=0,0,I$33/PPA!I$11*1000)</f>
        <v>0</v>
      </c>
      <c r="J147" s="273">
        <f>IF(J$33=0,0,J$33/PPA!J$11*1000)</f>
        <v>0</v>
      </c>
      <c r="K147" s="273">
        <f>IF(K$33=0,0,K$33/PPA!K$11*1000)</f>
        <v>0</v>
      </c>
      <c r="L147" s="273">
        <f>IF(L$33=0,0,L$33/PPA!L$11*1000)</f>
        <v>0</v>
      </c>
      <c r="M147" s="273">
        <f>IF(M$33=0,0,M$33/PPA!M$11*1000)</f>
        <v>0</v>
      </c>
      <c r="N147" s="273">
        <f>IF(N$33=0,0,N$33/PPA!N$11*1000)</f>
        <v>0</v>
      </c>
      <c r="O147" s="273">
        <f>IF(O$33=0,0,O$33/PPA!O$11*1000)</f>
        <v>0</v>
      </c>
      <c r="P147" s="273">
        <f>IF(P$33=0,0,P$33/PPA!P$11*1000)</f>
        <v>0</v>
      </c>
      <c r="Q147" s="273">
        <f>IF(Q$33=0,0,Q$33/PPA!Q$11*1000)</f>
        <v>0</v>
      </c>
      <c r="R147" s="273">
        <f>IF(R$33=0,0,R$33/PPA!R$11*1000)</f>
        <v>0</v>
      </c>
      <c r="S147" s="273">
        <f>IF(S$33=0,0,S$33/PPA!S$11*1000)</f>
        <v>0</v>
      </c>
      <c r="T147" s="273">
        <f>IF(T$33=0,0,T$33/PPA!T$11*1000)</f>
        <v>0</v>
      </c>
      <c r="U147" s="273">
        <f>IF(U$33=0,0,U$33/PPA!U$11*1000)</f>
        <v>0</v>
      </c>
      <c r="V147" s="273">
        <f>IF(V$33=0,0,V$33/PPA!V$11*1000)</f>
        <v>0</v>
      </c>
      <c r="W147" s="273">
        <f>IF(W$33=0,0,W$33/PPA!W$11*1000)</f>
        <v>0</v>
      </c>
      <c r="X147" s="273">
        <f>IF(X$33=0,0,X$33/PPA!X$11*1000)</f>
        <v>0</v>
      </c>
      <c r="Y147" s="273">
        <f>IF(Y$33=0,0,Y$33/PPA!Y$11*1000)</f>
        <v>0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0</v>
      </c>
      <c r="C148" s="274">
        <f>IF(C$34=0,0,C$34/PPA!C$11*1000)</f>
        <v>0</v>
      </c>
      <c r="D148" s="274">
        <f>IF(D$34=0,0,D$34/PPA!D$11*1000)</f>
        <v>0</v>
      </c>
      <c r="E148" s="274">
        <f>IF(E$34=0,0,E$34/PPA!E$11*1000)</f>
        <v>0</v>
      </c>
      <c r="F148" s="274">
        <f>IF(F$34=0,0,F$34/PPA!F$11*1000)</f>
        <v>0</v>
      </c>
      <c r="G148" s="274">
        <f>IF(G$34=0,0,G$34/PPA!G$11*1000)</f>
        <v>0</v>
      </c>
      <c r="H148" s="274">
        <f>IF(H$34=0,0,H$34/PPA!H$11*1000)</f>
        <v>0</v>
      </c>
      <c r="I148" s="274">
        <f>IF(I$34=0,0,I$34/PPA!I$11*1000)</f>
        <v>0</v>
      </c>
      <c r="J148" s="274">
        <f>IF(J$34=0,0,J$34/PPA!J$11*1000)</f>
        <v>0</v>
      </c>
      <c r="K148" s="274">
        <f>IF(K$34=0,0,K$34/PPA!K$11*1000)</f>
        <v>0</v>
      </c>
      <c r="L148" s="274">
        <f>IF(L$34=0,0,L$34/PPA!L$11*1000)</f>
        <v>0</v>
      </c>
      <c r="M148" s="274">
        <f>IF(M$34=0,0,M$34/PPA!M$11*1000)</f>
        <v>0</v>
      </c>
      <c r="N148" s="274">
        <f>IF(N$34=0,0,N$34/PPA!N$11*1000)</f>
        <v>0</v>
      </c>
      <c r="O148" s="274">
        <f>IF(O$34=0,0,O$34/PPA!O$11*1000)</f>
        <v>0</v>
      </c>
      <c r="P148" s="274">
        <f>IF(P$34=0,0,P$34/PPA!P$11*1000)</f>
        <v>0</v>
      </c>
      <c r="Q148" s="274">
        <f>IF(Q$34=0,0,Q$34/PPA!Q$11*1000)</f>
        <v>0</v>
      </c>
      <c r="R148" s="274">
        <f>IF(R$34=0,0,R$34/PPA!R$11*1000)</f>
        <v>0</v>
      </c>
      <c r="S148" s="274">
        <f>IF(S$34=0,0,S$34/PPA!S$11*1000)</f>
        <v>0</v>
      </c>
      <c r="T148" s="274">
        <f>IF(T$34=0,0,T$34/PPA!T$11*1000)</f>
        <v>0</v>
      </c>
      <c r="U148" s="274">
        <f>IF(U$34=0,0,U$34/PPA!U$11*1000)</f>
        <v>0</v>
      </c>
      <c r="V148" s="274">
        <f>IF(V$34=0,0,V$34/PPA!V$11*1000)</f>
        <v>0</v>
      </c>
      <c r="W148" s="274">
        <f>IF(W$34=0,0,W$34/PPA!W$11*1000)</f>
        <v>0</v>
      </c>
      <c r="X148" s="274">
        <f>IF(X$34=0,0,X$34/PPA!X$11*1000)</f>
        <v>0</v>
      </c>
      <c r="Y148" s="274">
        <f>IF(Y$34=0,0,Y$34/PPA!Y$11*1000)</f>
        <v>0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0</v>
      </c>
      <c r="C149" s="274">
        <f>IF(C$35=0,0,C$35/PPA!C$11*1000)</f>
        <v>0</v>
      </c>
      <c r="D149" s="274">
        <f>IF(D$35=0,0,D$35/PPA!D$11*1000)</f>
        <v>0</v>
      </c>
      <c r="E149" s="274">
        <f>IF(E$35=0,0,E$35/PPA!E$11*1000)</f>
        <v>0</v>
      </c>
      <c r="F149" s="274">
        <f>IF(F$35=0,0,F$35/PPA!F$11*1000)</f>
        <v>0</v>
      </c>
      <c r="G149" s="274">
        <f>IF(G$35=0,0,G$35/PPA!G$11*1000)</f>
        <v>0</v>
      </c>
      <c r="H149" s="274">
        <f>IF(H$35=0,0,H$35/PPA!H$11*1000)</f>
        <v>0</v>
      </c>
      <c r="I149" s="274">
        <f>IF(I$35=0,0,I$35/PPA!I$11*1000)</f>
        <v>0</v>
      </c>
      <c r="J149" s="274">
        <f>IF(J$35=0,0,J$35/PPA!J$11*1000)</f>
        <v>0</v>
      </c>
      <c r="K149" s="274">
        <f>IF(K$35=0,0,K$35/PPA!K$11*1000)</f>
        <v>0</v>
      </c>
      <c r="L149" s="274">
        <f>IF(L$35=0,0,L$35/PPA!L$11*1000)</f>
        <v>0</v>
      </c>
      <c r="M149" s="274">
        <f>IF(M$35=0,0,M$35/PPA!M$11*1000)</f>
        <v>0</v>
      </c>
      <c r="N149" s="274">
        <f>IF(N$35=0,0,N$35/PPA!N$11*1000)</f>
        <v>0</v>
      </c>
      <c r="O149" s="274">
        <f>IF(O$35=0,0,O$35/PPA!O$11*1000)</f>
        <v>0</v>
      </c>
      <c r="P149" s="274">
        <f>IF(P$35=0,0,P$35/PPA!P$11*1000)</f>
        <v>0</v>
      </c>
      <c r="Q149" s="274">
        <f>IF(Q$35=0,0,Q$35/PPA!Q$11*1000)</f>
        <v>0</v>
      </c>
      <c r="R149" s="274">
        <f>IF(R$35=0,0,R$35/PPA!R$11*1000)</f>
        <v>0</v>
      </c>
      <c r="S149" s="274">
        <f>IF(S$35=0,0,S$35/PPA!S$11*1000)</f>
        <v>0</v>
      </c>
      <c r="T149" s="274">
        <f>IF(T$35=0,0,T$35/PPA!T$11*1000)</f>
        <v>0</v>
      </c>
      <c r="U149" s="274">
        <f>IF(U$35=0,0,U$35/PPA!U$11*1000)</f>
        <v>0</v>
      </c>
      <c r="V149" s="274">
        <f>IF(V$35=0,0,V$35/PPA!V$11*1000)</f>
        <v>0</v>
      </c>
      <c r="W149" s="274">
        <f>IF(W$35=0,0,W$35/PPA!W$11*1000)</f>
        <v>0</v>
      </c>
      <c r="X149" s="274">
        <f>IF(X$35=0,0,X$35/PPA!X$11*1000)</f>
        <v>0</v>
      </c>
      <c r="Y149" s="274">
        <f>IF(Y$35=0,0,Y$35/PPA!Y$11*1000)</f>
        <v>0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0</v>
      </c>
      <c r="C150" s="274">
        <f>IF(C$36=0,0,C$36/PPA!C$11*1000)</f>
        <v>0</v>
      </c>
      <c r="D150" s="274">
        <f>IF(D$36=0,0,D$36/PPA!D$11*1000)</f>
        <v>0</v>
      </c>
      <c r="E150" s="274">
        <f>IF(E$36=0,0,E$36/PPA!E$11*1000)</f>
        <v>0</v>
      </c>
      <c r="F150" s="274">
        <f>IF(F$36=0,0,F$36/PPA!F$11*1000)</f>
        <v>0</v>
      </c>
      <c r="G150" s="274">
        <f>IF(G$36=0,0,G$36/PPA!G$11*1000)</f>
        <v>0</v>
      </c>
      <c r="H150" s="274">
        <f>IF(H$36=0,0,H$36/PPA!H$11*1000)</f>
        <v>0</v>
      </c>
      <c r="I150" s="274">
        <f>IF(I$36=0,0,I$36/PPA!I$11*1000)</f>
        <v>0</v>
      </c>
      <c r="J150" s="274">
        <f>IF(J$36=0,0,J$36/PPA!J$11*1000)</f>
        <v>0</v>
      </c>
      <c r="K150" s="274">
        <f>IF(K$36=0,0,K$36/PPA!K$11*1000)</f>
        <v>0</v>
      </c>
      <c r="L150" s="274">
        <f>IF(L$36=0,0,L$36/PPA!L$11*1000)</f>
        <v>0</v>
      </c>
      <c r="M150" s="274">
        <f>IF(M$36=0,0,M$36/PPA!M$11*1000)</f>
        <v>0</v>
      </c>
      <c r="N150" s="274">
        <f>IF(N$36=0,0,N$36/PPA!N$11*1000)</f>
        <v>0</v>
      </c>
      <c r="O150" s="274">
        <f>IF(O$36=0,0,O$36/PPA!O$11*1000)</f>
        <v>0</v>
      </c>
      <c r="P150" s="274">
        <f>IF(P$36=0,0,P$36/PPA!P$11*1000)</f>
        <v>0</v>
      </c>
      <c r="Q150" s="274">
        <f>IF(Q$36=0,0,Q$36/PPA!Q$11*1000)</f>
        <v>0</v>
      </c>
      <c r="R150" s="274">
        <f>IF(R$36=0,0,R$36/PPA!R$11*1000)</f>
        <v>0</v>
      </c>
      <c r="S150" s="274">
        <f>IF(S$36=0,0,S$36/PPA!S$11*1000)</f>
        <v>0</v>
      </c>
      <c r="T150" s="274">
        <f>IF(T$36=0,0,T$36/PPA!T$11*1000)</f>
        <v>0</v>
      </c>
      <c r="U150" s="274">
        <f>IF(U$36=0,0,U$36/PPA!U$11*1000)</f>
        <v>0</v>
      </c>
      <c r="V150" s="274">
        <f>IF(V$36=0,0,V$36/PPA!V$11*1000)</f>
        <v>0</v>
      </c>
      <c r="W150" s="274">
        <f>IF(W$36=0,0,W$36/PPA!W$11*1000)</f>
        <v>0</v>
      </c>
      <c r="X150" s="274">
        <f>IF(X$36=0,0,X$36/PPA!X$11*1000)</f>
        <v>0</v>
      </c>
      <c r="Y150" s="274">
        <f>IF(Y$36=0,0,Y$36/PPA!Y$11*1000)</f>
        <v>0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0</v>
      </c>
      <c r="C151" s="275">
        <f>IF(C$37=0,0,C$37/PPA!C$11*1000)</f>
        <v>0</v>
      </c>
      <c r="D151" s="275">
        <f>IF(D$37=0,0,D$37/PPA!D$11*1000)</f>
        <v>0</v>
      </c>
      <c r="E151" s="275">
        <f>IF(E$37=0,0,E$37/PPA!E$11*1000)</f>
        <v>0</v>
      </c>
      <c r="F151" s="275">
        <f>IF(F$37=0,0,F$37/PPA!F$11*1000)</f>
        <v>0</v>
      </c>
      <c r="G151" s="275">
        <f>IF(G$37=0,0,G$37/PPA!G$11*1000)</f>
        <v>0</v>
      </c>
      <c r="H151" s="275">
        <f>IF(H$37=0,0,H$37/PPA!H$11*1000)</f>
        <v>0</v>
      </c>
      <c r="I151" s="275">
        <f>IF(I$37=0,0,I$37/PPA!I$11*1000)</f>
        <v>0</v>
      </c>
      <c r="J151" s="275">
        <f>IF(J$37=0,0,J$37/PPA!J$11*1000)</f>
        <v>0</v>
      </c>
      <c r="K151" s="275">
        <f>IF(K$37=0,0,K$37/PPA!K$11*1000)</f>
        <v>0</v>
      </c>
      <c r="L151" s="275">
        <f>IF(L$37=0,0,L$37/PPA!L$11*1000)</f>
        <v>0</v>
      </c>
      <c r="M151" s="275">
        <f>IF(M$37=0,0,M$37/PPA!M$11*1000)</f>
        <v>0</v>
      </c>
      <c r="N151" s="275">
        <f>IF(N$37=0,0,N$37/PPA!N$11*1000)</f>
        <v>0</v>
      </c>
      <c r="O151" s="275">
        <f>IF(O$37=0,0,O$37/PPA!O$11*1000)</f>
        <v>0</v>
      </c>
      <c r="P151" s="275">
        <f>IF(P$37=0,0,P$37/PPA!P$11*1000)</f>
        <v>0</v>
      </c>
      <c r="Q151" s="275">
        <f>IF(Q$37=0,0,Q$37/PPA!Q$11*1000)</f>
        <v>0</v>
      </c>
      <c r="R151" s="275">
        <f>IF(R$37=0,0,R$37/PPA!R$11*1000)</f>
        <v>0</v>
      </c>
      <c r="S151" s="275">
        <f>IF(S$37=0,0,S$37/PPA!S$11*1000)</f>
        <v>0</v>
      </c>
      <c r="T151" s="275">
        <f>IF(T$37=0,0,T$37/PPA!T$11*1000)</f>
        <v>0</v>
      </c>
      <c r="U151" s="275">
        <f>IF(U$37=0,0,U$37/PPA!U$11*1000)</f>
        <v>0</v>
      </c>
      <c r="V151" s="275">
        <f>IF(V$37=0,0,V$37/PPA!V$11*1000)</f>
        <v>0</v>
      </c>
      <c r="W151" s="275">
        <f>IF(W$37=0,0,W$37/PPA!W$11*1000)</f>
        <v>0</v>
      </c>
      <c r="X151" s="275">
        <f>IF(X$37=0,0,X$37/PPA!X$11*1000)</f>
        <v>0</v>
      </c>
      <c r="Y151" s="275">
        <f>IF(Y$37=0,0,Y$37/PPA!Y$11*1000)</f>
        <v>0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0</v>
      </c>
      <c r="C152" s="276">
        <f>IF(C$43=0,0,C$43/PPA!C$11*1000)</f>
        <v>0</v>
      </c>
      <c r="D152" s="276">
        <f>IF(D$43=0,0,D$43/PPA!D$11*1000)</f>
        <v>0</v>
      </c>
      <c r="E152" s="276">
        <f>IF(E$43=0,0,E$43/PPA!E$11*1000)</f>
        <v>0</v>
      </c>
      <c r="F152" s="276">
        <f>IF(F$43=0,0,F$43/PPA!F$11*1000)</f>
        <v>0</v>
      </c>
      <c r="G152" s="276">
        <f>IF(G$43=0,0,G$43/PPA!G$11*1000)</f>
        <v>0</v>
      </c>
      <c r="H152" s="276">
        <f>IF(H$43=0,0,H$43/PPA!H$11*1000)</f>
        <v>0</v>
      </c>
      <c r="I152" s="276">
        <f>IF(I$43=0,0,I$43/PPA!I$11*1000)</f>
        <v>0</v>
      </c>
      <c r="J152" s="276">
        <f>IF(J$43=0,0,J$43/PPA!J$11*1000)</f>
        <v>0</v>
      </c>
      <c r="K152" s="276">
        <f>IF(K$43=0,0,K$43/PPA!K$11*1000)</f>
        <v>0</v>
      </c>
      <c r="L152" s="276">
        <f>IF(L$43=0,0,L$43/PPA!L$11*1000)</f>
        <v>0</v>
      </c>
      <c r="M152" s="276">
        <f>IF(M$43=0,0,M$43/PPA!M$11*1000)</f>
        <v>0</v>
      </c>
      <c r="N152" s="276">
        <f>IF(N$43=0,0,N$43/PPA!N$11*1000)</f>
        <v>0</v>
      </c>
      <c r="O152" s="276">
        <f>IF(O$43=0,0,O$43/PPA!O$11*1000)</f>
        <v>0</v>
      </c>
      <c r="P152" s="276">
        <f>IF(P$43=0,0,P$43/PPA!P$11*1000)</f>
        <v>0</v>
      </c>
      <c r="Q152" s="276">
        <f>IF(Q$43=0,0,Q$43/PPA!Q$11*1000)</f>
        <v>0</v>
      </c>
      <c r="R152" s="276">
        <f>IF(R$43=0,0,R$43/PPA!R$11*1000)</f>
        <v>0</v>
      </c>
      <c r="S152" s="276">
        <f>IF(S$43=0,0,S$43/PPA!S$11*1000)</f>
        <v>0</v>
      </c>
      <c r="T152" s="276">
        <f>IF(T$43=0,0,T$43/PPA!T$11*1000)</f>
        <v>0</v>
      </c>
      <c r="U152" s="276">
        <f>IF(U$43=0,0,U$43/PPA!U$11*1000)</f>
        <v>0</v>
      </c>
      <c r="V152" s="276">
        <f>IF(V$43=0,0,V$43/PPA!V$11*1000)</f>
        <v>0</v>
      </c>
      <c r="W152" s="276">
        <f>IF(W$43=0,0,W$43/PPA!W$11*1000)</f>
        <v>0</v>
      </c>
      <c r="X152" s="276">
        <f>IF(X$43=0,0,X$43/PPA!X$11*1000)</f>
        <v>0</v>
      </c>
      <c r="Y152" s="276">
        <f>IF(Y$43=0,0,Y$43/PPA!Y$11*1000)</f>
        <v>0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0</v>
      </c>
      <c r="C153" s="276">
        <f>IF(C$56=0,0,C$56/PPA!C$11*1000)</f>
        <v>0</v>
      </c>
      <c r="D153" s="276">
        <f>IF(D$56=0,0,D$56/PPA!D$11*1000)</f>
        <v>0</v>
      </c>
      <c r="E153" s="276">
        <f>IF(E$56=0,0,E$56/PPA!E$11*1000)</f>
        <v>0</v>
      </c>
      <c r="F153" s="276">
        <f>IF(F$56=0,0,F$56/PPA!F$11*1000)</f>
        <v>0</v>
      </c>
      <c r="G153" s="276">
        <f>IF(G$56=0,0,G$56/PPA!G$11*1000)</f>
        <v>0</v>
      </c>
      <c r="H153" s="276">
        <f>IF(H$56=0,0,H$56/PPA!H$11*1000)</f>
        <v>0</v>
      </c>
      <c r="I153" s="276">
        <f>IF(I$56=0,0,I$56/PPA!I$11*1000)</f>
        <v>0</v>
      </c>
      <c r="J153" s="276">
        <f>IF(J$56=0,0,J$56/PPA!J$11*1000)</f>
        <v>0</v>
      </c>
      <c r="K153" s="276">
        <f>IF(K$56=0,0,K$56/PPA!K$11*1000)</f>
        <v>0</v>
      </c>
      <c r="L153" s="276">
        <f>IF(L$56=0,0,L$56/PPA!L$11*1000)</f>
        <v>0</v>
      </c>
      <c r="M153" s="276">
        <f>IF(M$56=0,0,M$56/PPA!M$11*1000)</f>
        <v>0</v>
      </c>
      <c r="N153" s="276">
        <f>IF(N$56=0,0,N$56/PPA!N$11*1000)</f>
        <v>0</v>
      </c>
      <c r="O153" s="276">
        <f>IF(O$56=0,0,O$56/PPA!O$11*1000)</f>
        <v>0</v>
      </c>
      <c r="P153" s="276">
        <f>IF(P$56=0,0,P$56/PPA!P$11*1000)</f>
        <v>0</v>
      </c>
      <c r="Q153" s="276">
        <f>IF(Q$56=0,0,Q$56/PPA!Q$11*1000)</f>
        <v>0</v>
      </c>
      <c r="R153" s="276">
        <f>IF(R$56=0,0,R$56/PPA!R$11*1000)</f>
        <v>0</v>
      </c>
      <c r="S153" s="276">
        <f>IF(S$56=0,0,S$56/PPA!S$11*1000)</f>
        <v>0</v>
      </c>
      <c r="T153" s="276">
        <f>IF(T$56=0,0,T$56/PPA!T$11*1000)</f>
        <v>0</v>
      </c>
      <c r="U153" s="276">
        <f>IF(U$56=0,0,U$56/PPA!U$11*1000)</f>
        <v>0</v>
      </c>
      <c r="V153" s="276">
        <f>IF(V$56=0,0,V$56/PPA!V$11*1000)</f>
        <v>0</v>
      </c>
      <c r="W153" s="276">
        <f>IF(W$56=0,0,W$56/PPA!W$11*1000)</f>
        <v>0</v>
      </c>
      <c r="X153" s="276">
        <f>IF(X$56=0,0,X$56/PPA!X$11*1000)</f>
        <v>0</v>
      </c>
      <c r="Y153" s="276">
        <f>IF(Y$56=0,0,Y$56/PPA!Y$11*1000)</f>
        <v>0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0</v>
      </c>
      <c r="C154" s="277">
        <f>IF(C$69=0,0,C$69/PPA!C$11*1000)</f>
        <v>0</v>
      </c>
      <c r="D154" s="277">
        <f>IF(D$69=0,0,D$69/PPA!D$11*1000)</f>
        <v>0</v>
      </c>
      <c r="E154" s="277">
        <f>IF(E$69=0,0,E$69/PPA!E$11*1000)</f>
        <v>0</v>
      </c>
      <c r="F154" s="277">
        <f>IF(F$69=0,0,F$69/PPA!F$11*1000)</f>
        <v>0</v>
      </c>
      <c r="G154" s="277">
        <f>IF(G$69=0,0,G$69/PPA!G$11*1000)</f>
        <v>0</v>
      </c>
      <c r="H154" s="277">
        <f>IF(H$69=0,0,H$69/PPA!H$11*1000)</f>
        <v>0</v>
      </c>
      <c r="I154" s="277">
        <f>IF(I$69=0,0,I$69/PPA!I$11*1000)</f>
        <v>0</v>
      </c>
      <c r="J154" s="277">
        <f>IF(J$69=0,0,J$69/PPA!J$11*1000)</f>
        <v>0</v>
      </c>
      <c r="K154" s="277">
        <f>IF(K$69=0,0,K$69/PPA!K$11*1000)</f>
        <v>0</v>
      </c>
      <c r="L154" s="277">
        <f>IF(L$69=0,0,L$69/PPA!L$11*1000)</f>
        <v>0</v>
      </c>
      <c r="M154" s="277">
        <f>IF(M$69=0,0,M$69/PPA!M$11*1000)</f>
        <v>0</v>
      </c>
      <c r="N154" s="277">
        <f>IF(N$69=0,0,N$69/PPA!N$11*1000)</f>
        <v>0</v>
      </c>
      <c r="O154" s="277">
        <f>IF(O$69=0,0,O$69/PPA!O$11*1000)</f>
        <v>0</v>
      </c>
      <c r="P154" s="277">
        <f>IF(P$69=0,0,P$69/PPA!P$11*1000)</f>
        <v>0</v>
      </c>
      <c r="Q154" s="277">
        <f>IF(Q$69=0,0,Q$69/PPA!Q$11*1000)</f>
        <v>0</v>
      </c>
      <c r="R154" s="277">
        <f>IF(R$69=0,0,R$69/PPA!R$11*1000)</f>
        <v>0</v>
      </c>
      <c r="S154" s="277">
        <f>IF(S$69=0,0,S$69/PPA!S$11*1000)</f>
        <v>0</v>
      </c>
      <c r="T154" s="277">
        <f>IF(T$69=0,0,T$69/PPA!T$11*1000)</f>
        <v>0</v>
      </c>
      <c r="U154" s="277">
        <f>IF(U$69=0,0,U$69/PPA!U$11*1000)</f>
        <v>0</v>
      </c>
      <c r="V154" s="277">
        <f>IF(V$69=0,0,V$69/PPA!V$11*1000)</f>
        <v>0</v>
      </c>
      <c r="W154" s="277">
        <f>IF(W$69=0,0,W$69/PPA!W$11*1000)</f>
        <v>0</v>
      </c>
      <c r="X154" s="277">
        <f>IF(X$69=0,0,X$69/PPA!X$11*1000)</f>
        <v>0</v>
      </c>
      <c r="Y154" s="277">
        <f>IF(Y$69=0,0,Y$69/PPA!Y$11*1000)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147.82813389989707</v>
      </c>
      <c r="C156" s="320">
        <f t="shared" si="39"/>
        <v>146.17895688186263</v>
      </c>
      <c r="D156" s="320">
        <f t="shared" si="39"/>
        <v>143.30144922262116</v>
      </c>
      <c r="E156" s="320">
        <f t="shared" si="39"/>
        <v>146.26885099035323</v>
      </c>
      <c r="F156" s="320">
        <f t="shared" si="39"/>
        <v>139.14686198169875</v>
      </c>
      <c r="G156" s="320">
        <f t="shared" si="39"/>
        <v>135.71414680548162</v>
      </c>
      <c r="H156" s="320">
        <f t="shared" si="39"/>
        <v>136.45165862102402</v>
      </c>
      <c r="I156" s="320">
        <f t="shared" si="39"/>
        <v>138.45430767133277</v>
      </c>
      <c r="J156" s="320">
        <f t="shared" si="39"/>
        <v>144.65545869531462</v>
      </c>
      <c r="K156" s="320">
        <f t="shared" si="39"/>
        <v>142.9720600402735</v>
      </c>
      <c r="L156" s="320">
        <f t="shared" si="39"/>
        <v>143.99664048558373</v>
      </c>
      <c r="M156" s="320">
        <f t="shared" si="39"/>
        <v>141.29936467468912</v>
      </c>
      <c r="N156" s="320">
        <f t="shared" si="39"/>
        <v>176.8397977047845</v>
      </c>
      <c r="O156" s="320">
        <f t="shared" si="39"/>
        <v>168.25691571216532</v>
      </c>
      <c r="P156" s="320">
        <f t="shared" si="39"/>
        <v>167.44005760186423</v>
      </c>
      <c r="Q156" s="320">
        <f t="shared" si="39"/>
        <v>176.24454833484356</v>
      </c>
      <c r="R156" s="320">
        <f t="shared" si="39"/>
        <v>154.59221665436905</v>
      </c>
      <c r="S156" s="320">
        <f t="shared" si="39"/>
        <v>153.35417515373132</v>
      </c>
      <c r="T156" s="320">
        <f t="shared" si="39"/>
        <v>152.17924970080344</v>
      </c>
      <c r="U156" s="320">
        <f t="shared" si="39"/>
        <v>144.01517979228964</v>
      </c>
      <c r="V156" s="320">
        <f t="shared" si="39"/>
        <v>154.45076953800748</v>
      </c>
      <c r="W156" s="320">
        <f t="shared" si="39"/>
        <v>142.77871738957521</v>
      </c>
      <c r="X156" s="320">
        <f t="shared" si="39"/>
        <v>145.57488478582118</v>
      </c>
      <c r="Y156" s="320">
        <f t="shared" si="39"/>
        <v>116.65880777235408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5.4544388936005648</v>
      </c>
      <c r="C157" s="330">
        <f>IF(C$84=0,0,C$84/PPA!C$12*1000)</f>
        <v>5.3935889387760625</v>
      </c>
      <c r="D157" s="330">
        <f>IF(D$84=0,0,D$84/PPA!D$12*1000)</f>
        <v>5.2874170668925382</v>
      </c>
      <c r="E157" s="330">
        <f>IF(E$84=0,0,E$84/PPA!E$12*1000)</f>
        <v>5.3969057764355899</v>
      </c>
      <c r="F157" s="330">
        <f>IF(F$84=0,0,F$84/PPA!F$12*1000)</f>
        <v>5.1341245803007167</v>
      </c>
      <c r="G157" s="330">
        <f>IF(G$84=0,0,G$84/PPA!G$12*1000)</f>
        <v>5.0074671256345411</v>
      </c>
      <c r="H157" s="330">
        <f>IF(H$84=0,0,H$84/PPA!H$12*1000)</f>
        <v>5.0346792200110304</v>
      </c>
      <c r="I157" s="330">
        <f>IF(I$84=0,0,I$84/PPA!I$12*1000)</f>
        <v>5.1085712903637077</v>
      </c>
      <c r="J157" s="330">
        <f>IF(J$84=0,0,J$84/PPA!J$12*1000)</f>
        <v>5.3373761764025307</v>
      </c>
      <c r="K157" s="330">
        <f>IF(K$84=0,0,K$84/PPA!K$12*1000)</f>
        <v>5.2752635402266002</v>
      </c>
      <c r="L157" s="330">
        <f>IF(L$84=0,0,L$84/PPA!L$12*1000)</f>
        <v>5.3130676529018448</v>
      </c>
      <c r="M157" s="330">
        <f>IF(M$84=0,0,M$84/PPA!M$12*1000)</f>
        <v>5.2135458250766042</v>
      </c>
      <c r="N157" s="330">
        <f>IF(N$84=0,0,N$84/PPA!N$12*1000)</f>
        <v>6.524887009603952</v>
      </c>
      <c r="O157" s="330">
        <f>IF(O$84=0,0,O$84/PPA!O$12*1000)</f>
        <v>6.2082030055196773</v>
      </c>
      <c r="P157" s="330">
        <f>IF(P$84=0,0,P$84/PPA!P$12*1000)</f>
        <v>6.17806325789629</v>
      </c>
      <c r="Q157" s="330">
        <f>IF(Q$84=0,0,Q$84/PPA!Q$12*1000)</f>
        <v>6.5029239960073992</v>
      </c>
      <c r="R157" s="330">
        <f>IF(R$84=0,0,R$84/PPA!R$12*1000)</f>
        <v>5.7040143639945011</v>
      </c>
      <c r="S157" s="330">
        <f>IF(S$84=0,0,S$84/PPA!S$12*1000)</f>
        <v>5.6583341437629251</v>
      </c>
      <c r="T157" s="330">
        <f>IF(T$84=0,0,T$84/PPA!T$12*1000)</f>
        <v>5.6149827266918653</v>
      </c>
      <c r="U157" s="330">
        <f>IF(U$84=0,0,U$84/PPA!U$12*1000)</f>
        <v>5.3137517007409736</v>
      </c>
      <c r="V157" s="330">
        <f>IF(V$84=0,0,V$84/PPA!V$12*1000)</f>
        <v>5.6987953665512094</v>
      </c>
      <c r="W157" s="330">
        <f>IF(W$84=0,0,W$84/PPA!W$12*1000)</f>
        <v>5.2681297447443765</v>
      </c>
      <c r="X157" s="330">
        <f>IF(X$84=0,0,X$84/PPA!X$12*1000)</f>
        <v>5.3903115275079552</v>
      </c>
      <c r="Y157" s="330">
        <f>IF(Y$84=0,0,Y$84/PPA!Y$12*1000)</f>
        <v>4.3196140577157989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2.4050642585081987</v>
      </c>
      <c r="C158" s="331">
        <f>IF(C$85=0,0,C$85/PPA!C$12*1000)</f>
        <v>2.3782332582284189</v>
      </c>
      <c r="D158" s="331">
        <f>IF(D$85=0,0,D$85/PPA!D$12*1000)</f>
        <v>2.3314181450138287</v>
      </c>
      <c r="E158" s="331">
        <f>IF(E$85=0,0,E$85/PPA!E$12*1000)</f>
        <v>2.3796957748798677</v>
      </c>
      <c r="F158" s="331">
        <f>IF(F$85=0,0,F$85/PPA!F$12*1000)</f>
        <v>2.2638258064082222</v>
      </c>
      <c r="G158" s="331">
        <f>IF(G$85=0,0,G$85/PPA!G$12*1000)</f>
        <v>2.2079778405159582</v>
      </c>
      <c r="H158" s="331">
        <f>IF(H$85=0,0,H$85/PPA!H$12*1000)</f>
        <v>2.2199766614507448</v>
      </c>
      <c r="I158" s="331">
        <f>IF(I$85=0,0,I$85/PPA!I$12*1000)</f>
        <v>2.2525584138287762</v>
      </c>
      <c r="J158" s="331">
        <f>IF(J$85=0,0,J$85/PPA!J$12*1000)</f>
        <v>2.3534469679621157</v>
      </c>
      <c r="K158" s="331">
        <f>IF(K$85=0,0,K$85/PPA!K$12*1000)</f>
        <v>2.326059204677478</v>
      </c>
      <c r="L158" s="331">
        <f>IF(L$85=0,0,L$85/PPA!L$12*1000)</f>
        <v>2.3427284390375003</v>
      </c>
      <c r="M158" s="331">
        <f>IF(M$85=0,0,M$85/PPA!M$12*1000)</f>
        <v>2.2988455767095863</v>
      </c>
      <c r="N158" s="331">
        <f>IF(N$85=0,0,N$85/PPA!N$12*1000)</f>
        <v>2.8770645053911061</v>
      </c>
      <c r="O158" s="331">
        <f>IF(O$85=0,0,O$85/PPA!O$12*1000)</f>
        <v>2.7374267911694004</v>
      </c>
      <c r="P158" s="331">
        <f>IF(P$85=0,0,P$85/PPA!P$12*1000)</f>
        <v>2.7241370594144958</v>
      </c>
      <c r="Q158" s="331">
        <f>IF(Q$85=0,0,Q$85/PPA!Q$12*1000)</f>
        <v>2.8673801987116092</v>
      </c>
      <c r="R158" s="331">
        <f>IF(R$85=0,0,R$85/PPA!R$12*1000)</f>
        <v>2.5151113330751311</v>
      </c>
      <c r="S158" s="331">
        <f>IF(S$85=0,0,S$85/PPA!S$12*1000)</f>
        <v>2.4949692309922487</v>
      </c>
      <c r="T158" s="331">
        <f>IF(T$85=0,0,T$85/PPA!T$12*1000)</f>
        <v>2.4758539845320469</v>
      </c>
      <c r="U158" s="331">
        <f>IF(U$85=0,0,U$85/PPA!U$12*1000)</f>
        <v>2.3430300610816897</v>
      </c>
      <c r="V158" s="331">
        <f>IF(V$85=0,0,V$85/PPA!V$12*1000)</f>
        <v>2.5128100836779046</v>
      </c>
      <c r="W158" s="331">
        <f>IF(W$85=0,0,W$85/PPA!W$12*1000)</f>
        <v>2.3229136498593759</v>
      </c>
      <c r="X158" s="331">
        <f>IF(X$85=0,0,X$85/PPA!X$12*1000)</f>
        <v>2.3767881261341515</v>
      </c>
      <c r="Y158" s="331">
        <f>IF(Y$85=0,0,Y$85/PPA!Y$12*1000)</f>
        <v>1.9046779299243248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18.65521750083758</v>
      </c>
      <c r="C159" s="331">
        <f>IF(C$86=0,0,C$86/PPA!C$12*1000)</f>
        <v>18.447099092269632</v>
      </c>
      <c r="D159" s="331">
        <f>IF(D$86=0,0,D$86/PPA!D$12*1000)</f>
        <v>18.083971115021225</v>
      </c>
      <c r="E159" s="331">
        <f>IF(E$86=0,0,E$86/PPA!E$12*1000)</f>
        <v>18.458443307350322</v>
      </c>
      <c r="F159" s="331">
        <f>IF(F$86=0,0,F$86/PPA!F$12*1000)</f>
        <v>17.559681681332673</v>
      </c>
      <c r="G159" s="331">
        <f>IF(G$86=0,0,G$86/PPA!G$12*1000)</f>
        <v>17.126489118176053</v>
      </c>
      <c r="H159" s="331">
        <f>IF(H$86=0,0,H$86/PPA!H$12*1000)</f>
        <v>17.219559651946696</v>
      </c>
      <c r="I159" s="331">
        <f>IF(I$86=0,0,I$86/PPA!I$12*1000)</f>
        <v>17.472284573960891</v>
      </c>
      <c r="J159" s="331">
        <f>IF(J$86=0,0,J$86/PPA!J$12*1000)</f>
        <v>18.254840763070735</v>
      </c>
      <c r="K159" s="331">
        <f>IF(K$86=0,0,K$86/PPA!K$12*1000)</f>
        <v>18.042403744338735</v>
      </c>
      <c r="L159" s="331">
        <f>IF(L$86=0,0,L$86/PPA!L$12*1000)</f>
        <v>18.171700993449047</v>
      </c>
      <c r="M159" s="331">
        <f>IF(M$86=0,0,M$86/PPA!M$12*1000)</f>
        <v>17.831317430560667</v>
      </c>
      <c r="N159" s="331">
        <f>IF(N$86=0,0,N$86/PPA!N$12*1000)</f>
        <v>22.316353470448348</v>
      </c>
      <c r="O159" s="331">
        <f>IF(O$86=0,0,O$86/PPA!O$12*1000)</f>
        <v>21.233233998313523</v>
      </c>
      <c r="P159" s="331">
        <f>IF(P$86=0,0,P$86/PPA!P$12*1000)</f>
        <v>21.130150334108514</v>
      </c>
      <c r="Q159" s="331">
        <f>IF(Q$86=0,0,Q$86/PPA!Q$12*1000)</f>
        <v>22.241235790406442</v>
      </c>
      <c r="R159" s="331">
        <f>IF(R$86=0,0,R$86/PPA!R$12*1000)</f>
        <v>19.508813035391139</v>
      </c>
      <c r="S159" s="331">
        <f>IF(S$86=0,0,S$86/PPA!S$12*1000)</f>
        <v>19.352578001773665</v>
      </c>
      <c r="T159" s="331">
        <f>IF(T$86=0,0,T$86/PPA!T$12*1000)</f>
        <v>19.204307917498078</v>
      </c>
      <c r="U159" s="331">
        <f>IF(U$86=0,0,U$86/PPA!U$12*1000)</f>
        <v>18.174040567045697</v>
      </c>
      <c r="V159" s="331">
        <f>IF(V$86=0,0,V$86/PPA!V$12*1000)</f>
        <v>19.49096307239034</v>
      </c>
      <c r="W159" s="331">
        <f>IF(W$86=0,0,W$86/PPA!W$12*1000)</f>
        <v>18.018004808183544</v>
      </c>
      <c r="X159" s="331">
        <f>IF(X$86=0,0,X$86/PPA!X$12*1000)</f>
        <v>18.435889722939642</v>
      </c>
      <c r="Y159" s="331">
        <f>IF(Y$86=0,0,Y$86/PPA!Y$12*1000)</f>
        <v>14.773900915987609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8.2373227153542654</v>
      </c>
      <c r="C160" s="331">
        <f>IF(C$87=0,0,C$87/PPA!C$12*1000)</f>
        <v>8.145426788957101</v>
      </c>
      <c r="D160" s="331">
        <f>IF(D$87=0,0,D$87/PPA!D$12*1000)</f>
        <v>7.9850854616348856</v>
      </c>
      <c r="E160" s="331">
        <f>IF(E$87=0,0,E$87/PPA!E$12*1000)</f>
        <v>8.1504358948851205</v>
      </c>
      <c r="F160" s="331">
        <f>IF(F$87=0,0,F$87/PPA!F$12*1000)</f>
        <v>7.7535823306020246</v>
      </c>
      <c r="G160" s="331">
        <f>IF(G$87=0,0,G$87/PPA!G$12*1000)</f>
        <v>7.562303566875344</v>
      </c>
      <c r="H160" s="331">
        <f>IF(H$87=0,0,H$87/PPA!H$12*1000)</f>
        <v>7.6033994169732884</v>
      </c>
      <c r="I160" s="331">
        <f>IF(I$87=0,0,I$87/PPA!I$12*1000)</f>
        <v>7.7149916158179384</v>
      </c>
      <c r="J160" s="331">
        <f>IF(J$87=0,0,J$87/PPA!J$12*1000)</f>
        <v>8.0605339753378029</v>
      </c>
      <c r="K160" s="331">
        <f>IF(K$87=0,0,K$87/PPA!K$12*1000)</f>
        <v>7.9667311408275818</v>
      </c>
      <c r="L160" s="331">
        <f>IF(L$87=0,0,L$87/PPA!L$12*1000)</f>
        <v>8.0238231134664098</v>
      </c>
      <c r="M160" s="331">
        <f>IF(M$87=0,0,M$87/PPA!M$12*1000)</f>
        <v>7.8735247181575421</v>
      </c>
      <c r="N160" s="331">
        <f>IF(N$87=0,0,N$87/PPA!N$12*1000)</f>
        <v>9.8539191707491902</v>
      </c>
      <c r="O160" s="331">
        <f>IF(O$87=0,0,O$87/PPA!O$12*1000)</f>
        <v>9.3756612983412122</v>
      </c>
      <c r="P160" s="331">
        <f>IF(P$87=0,0,P$87/PPA!P$12*1000)</f>
        <v>9.330144090691407</v>
      </c>
      <c r="Q160" s="331">
        <f>IF(Q$87=0,0,Q$87/PPA!Q$12*1000)</f>
        <v>9.8207505104478017</v>
      </c>
      <c r="R160" s="331">
        <f>IF(R$87=0,0,R$87/PPA!R$12*1000)</f>
        <v>8.6142329221737466</v>
      </c>
      <c r="S160" s="331">
        <f>IF(S$87=0,0,S$87/PPA!S$12*1000)</f>
        <v>8.5452464098860368</v>
      </c>
      <c r="T160" s="331">
        <f>IF(T$87=0,0,T$87/PPA!T$12*1000)</f>
        <v>8.4797768685549908</v>
      </c>
      <c r="U160" s="331">
        <f>IF(U$87=0,0,U$87/PPA!U$12*1000)</f>
        <v>8.024856166162305</v>
      </c>
      <c r="V160" s="331">
        <f>IF(V$87=0,0,V$87/PPA!V$12*1000)</f>
        <v>8.6063511643926738</v>
      </c>
      <c r="W160" s="331">
        <f>IF(W$87=0,0,W$87/PPA!W$12*1000)</f>
        <v>7.9559576448330827</v>
      </c>
      <c r="X160" s="331">
        <f>IF(X$87=0,0,X$87/PPA!X$12*1000)</f>
        <v>8.1404772249757311</v>
      </c>
      <c r="Y160" s="331">
        <f>IF(Y$87=0,0,Y$87/PPA!Y$12*1000)</f>
        <v>6.5235041941587637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28.667354630280951</v>
      </c>
      <c r="C161" s="332">
        <f>IF(C$88=0,0,C$88/PPA!C$12*1000)</f>
        <v>28.347540389399605</v>
      </c>
      <c r="D161" s="332">
        <f>IF(D$88=0,0,D$88/PPA!D$12*1000)</f>
        <v>27.789523925668249</v>
      </c>
      <c r="E161" s="332">
        <f>IF(E$88=0,0,E$88/PPA!E$12*1000)</f>
        <v>28.364972972895636</v>
      </c>
      <c r="F161" s="332">
        <f>IF(F$88=0,0,F$88/PPA!F$12*1000)</f>
        <v>26.983851672113218</v>
      </c>
      <c r="G161" s="332">
        <f>IF(G$88=0,0,G$88/PPA!G$12*1000)</f>
        <v>26.318167402784617</v>
      </c>
      <c r="H161" s="332">
        <f>IF(H$88=0,0,H$88/PPA!H$12*1000)</f>
        <v>26.461188302815028</v>
      </c>
      <c r="I161" s="332">
        <f>IF(I$88=0,0,I$88/PPA!I$12*1000)</f>
        <v>26.849549090512397</v>
      </c>
      <c r="J161" s="332">
        <f>IF(J$88=0,0,J$88/PPA!J$12*1000)</f>
        <v>28.052098232076993</v>
      </c>
      <c r="K161" s="332">
        <f>IF(K$88=0,0,K$88/PPA!K$12*1000)</f>
        <v>27.725647610296971</v>
      </c>
      <c r="L161" s="332">
        <f>IF(L$88=0,0,L$88/PPA!L$12*1000)</f>
        <v>27.924337874444184</v>
      </c>
      <c r="M161" s="332">
        <f>IF(M$88=0,0,M$88/PPA!M$12*1000)</f>
        <v>27.401272608268552</v>
      </c>
      <c r="N161" s="332">
        <f>IF(N$88=0,0,N$88/PPA!N$12*1000)</f>
        <v>34.293399096704228</v>
      </c>
      <c r="O161" s="332">
        <f>IF(O$88=0,0,O$88/PPA!O$12*1000)</f>
        <v>32.628976260934131</v>
      </c>
      <c r="P161" s="332">
        <f>IF(P$88=0,0,P$88/PPA!P$12*1000)</f>
        <v>32.470568246756805</v>
      </c>
      <c r="Q161" s="332">
        <f>IF(Q$88=0,0,Q$88/PPA!Q$12*1000)</f>
        <v>34.177966233342069</v>
      </c>
      <c r="R161" s="332">
        <f>IF(R$88=0,0,R$88/PPA!R$12*1000)</f>
        <v>29.979069484249965</v>
      </c>
      <c r="S161" s="332">
        <f>IF(S$88=0,0,S$88/PPA!S$12*1000)</f>
        <v>29.738984097189469</v>
      </c>
      <c r="T161" s="332">
        <f>IF(T$88=0,0,T$88/PPA!T$12*1000)</f>
        <v>29.511138397357833</v>
      </c>
      <c r="U161" s="332">
        <f>IF(U$88=0,0,U$88/PPA!U$12*1000)</f>
        <v>27.927933082378654</v>
      </c>
      <c r="V161" s="332">
        <f>IF(V$88=0,0,V$88/PPA!V$12*1000)</f>
        <v>29.951639559111943</v>
      </c>
      <c r="W161" s="332">
        <f>IF(W$88=0,0,W$88/PPA!W$12*1000)</f>
        <v>27.688153919573104</v>
      </c>
      <c r="X161" s="332">
        <f>IF(X$88=0,0,X$88/PPA!X$12*1000)</f>
        <v>29.059831300737091</v>
      </c>
      <c r="Y161" s="332">
        <f>IF(Y$88=0,0,Y$88/PPA!Y$12*1000)</f>
        <v>22.815348799909319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84.408735901315524</v>
      </c>
      <c r="C162" s="333">
        <f>IF(C$94=0,0,C$94/PPA!C$12*1000)</f>
        <v>83.467068414231818</v>
      </c>
      <c r="D162" s="333">
        <f>IF(D$94=0,0,D$94/PPA!D$12*1000)</f>
        <v>81.824033508390414</v>
      </c>
      <c r="E162" s="333">
        <f>IF(E$94=0,0,E$94/PPA!E$12*1000)</f>
        <v>83.518397263906692</v>
      </c>
      <c r="F162" s="333">
        <f>IF(F$94=0,0,F$94/PPA!F$12*1000)</f>
        <v>79.451795910941897</v>
      </c>
      <c r="G162" s="333">
        <f>IF(G$94=0,0,G$94/PPA!G$12*1000)</f>
        <v>77.491741751495113</v>
      </c>
      <c r="H162" s="333">
        <f>IF(H$94=0,0,H$94/PPA!H$12*1000)</f>
        <v>77.912855367827248</v>
      </c>
      <c r="I162" s="333">
        <f>IF(I$94=0,0,I$94/PPA!I$12*1000)</f>
        <v>79.056352686849067</v>
      </c>
      <c r="J162" s="333">
        <f>IF(J$94=0,0,J$94/PPA!J$12*1000)</f>
        <v>82.597162580464456</v>
      </c>
      <c r="K162" s="333">
        <f>IF(K$94=0,0,K$94/PPA!K$12*1000)</f>
        <v>81.635954799906159</v>
      </c>
      <c r="L162" s="333">
        <f>IF(L$94=0,0,L$94/PPA!L$12*1000)</f>
        <v>82.220982412284727</v>
      </c>
      <c r="M162" s="333">
        <f>IF(M$94=0,0,M$94/PPA!M$12*1000)</f>
        <v>80.680858515916171</v>
      </c>
      <c r="N162" s="333">
        <f>IF(N$94=0,0,N$94/PPA!N$12*1000)</f>
        <v>100.97417445188768</v>
      </c>
      <c r="O162" s="333">
        <f>IF(O$94=0,0,O$94/PPA!O$12*1000)</f>
        <v>96.073414357887359</v>
      </c>
      <c r="P162" s="333">
        <f>IF(P$94=0,0,P$94/PPA!P$12*1000)</f>
        <v>95.606994612996701</v>
      </c>
      <c r="Q162" s="333">
        <f>IF(Q$94=0,0,Q$94/PPA!Q$12*1000)</f>
        <v>100.63429160592824</v>
      </c>
      <c r="R162" s="333">
        <f>IF(R$94=0,0,R$94/PPA!R$12*1000)</f>
        <v>88.270975515484551</v>
      </c>
      <c r="S162" s="333">
        <f>IF(S$94=0,0,S$94/PPA!S$12*1000)</f>
        <v>87.564063270126979</v>
      </c>
      <c r="T162" s="333">
        <f>IF(T$94=0,0,T$94/PPA!T$12*1000)</f>
        <v>86.893189806168621</v>
      </c>
      <c r="U162" s="333">
        <f>IF(U$94=0,0,U$94/PPA!U$12*1000)</f>
        <v>82.231568214880326</v>
      </c>
      <c r="V162" s="333">
        <f>IF(V$94=0,0,V$94/PPA!V$12*1000)</f>
        <v>88.190210291883403</v>
      </c>
      <c r="W162" s="333">
        <f>IF(W$94=0,0,W$94/PPA!W$12*1000)</f>
        <v>81.525557622381712</v>
      </c>
      <c r="X162" s="333">
        <f>IF(X$94=0,0,X$94/PPA!X$12*1000)</f>
        <v>82.171586883526615</v>
      </c>
      <c r="Y162" s="333">
        <f>IF(Y$94=0,0,Y$94/PPA!Y$12*1000)</f>
        <v>66.321761874658264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CY: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1966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1967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1968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1969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1970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1971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1972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1980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1981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1987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1992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1993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1999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2004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2005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2011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0.84402970459957283</v>
      </c>
      <c r="C83" s="223">
        <v>0.90148491933734376</v>
      </c>
      <c r="D83" s="223">
        <v>0.9037734307719496</v>
      </c>
      <c r="E83" s="223">
        <v>0.96025927019519641</v>
      </c>
      <c r="F83" s="223">
        <v>1.029849986482404</v>
      </c>
      <c r="G83" s="223">
        <v>1.029849986482404</v>
      </c>
      <c r="H83" s="223">
        <v>1.1563587796825039</v>
      </c>
      <c r="I83" s="223">
        <v>1.1563587796825039</v>
      </c>
      <c r="J83" s="223">
        <v>1.287685186996665</v>
      </c>
      <c r="K83" s="223">
        <v>1.2880691255030821</v>
      </c>
      <c r="L83" s="223">
        <v>1.229520528889305</v>
      </c>
      <c r="M83" s="223">
        <v>1.1124233356617521</v>
      </c>
      <c r="N83" s="223">
        <v>1.170971932275529</v>
      </c>
      <c r="O83" s="223">
        <v>0.93677754582042327</v>
      </c>
      <c r="P83" s="223">
        <v>0.93677754582042327</v>
      </c>
      <c r="Q83" s="223">
        <v>0.93677754582042327</v>
      </c>
      <c r="R83" s="223">
        <v>0.93677754582042327</v>
      </c>
      <c r="S83" s="223">
        <v>0.95545454814021791</v>
      </c>
      <c r="T83" s="223">
        <v>0.94058320460031852</v>
      </c>
      <c r="U83" s="223">
        <v>0.94418870684393075</v>
      </c>
      <c r="V83" s="223">
        <v>0.84384018233649183</v>
      </c>
      <c r="W83" s="223">
        <v>0.76327938580700305</v>
      </c>
      <c r="X83" s="223">
        <v>0.76551619057510556</v>
      </c>
      <c r="Y83" s="223">
        <v>0.66002538335362848</v>
      </c>
      <c r="DA83" s="89" t="s">
        <v>2013</v>
      </c>
    </row>
    <row r="84" spans="1:105" ht="12" customHeight="1" x14ac:dyDescent="0.25">
      <c r="A84" s="55" t="s">
        <v>91</v>
      </c>
      <c r="B84" s="259">
        <v>2.277215653353663E-2</v>
      </c>
      <c r="C84" s="259">
        <v>2.4322314231241371E-2</v>
      </c>
      <c r="D84" s="259">
        <v>2.43840589072091E-2</v>
      </c>
      <c r="E84" s="259">
        <v>2.590806258890966E-2</v>
      </c>
      <c r="F84" s="259">
        <v>2.778563949874728E-2</v>
      </c>
      <c r="G84" s="259">
        <v>2.778563949874728E-2</v>
      </c>
      <c r="H84" s="259">
        <v>3.1198881978155311E-2</v>
      </c>
      <c r="I84" s="259">
        <v>3.1198881978155311E-2</v>
      </c>
      <c r="J84" s="259">
        <v>3.472572105046428E-2</v>
      </c>
      <c r="K84" s="259">
        <v>3.4752463796149977E-2</v>
      </c>
      <c r="L84" s="259">
        <v>3.3172806350870443E-2</v>
      </c>
      <c r="M84" s="259">
        <v>3.001349146031133E-2</v>
      </c>
      <c r="N84" s="259">
        <v>3.1593148905590902E-2</v>
      </c>
      <c r="O84" s="259">
        <v>2.5274519124472729E-2</v>
      </c>
      <c r="P84" s="259">
        <v>2.5274519124472729E-2</v>
      </c>
      <c r="Q84" s="259">
        <v>2.5274519124472729E-2</v>
      </c>
      <c r="R84" s="259">
        <v>2.5274519124472729E-2</v>
      </c>
      <c r="S84" s="259">
        <v>2.5778429849516889E-2</v>
      </c>
      <c r="T84" s="259">
        <v>2.5377196858415881E-2</v>
      </c>
      <c r="U84" s="259">
        <v>2.520693579608246E-2</v>
      </c>
      <c r="V84" s="259">
        <v>2.256930685436262E-2</v>
      </c>
      <c r="W84" s="259">
        <v>2.0461497594440881E-2</v>
      </c>
      <c r="X84" s="259">
        <v>2.0638583428538922E-2</v>
      </c>
      <c r="Y84" s="259">
        <v>1.7827735762020961E-2</v>
      </c>
      <c r="DA84" s="67" t="s">
        <v>2014</v>
      </c>
    </row>
    <row r="85" spans="1:105" ht="12" customHeight="1" x14ac:dyDescent="0.25">
      <c r="A85" s="173" t="s">
        <v>92</v>
      </c>
      <c r="B85" s="224">
        <v>2.522366556295114E-3</v>
      </c>
      <c r="C85" s="224">
        <v>2.6940703616819919E-3</v>
      </c>
      <c r="D85" s="224">
        <v>2.7009095341363398E-3</v>
      </c>
      <c r="E85" s="224">
        <v>2.869716380019862E-3</v>
      </c>
      <c r="F85" s="224">
        <v>3.0776868986341918E-3</v>
      </c>
      <c r="G85" s="224">
        <v>3.0776868986341918E-3</v>
      </c>
      <c r="H85" s="224">
        <v>3.4557559965654959E-3</v>
      </c>
      <c r="I85" s="224">
        <v>3.4557559965654959E-3</v>
      </c>
      <c r="J85" s="224">
        <v>3.849369834568394E-3</v>
      </c>
      <c r="K85" s="224">
        <v>3.849369834568394E-3</v>
      </c>
      <c r="L85" s="224">
        <v>3.6743984784516509E-3</v>
      </c>
      <c r="M85" s="224">
        <v>3.324455766218158E-3</v>
      </c>
      <c r="N85" s="224">
        <v>3.4994271223349051E-3</v>
      </c>
      <c r="O85" s="224">
        <v>2.7995416978679249E-3</v>
      </c>
      <c r="P85" s="224">
        <v>2.7995416978679249E-3</v>
      </c>
      <c r="Q85" s="224">
        <v>2.7995416978679249E-3</v>
      </c>
      <c r="R85" s="224">
        <v>2.7995416978679249E-3</v>
      </c>
      <c r="S85" s="224">
        <v>2.8553575604691652E-3</v>
      </c>
      <c r="T85" s="224">
        <v>2.8109148360155132E-3</v>
      </c>
      <c r="U85" s="224">
        <v>2.857427873785374E-3</v>
      </c>
      <c r="V85" s="224">
        <v>2.5702875933446339E-3</v>
      </c>
      <c r="W85" s="224">
        <v>2.3110387983274329E-3</v>
      </c>
      <c r="X85" s="224">
        <v>2.3138788909309628E-3</v>
      </c>
      <c r="Y85" s="224">
        <v>1.9855868589990209E-3</v>
      </c>
      <c r="DA85" s="177" t="s">
        <v>2015</v>
      </c>
    </row>
    <row r="86" spans="1:105" ht="12" customHeight="1" x14ac:dyDescent="0.25">
      <c r="A86" s="173" t="s">
        <v>93</v>
      </c>
      <c r="B86" s="224">
        <v>0.1097511228820946</v>
      </c>
      <c r="C86" s="224">
        <v>0.1172221565418564</v>
      </c>
      <c r="D86" s="224">
        <v>0.1175197369449012</v>
      </c>
      <c r="E86" s="224">
        <v>0.1248647205039575</v>
      </c>
      <c r="F86" s="224">
        <v>0.13391376132926081</v>
      </c>
      <c r="G86" s="224">
        <v>0.13391376132926081</v>
      </c>
      <c r="H86" s="224">
        <v>0.1503639905480971</v>
      </c>
      <c r="I86" s="224">
        <v>0.1503639905480971</v>
      </c>
      <c r="J86" s="224">
        <v>0.1671500123872319</v>
      </c>
      <c r="K86" s="224">
        <v>0.16749058961235089</v>
      </c>
      <c r="L86" s="224">
        <v>0.15987738099360771</v>
      </c>
      <c r="M86" s="224">
        <v>0.14465096375612119</v>
      </c>
      <c r="N86" s="224">
        <v>0.1522641723748645</v>
      </c>
      <c r="O86" s="224">
        <v>0.1218113378998916</v>
      </c>
      <c r="P86" s="224">
        <v>0.1218113378998916</v>
      </c>
      <c r="Q86" s="224">
        <v>0.1218113378998916</v>
      </c>
      <c r="R86" s="224">
        <v>0.1218113378998916</v>
      </c>
      <c r="S86" s="224">
        <v>0.12423995144927071</v>
      </c>
      <c r="T86" s="224">
        <v>0.1223061964601099</v>
      </c>
      <c r="U86" s="224">
        <v>0.1213336631960634</v>
      </c>
      <c r="V86" s="224">
        <v>0.10851736582840669</v>
      </c>
      <c r="W86" s="224">
        <v>9.828637223928724E-2</v>
      </c>
      <c r="X86" s="224">
        <v>9.9050974490317481E-2</v>
      </c>
      <c r="Y86" s="224">
        <v>8.5494893831269347E-2</v>
      </c>
      <c r="DA86" s="177" t="s">
        <v>2016</v>
      </c>
    </row>
    <row r="87" spans="1:105" ht="12" customHeight="1" x14ac:dyDescent="0.25">
      <c r="A87" s="173" t="s">
        <v>94</v>
      </c>
      <c r="B87" s="224">
        <v>3.440219551626738E-2</v>
      </c>
      <c r="C87" s="224">
        <v>3.6744039079434007E-2</v>
      </c>
      <c r="D87" s="224">
        <v>3.6837317571157067E-2</v>
      </c>
      <c r="E87" s="224">
        <v>3.9139649919354383E-2</v>
      </c>
      <c r="F87" s="224">
        <v>4.1976129980166241E-2</v>
      </c>
      <c r="G87" s="224">
        <v>4.1976129980166241E-2</v>
      </c>
      <c r="H87" s="224">
        <v>4.7132560156117963E-2</v>
      </c>
      <c r="I87" s="224">
        <v>4.7132560156117963E-2</v>
      </c>
      <c r="J87" s="224">
        <v>5.2501002811325692E-2</v>
      </c>
      <c r="K87" s="224">
        <v>5.2501002811325692E-2</v>
      </c>
      <c r="L87" s="224">
        <v>5.0114593592629091E-2</v>
      </c>
      <c r="M87" s="224">
        <v>4.5341775155235818E-2</v>
      </c>
      <c r="N87" s="224">
        <v>4.7728184373932447E-2</v>
      </c>
      <c r="O87" s="224">
        <v>3.8182547499145958E-2</v>
      </c>
      <c r="P87" s="224">
        <v>3.8182547499145958E-2</v>
      </c>
      <c r="Q87" s="224">
        <v>3.8182547499145958E-2</v>
      </c>
      <c r="R87" s="224">
        <v>3.8182547499145958E-2</v>
      </c>
      <c r="S87" s="224">
        <v>3.8943812039910188E-2</v>
      </c>
      <c r="T87" s="224">
        <v>3.8337664098361243E-2</v>
      </c>
      <c r="U87" s="224">
        <v>3.8847201556809978E-2</v>
      </c>
      <c r="V87" s="224">
        <v>3.5055783664193547E-2</v>
      </c>
      <c r="W87" s="224">
        <v>3.1519926549659627E-2</v>
      </c>
      <c r="X87" s="224">
        <v>3.155866216514229E-2</v>
      </c>
      <c r="Y87" s="224">
        <v>2.7081134249634219E-2</v>
      </c>
      <c r="DA87" s="177" t="s">
        <v>2017</v>
      </c>
    </row>
    <row r="88" spans="1:105" ht="12" customHeight="1" x14ac:dyDescent="0.25">
      <c r="A88" s="56" t="s">
        <v>95</v>
      </c>
      <c r="B88" s="260">
        <v>0.21205092421686811</v>
      </c>
      <c r="C88" s="260">
        <v>0.2264857614267777</v>
      </c>
      <c r="D88" s="260">
        <v>0.22706071863757779</v>
      </c>
      <c r="E88" s="260">
        <v>0.24125201355242651</v>
      </c>
      <c r="F88" s="260">
        <v>0.25873572961739261</v>
      </c>
      <c r="G88" s="260">
        <v>0.25873572961739261</v>
      </c>
      <c r="H88" s="260">
        <v>0.29051933435719118</v>
      </c>
      <c r="I88" s="260">
        <v>0.29051933435719118</v>
      </c>
      <c r="J88" s="260">
        <v>0.32360975808040271</v>
      </c>
      <c r="K88" s="260">
        <v>0.32360975808040271</v>
      </c>
      <c r="L88" s="260">
        <v>0.3089002236222026</v>
      </c>
      <c r="M88" s="260">
        <v>0.27948115470580231</v>
      </c>
      <c r="N88" s="260">
        <v>0.29419068916400259</v>
      </c>
      <c r="O88" s="260">
        <v>0.23535255133120189</v>
      </c>
      <c r="P88" s="260">
        <v>0.23535255133120189</v>
      </c>
      <c r="Q88" s="260">
        <v>0.23535255133120189</v>
      </c>
      <c r="R88" s="260">
        <v>0.23535255133120189</v>
      </c>
      <c r="S88" s="260">
        <v>0.2400448928233678</v>
      </c>
      <c r="T88" s="260">
        <v>0.23630867107098491</v>
      </c>
      <c r="U88" s="260">
        <v>0.243581157594702</v>
      </c>
      <c r="V88" s="260">
        <v>0.2160795615972759</v>
      </c>
      <c r="W88" s="260">
        <v>0.1942849709386314</v>
      </c>
      <c r="X88" s="260">
        <v>0.1979914696561445</v>
      </c>
      <c r="Y88" s="260">
        <v>0.16732550612235439</v>
      </c>
      <c r="DA88" s="68" t="s">
        <v>2018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0</v>
      </c>
      <c r="DA89" s="69" t="s">
        <v>2019</v>
      </c>
    </row>
    <row r="90" spans="1:105" ht="12" customHeight="1" x14ac:dyDescent="0.25">
      <c r="A90" s="37" t="s">
        <v>35</v>
      </c>
      <c r="B90" s="226">
        <v>0</v>
      </c>
      <c r="C90" s="226">
        <v>0</v>
      </c>
      <c r="D90" s="226">
        <v>0</v>
      </c>
      <c r="E90" s="226">
        <v>0</v>
      </c>
      <c r="F90" s="226">
        <v>0</v>
      </c>
      <c r="G90" s="226">
        <v>0</v>
      </c>
      <c r="H90" s="226">
        <v>0</v>
      </c>
      <c r="I90" s="226">
        <v>0</v>
      </c>
      <c r="J90" s="226">
        <v>0</v>
      </c>
      <c r="K90" s="226">
        <v>0</v>
      </c>
      <c r="L90" s="226">
        <v>0</v>
      </c>
      <c r="M90" s="226">
        <v>0</v>
      </c>
      <c r="N90" s="226">
        <v>0</v>
      </c>
      <c r="O90" s="226">
        <v>0</v>
      </c>
      <c r="P90" s="226">
        <v>0</v>
      </c>
      <c r="Q90" s="226">
        <v>0</v>
      </c>
      <c r="R90" s="226">
        <v>0</v>
      </c>
      <c r="S90" s="226">
        <v>0</v>
      </c>
      <c r="T90" s="226">
        <v>0</v>
      </c>
      <c r="U90" s="226">
        <v>0</v>
      </c>
      <c r="V90" s="226">
        <v>0</v>
      </c>
      <c r="W90" s="226">
        <v>0</v>
      </c>
      <c r="X90" s="226">
        <v>0</v>
      </c>
      <c r="Y90" s="226">
        <v>0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1.746831858762396E-2</v>
      </c>
      <c r="Y91" s="226">
        <v>4.8238872368024889E-3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0.21205092421686811</v>
      </c>
      <c r="C93" s="226">
        <v>0.2264857614267777</v>
      </c>
      <c r="D93" s="226">
        <v>0.22706071863757779</v>
      </c>
      <c r="E93" s="226">
        <v>0.24125201355242651</v>
      </c>
      <c r="F93" s="226">
        <v>0.25873572961739261</v>
      </c>
      <c r="G93" s="226">
        <v>0.25873572961739261</v>
      </c>
      <c r="H93" s="226">
        <v>0.29051933435719118</v>
      </c>
      <c r="I93" s="226">
        <v>0.29051933435719118</v>
      </c>
      <c r="J93" s="226">
        <v>0.32360975808040271</v>
      </c>
      <c r="K93" s="226">
        <v>0.32360975808040271</v>
      </c>
      <c r="L93" s="226">
        <v>0.3089002236222026</v>
      </c>
      <c r="M93" s="226">
        <v>0.27948115470580231</v>
      </c>
      <c r="N93" s="226">
        <v>0.29419068916400259</v>
      </c>
      <c r="O93" s="226">
        <v>0.23535255133120189</v>
      </c>
      <c r="P93" s="226">
        <v>0.23535255133120189</v>
      </c>
      <c r="Q93" s="226">
        <v>0.23535255133120189</v>
      </c>
      <c r="R93" s="226">
        <v>0.23535255133120189</v>
      </c>
      <c r="S93" s="226">
        <v>0.2400448928233678</v>
      </c>
      <c r="T93" s="226">
        <v>0.23630867107098491</v>
      </c>
      <c r="U93" s="226">
        <v>0.243581157594702</v>
      </c>
      <c r="V93" s="226">
        <v>0.2160795615972759</v>
      </c>
      <c r="W93" s="226">
        <v>0.1942849709386314</v>
      </c>
      <c r="X93" s="226">
        <v>0.18052315106852049</v>
      </c>
      <c r="Y93" s="226">
        <v>0.1625016188855519</v>
      </c>
      <c r="DA93" s="69" t="s">
        <v>2023</v>
      </c>
    </row>
    <row r="94" spans="1:105" ht="12" customHeight="1" x14ac:dyDescent="0.25">
      <c r="A94" s="132" t="s">
        <v>1939</v>
      </c>
      <c r="B94" s="316">
        <v>0.46253093889451102</v>
      </c>
      <c r="C94" s="316">
        <v>0.49401657769635238</v>
      </c>
      <c r="D94" s="316">
        <v>0.49527068917696809</v>
      </c>
      <c r="E94" s="316">
        <v>0.52622510725052851</v>
      </c>
      <c r="F94" s="316">
        <v>0.5643610391582029</v>
      </c>
      <c r="G94" s="316">
        <v>0.5643610391582029</v>
      </c>
      <c r="H94" s="316">
        <v>0.63368825664637662</v>
      </c>
      <c r="I94" s="316">
        <v>0.63368825664637662</v>
      </c>
      <c r="J94" s="316">
        <v>0.70584932283267177</v>
      </c>
      <c r="K94" s="316">
        <v>0.70586594136828407</v>
      </c>
      <c r="L94" s="316">
        <v>0.67378112585154393</v>
      </c>
      <c r="M94" s="316">
        <v>0.60961149481806354</v>
      </c>
      <c r="N94" s="316">
        <v>0.64169631033480401</v>
      </c>
      <c r="O94" s="316">
        <v>0.51335704826784312</v>
      </c>
      <c r="P94" s="316">
        <v>0.51335704826784312</v>
      </c>
      <c r="Q94" s="316">
        <v>0.51335704826784312</v>
      </c>
      <c r="R94" s="316">
        <v>0.51335704826784312</v>
      </c>
      <c r="S94" s="316">
        <v>0.52359210441768322</v>
      </c>
      <c r="T94" s="316">
        <v>0.51544256127643107</v>
      </c>
      <c r="U94" s="316">
        <v>0.51236232082648747</v>
      </c>
      <c r="V94" s="316">
        <v>0.45904787679890852</v>
      </c>
      <c r="W94" s="316">
        <v>0.41641557968665649</v>
      </c>
      <c r="X94" s="316">
        <v>0.41396262194403138</v>
      </c>
      <c r="Y94" s="316">
        <v>0.36031052652935058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0.99999999999999989</v>
      </c>
      <c r="I126" s="232">
        <f t="shared" si="30"/>
        <v>0.99999999999999989</v>
      </c>
      <c r="J126" s="232">
        <f t="shared" si="30"/>
        <v>0.99999999999999978</v>
      </c>
      <c r="K126" s="232">
        <f t="shared" si="30"/>
        <v>0.99999999999999978</v>
      </c>
      <c r="L126" s="232">
        <f t="shared" si="30"/>
        <v>1.0000000000000004</v>
      </c>
      <c r="M126" s="232">
        <f t="shared" si="30"/>
        <v>1.0000000000000002</v>
      </c>
      <c r="N126" s="232">
        <f t="shared" si="30"/>
        <v>1.0000000000000004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0.99999999999999989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2.6980278548774852E-2</v>
      </c>
      <c r="C127" s="299">
        <f t="shared" si="31"/>
        <v>2.6980278548774859E-2</v>
      </c>
      <c r="D127" s="299">
        <f t="shared" si="31"/>
        <v>2.6980278548774869E-2</v>
      </c>
      <c r="E127" s="299">
        <f t="shared" si="31"/>
        <v>2.6980278548774859E-2</v>
      </c>
      <c r="F127" s="299">
        <f t="shared" si="31"/>
        <v>2.6980278548774855E-2</v>
      </c>
      <c r="G127" s="299">
        <f t="shared" si="31"/>
        <v>2.6980278548774855E-2</v>
      </c>
      <c r="H127" s="299">
        <f t="shared" si="31"/>
        <v>2.6980278548774841E-2</v>
      </c>
      <c r="I127" s="299">
        <f t="shared" si="31"/>
        <v>2.6980278548774841E-2</v>
      </c>
      <c r="J127" s="299">
        <f t="shared" si="31"/>
        <v>2.6967554959187564E-2</v>
      </c>
      <c r="K127" s="299">
        <f t="shared" si="31"/>
        <v>2.6980278548774845E-2</v>
      </c>
      <c r="L127" s="299">
        <f t="shared" si="31"/>
        <v>2.6980278548774866E-2</v>
      </c>
      <c r="M127" s="299">
        <f t="shared" si="31"/>
        <v>2.6980278548774845E-2</v>
      </c>
      <c r="N127" s="299">
        <f t="shared" si="31"/>
        <v>2.6980278548774859E-2</v>
      </c>
      <c r="O127" s="299">
        <f t="shared" si="31"/>
        <v>2.6980278548774866E-2</v>
      </c>
      <c r="P127" s="299">
        <f t="shared" si="31"/>
        <v>2.6980278548774866E-2</v>
      </c>
      <c r="Q127" s="299">
        <f t="shared" si="31"/>
        <v>2.6980278548774866E-2</v>
      </c>
      <c r="R127" s="299">
        <f t="shared" si="31"/>
        <v>2.6980278548774866E-2</v>
      </c>
      <c r="S127" s="299">
        <f t="shared" si="31"/>
        <v>2.6980278548774852E-2</v>
      </c>
      <c r="T127" s="299">
        <f t="shared" si="31"/>
        <v>2.6980278548774852E-2</v>
      </c>
      <c r="U127" s="299">
        <f t="shared" si="31"/>
        <v>2.6696925745214435E-2</v>
      </c>
      <c r="V127" s="299">
        <f t="shared" si="31"/>
        <v>2.6745949442548385E-2</v>
      </c>
      <c r="W127" s="299">
        <f t="shared" si="31"/>
        <v>2.6807349936232416E-2</v>
      </c>
      <c r="X127" s="299">
        <f t="shared" si="31"/>
        <v>2.6960348693649282E-2</v>
      </c>
      <c r="Y127" s="299">
        <f t="shared" si="31"/>
        <v>2.701068203079883E-2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2.9884807875236842E-3</v>
      </c>
      <c r="C128" s="233">
        <f t="shared" si="32"/>
        <v>2.9884807875236864E-3</v>
      </c>
      <c r="D128" s="233">
        <f t="shared" si="32"/>
        <v>2.9884807875236864E-3</v>
      </c>
      <c r="E128" s="233">
        <f t="shared" si="32"/>
        <v>2.9884807875236873E-3</v>
      </c>
      <c r="F128" s="233">
        <f t="shared" si="32"/>
        <v>2.988480787523686E-3</v>
      </c>
      <c r="G128" s="233">
        <f t="shared" si="32"/>
        <v>2.988480787523686E-3</v>
      </c>
      <c r="H128" s="233">
        <f t="shared" si="32"/>
        <v>2.9884807875236842E-3</v>
      </c>
      <c r="I128" s="233">
        <f t="shared" si="32"/>
        <v>2.9884807875236842E-3</v>
      </c>
      <c r="J128" s="233">
        <f t="shared" si="32"/>
        <v>2.9893718382724265E-3</v>
      </c>
      <c r="K128" s="233">
        <f t="shared" si="32"/>
        <v>2.9884807875236842E-3</v>
      </c>
      <c r="L128" s="233">
        <f t="shared" si="32"/>
        <v>2.9884807875236873E-3</v>
      </c>
      <c r="M128" s="233">
        <f t="shared" si="32"/>
        <v>2.9884807875236855E-3</v>
      </c>
      <c r="N128" s="233">
        <f t="shared" si="32"/>
        <v>2.988480787523686E-3</v>
      </c>
      <c r="O128" s="233">
        <f t="shared" si="32"/>
        <v>2.9884807875236864E-3</v>
      </c>
      <c r="P128" s="233">
        <f t="shared" si="32"/>
        <v>2.9884807875236864E-3</v>
      </c>
      <c r="Q128" s="233">
        <f t="shared" si="32"/>
        <v>2.9884807875236864E-3</v>
      </c>
      <c r="R128" s="233">
        <f t="shared" si="32"/>
        <v>2.9884807875236864E-3</v>
      </c>
      <c r="S128" s="233">
        <f t="shared" si="32"/>
        <v>2.9884807875236851E-3</v>
      </c>
      <c r="T128" s="233">
        <f t="shared" si="32"/>
        <v>2.9884807875236873E-3</v>
      </c>
      <c r="U128" s="233">
        <f t="shared" si="32"/>
        <v>3.0263313393534279E-3</v>
      </c>
      <c r="V128" s="233">
        <f t="shared" si="32"/>
        <v>3.0459412186651471E-3</v>
      </c>
      <c r="W128" s="233">
        <f t="shared" si="32"/>
        <v>3.027775728390737E-3</v>
      </c>
      <c r="X128" s="233">
        <f t="shared" si="32"/>
        <v>3.0226387363441998E-3</v>
      </c>
      <c r="Y128" s="233">
        <f t="shared" si="32"/>
        <v>3.0083492378886025E-3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0.13003229896294119</v>
      </c>
      <c r="C129" s="233">
        <f t="shared" si="33"/>
        <v>0.13003229896294119</v>
      </c>
      <c r="D129" s="233">
        <f t="shared" si="33"/>
        <v>0.13003229896294122</v>
      </c>
      <c r="E129" s="233">
        <f t="shared" si="33"/>
        <v>0.13003229896294119</v>
      </c>
      <c r="F129" s="233">
        <f t="shared" si="33"/>
        <v>0.13003229896294111</v>
      </c>
      <c r="G129" s="233">
        <f t="shared" si="33"/>
        <v>0.13003229896294111</v>
      </c>
      <c r="H129" s="233">
        <f t="shared" si="33"/>
        <v>0.13003229896294111</v>
      </c>
      <c r="I129" s="233">
        <f t="shared" si="33"/>
        <v>0.13003229896294111</v>
      </c>
      <c r="J129" s="233">
        <f t="shared" si="33"/>
        <v>0.12980658166697137</v>
      </c>
      <c r="K129" s="233">
        <f t="shared" si="33"/>
        <v>0.13003229896294111</v>
      </c>
      <c r="L129" s="233">
        <f t="shared" si="33"/>
        <v>0.13003229896294122</v>
      </c>
      <c r="M129" s="233">
        <f t="shared" si="33"/>
        <v>0.13003229896294116</v>
      </c>
      <c r="N129" s="233">
        <f t="shared" si="33"/>
        <v>0.13003229896294119</v>
      </c>
      <c r="O129" s="233">
        <f t="shared" si="33"/>
        <v>0.13003229896294116</v>
      </c>
      <c r="P129" s="233">
        <f t="shared" si="33"/>
        <v>0.13003229896294116</v>
      </c>
      <c r="Q129" s="233">
        <f t="shared" si="33"/>
        <v>0.13003229896294116</v>
      </c>
      <c r="R129" s="233">
        <f t="shared" si="33"/>
        <v>0.13003229896294116</v>
      </c>
      <c r="S129" s="233">
        <f t="shared" si="33"/>
        <v>0.13003229896294119</v>
      </c>
      <c r="T129" s="233">
        <f t="shared" si="33"/>
        <v>0.13003229896294119</v>
      </c>
      <c r="U129" s="233">
        <f t="shared" si="33"/>
        <v>0.12850573441154195</v>
      </c>
      <c r="V129" s="233">
        <f t="shared" si="33"/>
        <v>0.12859942925203582</v>
      </c>
      <c r="W129" s="233">
        <f t="shared" si="33"/>
        <v>0.1287685401530537</v>
      </c>
      <c r="X129" s="233">
        <f t="shared" si="33"/>
        <v>0.12939109023403403</v>
      </c>
      <c r="Y129" s="233">
        <f t="shared" si="33"/>
        <v>0.12953273614548683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4.0759460631292085E-2</v>
      </c>
      <c r="C130" s="233">
        <f t="shared" si="34"/>
        <v>4.0759460631292113E-2</v>
      </c>
      <c r="D130" s="233">
        <f t="shared" si="34"/>
        <v>4.0759460631292092E-2</v>
      </c>
      <c r="E130" s="233">
        <f t="shared" si="34"/>
        <v>4.0759460631292092E-2</v>
      </c>
      <c r="F130" s="233">
        <f t="shared" si="34"/>
        <v>4.0759460631292092E-2</v>
      </c>
      <c r="G130" s="233">
        <f t="shared" si="34"/>
        <v>4.0759460631292092E-2</v>
      </c>
      <c r="H130" s="233">
        <f t="shared" si="34"/>
        <v>4.0759460631292072E-2</v>
      </c>
      <c r="I130" s="233">
        <f t="shared" si="34"/>
        <v>4.0759460631292072E-2</v>
      </c>
      <c r="J130" s="233">
        <f t="shared" si="34"/>
        <v>4.0771613544593542E-2</v>
      </c>
      <c r="K130" s="233">
        <f t="shared" si="34"/>
        <v>4.0759460631292078E-2</v>
      </c>
      <c r="L130" s="233">
        <f t="shared" si="34"/>
        <v>4.075946063129212E-2</v>
      </c>
      <c r="M130" s="233">
        <f t="shared" si="34"/>
        <v>4.0759460631292099E-2</v>
      </c>
      <c r="N130" s="233">
        <f t="shared" si="34"/>
        <v>4.0759460631292085E-2</v>
      </c>
      <c r="O130" s="233">
        <f t="shared" si="34"/>
        <v>4.0759460631292085E-2</v>
      </c>
      <c r="P130" s="233">
        <f t="shared" si="34"/>
        <v>4.0759460631292085E-2</v>
      </c>
      <c r="Q130" s="233">
        <f t="shared" si="34"/>
        <v>4.0759460631292085E-2</v>
      </c>
      <c r="R130" s="233">
        <f t="shared" si="34"/>
        <v>4.0759460631292085E-2</v>
      </c>
      <c r="S130" s="233">
        <f t="shared" si="34"/>
        <v>4.0759460631292092E-2</v>
      </c>
      <c r="T130" s="233">
        <f t="shared" si="34"/>
        <v>4.0759460631292099E-2</v>
      </c>
      <c r="U130" s="233">
        <f t="shared" si="34"/>
        <v>4.1143471930162802E-2</v>
      </c>
      <c r="V130" s="233">
        <f t="shared" si="34"/>
        <v>4.1543155206390271E-2</v>
      </c>
      <c r="W130" s="233">
        <f t="shared" si="34"/>
        <v>4.1295398691180575E-2</v>
      </c>
      <c r="X130" s="233">
        <f t="shared" si="34"/>
        <v>4.1225335993786583E-2</v>
      </c>
      <c r="Y130" s="233">
        <f t="shared" si="34"/>
        <v>4.1030443574811254E-2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0.25123632860465495</v>
      </c>
      <c r="C131" s="300">
        <f t="shared" si="35"/>
        <v>0.25123632860465489</v>
      </c>
      <c r="D131" s="300">
        <f t="shared" si="35"/>
        <v>0.25123632860465483</v>
      </c>
      <c r="E131" s="300">
        <f t="shared" si="35"/>
        <v>0.25123632860465495</v>
      </c>
      <c r="F131" s="300">
        <f t="shared" si="35"/>
        <v>0.25123632860465483</v>
      </c>
      <c r="G131" s="300">
        <f t="shared" si="35"/>
        <v>0.25123632860465483</v>
      </c>
      <c r="H131" s="300">
        <f t="shared" si="35"/>
        <v>0.25123632860465483</v>
      </c>
      <c r="I131" s="300">
        <f t="shared" si="35"/>
        <v>0.25123632860465483</v>
      </c>
      <c r="J131" s="300">
        <f t="shared" si="35"/>
        <v>0.25131123767539376</v>
      </c>
      <c r="K131" s="300">
        <f t="shared" si="35"/>
        <v>0.25123632860465483</v>
      </c>
      <c r="L131" s="300">
        <f t="shared" si="35"/>
        <v>0.25123632860465495</v>
      </c>
      <c r="M131" s="300">
        <f t="shared" si="35"/>
        <v>0.25123632860465495</v>
      </c>
      <c r="N131" s="300">
        <f t="shared" si="35"/>
        <v>0.251236328604655</v>
      </c>
      <c r="O131" s="300">
        <f t="shared" si="35"/>
        <v>0.25123632860465478</v>
      </c>
      <c r="P131" s="300">
        <f t="shared" si="35"/>
        <v>0.25123632860465478</v>
      </c>
      <c r="Q131" s="300">
        <f t="shared" si="35"/>
        <v>0.25123632860465478</v>
      </c>
      <c r="R131" s="300">
        <f t="shared" si="35"/>
        <v>0.25123632860465478</v>
      </c>
      <c r="S131" s="300">
        <f t="shared" si="35"/>
        <v>0.25123632860465483</v>
      </c>
      <c r="T131" s="300">
        <f t="shared" si="35"/>
        <v>0.25123632860465483</v>
      </c>
      <c r="U131" s="300">
        <f t="shared" si="35"/>
        <v>0.25797931687713421</v>
      </c>
      <c r="V131" s="300">
        <f t="shared" si="35"/>
        <v>0.25606692608424692</v>
      </c>
      <c r="W131" s="300">
        <f t="shared" si="35"/>
        <v>0.25453978523632864</v>
      </c>
      <c r="X131" s="300">
        <f t="shared" si="35"/>
        <v>0.25863786043166564</v>
      </c>
      <c r="Y131" s="300">
        <f t="shared" si="35"/>
        <v>0.25351374408081623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0.54800315246481324</v>
      </c>
      <c r="C132" s="235">
        <f t="shared" si="36"/>
        <v>0.54800315246481335</v>
      </c>
      <c r="D132" s="235">
        <f t="shared" si="36"/>
        <v>0.54800315246481335</v>
      </c>
      <c r="E132" s="235">
        <f t="shared" si="36"/>
        <v>0.54800315246481324</v>
      </c>
      <c r="F132" s="235">
        <f t="shared" si="36"/>
        <v>0.54800315246481346</v>
      </c>
      <c r="G132" s="235">
        <f t="shared" si="36"/>
        <v>0.54800315246481346</v>
      </c>
      <c r="H132" s="235">
        <f t="shared" si="36"/>
        <v>0.54800315246481335</v>
      </c>
      <c r="I132" s="235">
        <f t="shared" si="36"/>
        <v>0.54800315246481335</v>
      </c>
      <c r="J132" s="235">
        <f t="shared" si="36"/>
        <v>0.54815364031558111</v>
      </c>
      <c r="K132" s="235">
        <f t="shared" si="36"/>
        <v>0.54800315246481324</v>
      </c>
      <c r="L132" s="235">
        <f t="shared" si="36"/>
        <v>0.54800315246481346</v>
      </c>
      <c r="M132" s="235">
        <f t="shared" si="36"/>
        <v>0.54800315246481346</v>
      </c>
      <c r="N132" s="235">
        <f t="shared" si="36"/>
        <v>0.54800315246481357</v>
      </c>
      <c r="O132" s="235">
        <f t="shared" si="36"/>
        <v>0.54800315246481335</v>
      </c>
      <c r="P132" s="235">
        <f t="shared" si="36"/>
        <v>0.54800315246481335</v>
      </c>
      <c r="Q132" s="235">
        <f t="shared" si="36"/>
        <v>0.54800315246481335</v>
      </c>
      <c r="R132" s="235">
        <f t="shared" si="36"/>
        <v>0.54800315246481335</v>
      </c>
      <c r="S132" s="235">
        <f t="shared" si="36"/>
        <v>0.54800315246481335</v>
      </c>
      <c r="T132" s="235">
        <f t="shared" si="36"/>
        <v>0.54800315246481335</v>
      </c>
      <c r="U132" s="235">
        <f t="shared" si="36"/>
        <v>0.54264821969659305</v>
      </c>
      <c r="V132" s="235">
        <f t="shared" si="36"/>
        <v>0.54399859879611356</v>
      </c>
      <c r="W132" s="235">
        <f t="shared" si="36"/>
        <v>0.54556115025481389</v>
      </c>
      <c r="X132" s="235">
        <f t="shared" si="36"/>
        <v>0.54076272591052021</v>
      </c>
      <c r="Y132" s="235">
        <f t="shared" si="36"/>
        <v>0.54590404493019828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X136" s="322">
        <f>IF(X$5=0,0,X$5/PPA_fec!X$5)</f>
        <v>0</v>
      </c>
      <c r="Y136" s="322">
        <f>IF(Y$5=0,0,Y$5/PPA_fec!Y$5)</f>
        <v>0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</v>
      </c>
      <c r="K137" s="305">
        <f>IF(K$6=0,0,K$6/PPA_fec!K$6)</f>
        <v>0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</v>
      </c>
      <c r="W137" s="305">
        <f>IF(W$6=0,0,W$6/PPA_fec!W$6)</f>
        <v>0</v>
      </c>
      <c r="X137" s="305">
        <f>IF(X$6=0,0,X$6/PPA_fec!X$6)</f>
        <v>0</v>
      </c>
      <c r="Y137" s="305">
        <f>IF(Y$6=0,0,Y$6/PPA_fec!Y$6)</f>
        <v>0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0</v>
      </c>
      <c r="K138" s="306">
        <f>IF(K$7=0,0,K$7/PPA_fec!K$7)</f>
        <v>0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</v>
      </c>
      <c r="W138" s="306">
        <f>IF(W$7=0,0,W$7/PPA_fec!W$7)</f>
        <v>0</v>
      </c>
      <c r="X138" s="306">
        <f>IF(X$7=0,0,X$7/PPA_fec!X$7)</f>
        <v>0</v>
      </c>
      <c r="Y138" s="306">
        <f>IF(Y$7=0,0,Y$7/PPA_fec!Y$7)</f>
        <v>0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</v>
      </c>
      <c r="K139" s="306">
        <f>IF(K$8=0,0,K$8/PPA_fec!K$8)</f>
        <v>0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</v>
      </c>
      <c r="W139" s="306">
        <f>IF(W$8=0,0,W$8/PPA_fec!W$8)</f>
        <v>0</v>
      </c>
      <c r="X139" s="306">
        <f>IF(X$8=0,0,X$8/PPA_fec!X$8)</f>
        <v>0</v>
      </c>
      <c r="Y139" s="306">
        <f>IF(Y$8=0,0,Y$8/PPA_fec!Y$8)</f>
        <v>0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</v>
      </c>
      <c r="K140" s="306">
        <f>IF(K$9=0,0,K$9/PPA_fec!K$9)</f>
        <v>0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</v>
      </c>
      <c r="W140" s="306">
        <f>IF(W$9=0,0,W$9/PPA_fec!W$9)</f>
        <v>0</v>
      </c>
      <c r="X140" s="306">
        <f>IF(X$9=0,0,X$9/PPA_fec!X$9)</f>
        <v>0</v>
      </c>
      <c r="Y140" s="306">
        <f>IF(Y$9=0,0,Y$9/PPA_fec!Y$9)</f>
        <v>0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</v>
      </c>
      <c r="K141" s="307">
        <f>IF(K$10=0,0,K$10/PPA_fec!K$10)</f>
        <v>0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0</v>
      </c>
      <c r="W141" s="307">
        <f>IF(W$10=0,0,W$10/PPA_fec!W$10)</f>
        <v>0</v>
      </c>
      <c r="X141" s="307">
        <f>IF(X$10=0,0,X$10/PPA_fec!X$10)</f>
        <v>0</v>
      </c>
      <c r="Y141" s="307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</v>
      </c>
      <c r="K142" s="308">
        <f>IF(K$16=0,0,K$16/PPA_fec!K$16)</f>
        <v>0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</v>
      </c>
      <c r="W142" s="308">
        <f>IF(W$16=0,0,W$16/PPA_fec!W$16)</f>
        <v>0</v>
      </c>
      <c r="X142" s="308">
        <f>IF(X$16=0,0,X$16/PPA_fec!X$16)</f>
        <v>0</v>
      </c>
      <c r="Y142" s="308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</v>
      </c>
      <c r="K143" s="308">
        <f>IF(K$17=0,0,K$17/PPA_fec!K$17)</f>
        <v>0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</v>
      </c>
      <c r="W143" s="308">
        <f>IF(W$17=0,0,W$17/PPA_fec!W$17)</f>
        <v>0</v>
      </c>
      <c r="X143" s="308">
        <f>IF(X$17=0,0,X$17/PPA_fec!X$17)</f>
        <v>0</v>
      </c>
      <c r="Y143" s="308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</v>
      </c>
      <c r="K144" s="309">
        <f>IF(K$30=0,0,K$30/PPA_fec!K$30)</f>
        <v>0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</v>
      </c>
      <c r="W144" s="309">
        <f>IF(W$30=0,0,W$30/PPA_fec!W$30)</f>
        <v>0</v>
      </c>
      <c r="X144" s="309">
        <f>IF(X$30=0,0,X$30/PPA_fec!X$30)</f>
        <v>0</v>
      </c>
      <c r="Y144" s="309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</v>
      </c>
      <c r="C146" s="322">
        <f>IF(C$32=0,0,C$32/PPA_fec!C$32)</f>
        <v>0</v>
      </c>
      <c r="D146" s="322">
        <f>IF(D$32=0,0,D$32/PPA_fec!D$32)</f>
        <v>0</v>
      </c>
      <c r="E146" s="322">
        <f>IF(E$32=0,0,E$32/PPA_fec!E$32)</f>
        <v>0</v>
      </c>
      <c r="F146" s="322">
        <f>IF(F$32=0,0,F$32/PPA_fec!F$32)</f>
        <v>0</v>
      </c>
      <c r="G146" s="322">
        <f>IF(G$32=0,0,G$32/PPA_fec!G$32)</f>
        <v>0</v>
      </c>
      <c r="H146" s="322">
        <f>IF(H$32=0,0,H$32/PPA_fec!H$32)</f>
        <v>0</v>
      </c>
      <c r="I146" s="322">
        <f>IF(I$32=0,0,I$32/PPA_fec!I$32)</f>
        <v>0</v>
      </c>
      <c r="J146" s="322">
        <f>IF(J$32=0,0,J$32/PPA_fec!J$32)</f>
        <v>0</v>
      </c>
      <c r="K146" s="322">
        <f>IF(K$32=0,0,K$32/PPA_fec!K$32)</f>
        <v>0</v>
      </c>
      <c r="L146" s="322">
        <f>IF(L$32=0,0,L$32/PPA_fec!L$32)</f>
        <v>0</v>
      </c>
      <c r="M146" s="322">
        <f>IF(M$32=0,0,M$32/PPA_fec!M$32)</f>
        <v>0</v>
      </c>
      <c r="N146" s="322">
        <f>IF(N$32=0,0,N$32/PPA_fec!N$32)</f>
        <v>0</v>
      </c>
      <c r="O146" s="322">
        <f>IF(O$32=0,0,O$32/PPA_fec!O$32)</f>
        <v>0</v>
      </c>
      <c r="P146" s="322">
        <f>IF(P$32=0,0,P$32/PPA_fec!P$32)</f>
        <v>0</v>
      </c>
      <c r="Q146" s="322">
        <f>IF(Q$32=0,0,Q$32/PPA_fec!Q$32)</f>
        <v>0</v>
      </c>
      <c r="R146" s="322">
        <f>IF(R$32=0,0,R$32/PPA_fec!R$32)</f>
        <v>0</v>
      </c>
      <c r="S146" s="322">
        <f>IF(S$32=0,0,S$32/PPA_fec!S$32)</f>
        <v>0</v>
      </c>
      <c r="T146" s="322">
        <f>IF(T$32=0,0,T$32/PPA_fec!T$32)</f>
        <v>0</v>
      </c>
      <c r="U146" s="322">
        <f>IF(U$32=0,0,U$32/PPA_fec!U$32)</f>
        <v>0</v>
      </c>
      <c r="V146" s="322">
        <f>IF(V$32=0,0,V$32/PPA_fec!V$32)</f>
        <v>0</v>
      </c>
      <c r="W146" s="322">
        <f>IF(W$32=0,0,W$32/PPA_fec!W$32)</f>
        <v>0</v>
      </c>
      <c r="X146" s="322">
        <f>IF(X$32=0,0,X$32/PPA_fec!X$32)</f>
        <v>0</v>
      </c>
      <c r="Y146" s="322">
        <f>IF(Y$32=0,0,Y$32/PPA_fec!Y$32)</f>
        <v>0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</v>
      </c>
      <c r="C147" s="305">
        <f>IF(C$33=0,0,C$33/PPA_fec!C$33)</f>
        <v>0</v>
      </c>
      <c r="D147" s="305">
        <f>IF(D$33=0,0,D$33/PPA_fec!D$33)</f>
        <v>0</v>
      </c>
      <c r="E147" s="305">
        <f>IF(E$33=0,0,E$33/PPA_fec!E$33)</f>
        <v>0</v>
      </c>
      <c r="F147" s="305">
        <f>IF(F$33=0,0,F$33/PPA_fec!F$33)</f>
        <v>0</v>
      </c>
      <c r="G147" s="305">
        <f>IF(G$33=0,0,G$33/PPA_fec!G$33)</f>
        <v>0</v>
      </c>
      <c r="H147" s="305">
        <f>IF(H$33=0,0,H$33/PPA_fec!H$33)</f>
        <v>0</v>
      </c>
      <c r="I147" s="305">
        <f>IF(I$33=0,0,I$33/PPA_fec!I$33)</f>
        <v>0</v>
      </c>
      <c r="J147" s="305">
        <f>IF(J$33=0,0,J$33/PPA_fec!J$33)</f>
        <v>0</v>
      </c>
      <c r="K147" s="305">
        <f>IF(K$33=0,0,K$33/PPA_fec!K$33)</f>
        <v>0</v>
      </c>
      <c r="L147" s="305">
        <f>IF(L$33=0,0,L$33/PPA_fec!L$33)</f>
        <v>0</v>
      </c>
      <c r="M147" s="305">
        <f>IF(M$33=0,0,M$33/PPA_fec!M$33)</f>
        <v>0</v>
      </c>
      <c r="N147" s="305">
        <f>IF(N$33=0,0,N$33/PPA_fec!N$33)</f>
        <v>0</v>
      </c>
      <c r="O147" s="305">
        <f>IF(O$33=0,0,O$33/PPA_fec!O$33)</f>
        <v>0</v>
      </c>
      <c r="P147" s="305">
        <f>IF(P$33=0,0,P$33/PPA_fec!P$33)</f>
        <v>0</v>
      </c>
      <c r="Q147" s="305">
        <f>IF(Q$33=0,0,Q$33/PPA_fec!Q$33)</f>
        <v>0</v>
      </c>
      <c r="R147" s="305">
        <f>IF(R$33=0,0,R$33/PPA_fec!R$33)</f>
        <v>0</v>
      </c>
      <c r="S147" s="305">
        <f>IF(S$33=0,0,S$33/PPA_fec!S$33)</f>
        <v>0</v>
      </c>
      <c r="T147" s="305">
        <f>IF(T$33=0,0,T$33/PPA_fec!T$33)</f>
        <v>0</v>
      </c>
      <c r="U147" s="305">
        <f>IF(U$33=0,0,U$33/PPA_fec!U$33)</f>
        <v>0</v>
      </c>
      <c r="V147" s="305">
        <f>IF(V$33=0,0,V$33/PPA_fec!V$33)</f>
        <v>0</v>
      </c>
      <c r="W147" s="305">
        <f>IF(W$33=0,0,W$33/PPA_fec!W$33)</f>
        <v>0</v>
      </c>
      <c r="X147" s="305">
        <f>IF(X$33=0,0,X$33/PPA_fec!X$33)</f>
        <v>0</v>
      </c>
      <c r="Y147" s="305">
        <f>IF(Y$33=0,0,Y$33/PPA_fec!Y$33)</f>
        <v>0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</v>
      </c>
      <c r="C148" s="306">
        <f>IF(C$34=0,0,C$34/PPA_fec!C$34)</f>
        <v>0</v>
      </c>
      <c r="D148" s="306">
        <f>IF(D$34=0,0,D$34/PPA_fec!D$34)</f>
        <v>0</v>
      </c>
      <c r="E148" s="306">
        <f>IF(E$34=0,0,E$34/PPA_fec!E$34)</f>
        <v>0</v>
      </c>
      <c r="F148" s="306">
        <f>IF(F$34=0,0,F$34/PPA_fec!F$34)</f>
        <v>0</v>
      </c>
      <c r="G148" s="306">
        <f>IF(G$34=0,0,G$34/PPA_fec!G$34)</f>
        <v>0</v>
      </c>
      <c r="H148" s="306">
        <f>IF(H$34=0,0,H$34/PPA_fec!H$34)</f>
        <v>0</v>
      </c>
      <c r="I148" s="306">
        <f>IF(I$34=0,0,I$34/PPA_fec!I$34)</f>
        <v>0</v>
      </c>
      <c r="J148" s="306">
        <f>IF(J$34=0,0,J$34/PPA_fec!J$34)</f>
        <v>0</v>
      </c>
      <c r="K148" s="306">
        <f>IF(K$34=0,0,K$34/PPA_fec!K$34)</f>
        <v>0</v>
      </c>
      <c r="L148" s="306">
        <f>IF(L$34=0,0,L$34/PPA_fec!L$34)</f>
        <v>0</v>
      </c>
      <c r="M148" s="306">
        <f>IF(M$34=0,0,M$34/PPA_fec!M$34)</f>
        <v>0</v>
      </c>
      <c r="N148" s="306">
        <f>IF(N$34=0,0,N$34/PPA_fec!N$34)</f>
        <v>0</v>
      </c>
      <c r="O148" s="306">
        <f>IF(O$34=0,0,O$34/PPA_fec!O$34)</f>
        <v>0</v>
      </c>
      <c r="P148" s="306">
        <f>IF(P$34=0,0,P$34/PPA_fec!P$34)</f>
        <v>0</v>
      </c>
      <c r="Q148" s="306">
        <f>IF(Q$34=0,0,Q$34/PPA_fec!Q$34)</f>
        <v>0</v>
      </c>
      <c r="R148" s="306">
        <f>IF(R$34=0,0,R$34/PPA_fec!R$34)</f>
        <v>0</v>
      </c>
      <c r="S148" s="306">
        <f>IF(S$34=0,0,S$34/PPA_fec!S$34)</f>
        <v>0</v>
      </c>
      <c r="T148" s="306">
        <f>IF(T$34=0,0,T$34/PPA_fec!T$34)</f>
        <v>0</v>
      </c>
      <c r="U148" s="306">
        <f>IF(U$34=0,0,U$34/PPA_fec!U$34)</f>
        <v>0</v>
      </c>
      <c r="V148" s="306">
        <f>IF(V$34=0,0,V$34/PPA_fec!V$34)</f>
        <v>0</v>
      </c>
      <c r="W148" s="306">
        <f>IF(W$34=0,0,W$34/PPA_fec!W$34)</f>
        <v>0</v>
      </c>
      <c r="X148" s="306">
        <f>IF(X$34=0,0,X$34/PPA_fec!X$34)</f>
        <v>0</v>
      </c>
      <c r="Y148" s="306">
        <f>IF(Y$34=0,0,Y$34/PPA_fec!Y$34)</f>
        <v>0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</v>
      </c>
      <c r="C149" s="306">
        <f>IF(C$35=0,0,C$35/PPA_fec!C$35)</f>
        <v>0</v>
      </c>
      <c r="D149" s="306">
        <f>IF(D$35=0,0,D$35/PPA_fec!D$35)</f>
        <v>0</v>
      </c>
      <c r="E149" s="306">
        <f>IF(E$35=0,0,E$35/PPA_fec!E$35)</f>
        <v>0</v>
      </c>
      <c r="F149" s="306">
        <f>IF(F$35=0,0,F$35/PPA_fec!F$35)</f>
        <v>0</v>
      </c>
      <c r="G149" s="306">
        <f>IF(G$35=0,0,G$35/PPA_fec!G$35)</f>
        <v>0</v>
      </c>
      <c r="H149" s="306">
        <f>IF(H$35=0,0,H$35/PPA_fec!H$35)</f>
        <v>0</v>
      </c>
      <c r="I149" s="306">
        <f>IF(I$35=0,0,I$35/PPA_fec!I$35)</f>
        <v>0</v>
      </c>
      <c r="J149" s="306">
        <f>IF(J$35=0,0,J$35/PPA_fec!J$35)</f>
        <v>0</v>
      </c>
      <c r="K149" s="306">
        <f>IF(K$35=0,0,K$35/PPA_fec!K$35)</f>
        <v>0</v>
      </c>
      <c r="L149" s="306">
        <f>IF(L$35=0,0,L$35/PPA_fec!L$35)</f>
        <v>0</v>
      </c>
      <c r="M149" s="306">
        <f>IF(M$35=0,0,M$35/PPA_fec!M$35)</f>
        <v>0</v>
      </c>
      <c r="N149" s="306">
        <f>IF(N$35=0,0,N$35/PPA_fec!N$35)</f>
        <v>0</v>
      </c>
      <c r="O149" s="306">
        <f>IF(O$35=0,0,O$35/PPA_fec!O$35)</f>
        <v>0</v>
      </c>
      <c r="P149" s="306">
        <f>IF(P$35=0,0,P$35/PPA_fec!P$35)</f>
        <v>0</v>
      </c>
      <c r="Q149" s="306">
        <f>IF(Q$35=0,0,Q$35/PPA_fec!Q$35)</f>
        <v>0</v>
      </c>
      <c r="R149" s="306">
        <f>IF(R$35=0,0,R$35/PPA_fec!R$35)</f>
        <v>0</v>
      </c>
      <c r="S149" s="306">
        <f>IF(S$35=0,0,S$35/PPA_fec!S$35)</f>
        <v>0</v>
      </c>
      <c r="T149" s="306">
        <f>IF(T$35=0,0,T$35/PPA_fec!T$35)</f>
        <v>0</v>
      </c>
      <c r="U149" s="306">
        <f>IF(U$35=0,0,U$35/PPA_fec!U$35)</f>
        <v>0</v>
      </c>
      <c r="V149" s="306">
        <f>IF(V$35=0,0,V$35/PPA_fec!V$35)</f>
        <v>0</v>
      </c>
      <c r="W149" s="306">
        <f>IF(W$35=0,0,W$35/PPA_fec!W$35)</f>
        <v>0</v>
      </c>
      <c r="X149" s="306">
        <f>IF(X$35=0,0,X$35/PPA_fec!X$35)</f>
        <v>0</v>
      </c>
      <c r="Y149" s="306">
        <f>IF(Y$35=0,0,Y$35/PPA_fec!Y$35)</f>
        <v>0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</v>
      </c>
      <c r="C150" s="306">
        <f>IF(C$36=0,0,C$36/PPA_fec!C$36)</f>
        <v>0</v>
      </c>
      <c r="D150" s="306">
        <f>IF(D$36=0,0,D$36/PPA_fec!D$36)</f>
        <v>0</v>
      </c>
      <c r="E150" s="306">
        <f>IF(E$36=0,0,E$36/PPA_fec!E$36)</f>
        <v>0</v>
      </c>
      <c r="F150" s="306">
        <f>IF(F$36=0,0,F$36/PPA_fec!F$36)</f>
        <v>0</v>
      </c>
      <c r="G150" s="306">
        <f>IF(G$36=0,0,G$36/PPA_fec!G$36)</f>
        <v>0</v>
      </c>
      <c r="H150" s="306">
        <f>IF(H$36=0,0,H$36/PPA_fec!H$36)</f>
        <v>0</v>
      </c>
      <c r="I150" s="306">
        <f>IF(I$36=0,0,I$36/PPA_fec!I$36)</f>
        <v>0</v>
      </c>
      <c r="J150" s="306">
        <f>IF(J$36=0,0,J$36/PPA_fec!J$36)</f>
        <v>0</v>
      </c>
      <c r="K150" s="306">
        <f>IF(K$36=0,0,K$36/PPA_fec!K$36)</f>
        <v>0</v>
      </c>
      <c r="L150" s="306">
        <f>IF(L$36=0,0,L$36/PPA_fec!L$36)</f>
        <v>0</v>
      </c>
      <c r="M150" s="306">
        <f>IF(M$36=0,0,M$36/PPA_fec!M$36)</f>
        <v>0</v>
      </c>
      <c r="N150" s="306">
        <f>IF(N$36=0,0,N$36/PPA_fec!N$36)</f>
        <v>0</v>
      </c>
      <c r="O150" s="306">
        <f>IF(O$36=0,0,O$36/PPA_fec!O$36)</f>
        <v>0</v>
      </c>
      <c r="P150" s="306">
        <f>IF(P$36=0,0,P$36/PPA_fec!P$36)</f>
        <v>0</v>
      </c>
      <c r="Q150" s="306">
        <f>IF(Q$36=0,0,Q$36/PPA_fec!Q$36)</f>
        <v>0</v>
      </c>
      <c r="R150" s="306">
        <f>IF(R$36=0,0,R$36/PPA_fec!R$36)</f>
        <v>0</v>
      </c>
      <c r="S150" s="306">
        <f>IF(S$36=0,0,S$36/PPA_fec!S$36)</f>
        <v>0</v>
      </c>
      <c r="T150" s="306">
        <f>IF(T$36=0,0,T$36/PPA_fec!T$36)</f>
        <v>0</v>
      </c>
      <c r="U150" s="306">
        <f>IF(U$36=0,0,U$36/PPA_fec!U$36)</f>
        <v>0</v>
      </c>
      <c r="V150" s="306">
        <f>IF(V$36=0,0,V$36/PPA_fec!V$36)</f>
        <v>0</v>
      </c>
      <c r="W150" s="306">
        <f>IF(W$36=0,0,W$36/PPA_fec!W$36)</f>
        <v>0</v>
      </c>
      <c r="X150" s="306">
        <f>IF(X$36=0,0,X$36/PPA_fec!X$36)</f>
        <v>0</v>
      </c>
      <c r="Y150" s="306">
        <f>IF(Y$36=0,0,Y$36/PPA_fec!Y$36)</f>
        <v>0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</v>
      </c>
      <c r="C151" s="307">
        <f>IF(C$37=0,0,C$37/PPA_fec!C$37)</f>
        <v>0</v>
      </c>
      <c r="D151" s="307">
        <f>IF(D$37=0,0,D$37/PPA_fec!D$37)</f>
        <v>0</v>
      </c>
      <c r="E151" s="307">
        <f>IF(E$37=0,0,E$37/PPA_fec!E$37)</f>
        <v>0</v>
      </c>
      <c r="F151" s="307">
        <f>IF(F$37=0,0,F$37/PPA_fec!F$37)</f>
        <v>0</v>
      </c>
      <c r="G151" s="307">
        <f>IF(G$37=0,0,G$37/PPA_fec!G$37)</f>
        <v>0</v>
      </c>
      <c r="H151" s="307">
        <f>IF(H$37=0,0,H$37/PPA_fec!H$37)</f>
        <v>0</v>
      </c>
      <c r="I151" s="307">
        <f>IF(I$37=0,0,I$37/PPA_fec!I$37)</f>
        <v>0</v>
      </c>
      <c r="J151" s="307">
        <f>IF(J$37=0,0,J$37/PPA_fec!J$37)</f>
        <v>0</v>
      </c>
      <c r="K151" s="307">
        <f>IF(K$37=0,0,K$37/PPA_fec!K$37)</f>
        <v>0</v>
      </c>
      <c r="L151" s="307">
        <f>IF(L$37=0,0,L$37/PPA_fec!L$37)</f>
        <v>0</v>
      </c>
      <c r="M151" s="307">
        <f>IF(M$37=0,0,M$37/PPA_fec!M$37)</f>
        <v>0</v>
      </c>
      <c r="N151" s="307">
        <f>IF(N$37=0,0,N$37/PPA_fec!N$37)</f>
        <v>0</v>
      </c>
      <c r="O151" s="307">
        <f>IF(O$37=0,0,O$37/PPA_fec!O$37)</f>
        <v>0</v>
      </c>
      <c r="P151" s="307">
        <f>IF(P$37=0,0,P$37/PPA_fec!P$37)</f>
        <v>0</v>
      </c>
      <c r="Q151" s="307">
        <f>IF(Q$37=0,0,Q$37/PPA_fec!Q$37)</f>
        <v>0</v>
      </c>
      <c r="R151" s="307">
        <f>IF(R$37=0,0,R$37/PPA_fec!R$37)</f>
        <v>0</v>
      </c>
      <c r="S151" s="307">
        <f>IF(S$37=0,0,S$37/PPA_fec!S$37)</f>
        <v>0</v>
      </c>
      <c r="T151" s="307">
        <f>IF(T$37=0,0,T$37/PPA_fec!T$37)</f>
        <v>0</v>
      </c>
      <c r="U151" s="307">
        <f>IF(U$37=0,0,U$37/PPA_fec!U$37)</f>
        <v>0</v>
      </c>
      <c r="V151" s="307">
        <f>IF(V$37=0,0,V$37/PPA_fec!V$37)</f>
        <v>0</v>
      </c>
      <c r="W151" s="307">
        <f>IF(W$37=0,0,W$37/PPA_fec!W$37)</f>
        <v>0</v>
      </c>
      <c r="X151" s="307">
        <f>IF(X$37=0,0,X$37/PPA_fec!X$37)</f>
        <v>0</v>
      </c>
      <c r="Y151" s="307">
        <f>IF(Y$37=0,0,Y$37/PPA_fec!Y$37)</f>
        <v>0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</v>
      </c>
      <c r="C152" s="308">
        <f>IF(C$43=0,0,C$43/PPA_fec!C$43)</f>
        <v>0</v>
      </c>
      <c r="D152" s="308">
        <f>IF(D$43=0,0,D$43/PPA_fec!D$43)</f>
        <v>0</v>
      </c>
      <c r="E152" s="308">
        <f>IF(E$43=0,0,E$43/PPA_fec!E$43)</f>
        <v>0</v>
      </c>
      <c r="F152" s="308">
        <f>IF(F$43=0,0,F$43/PPA_fec!F$43)</f>
        <v>0</v>
      </c>
      <c r="G152" s="308">
        <f>IF(G$43=0,0,G$43/PPA_fec!G$43)</f>
        <v>0</v>
      </c>
      <c r="H152" s="308">
        <f>IF(H$43=0,0,H$43/PPA_fec!H$43)</f>
        <v>0</v>
      </c>
      <c r="I152" s="308">
        <f>IF(I$43=0,0,I$43/PPA_fec!I$43)</f>
        <v>0</v>
      </c>
      <c r="J152" s="308">
        <f>IF(J$43=0,0,J$43/PPA_fec!J$43)</f>
        <v>0</v>
      </c>
      <c r="K152" s="308">
        <f>IF(K$43=0,0,K$43/PPA_fec!K$43)</f>
        <v>0</v>
      </c>
      <c r="L152" s="308">
        <f>IF(L$43=0,0,L$43/PPA_fec!L$43)</f>
        <v>0</v>
      </c>
      <c r="M152" s="308">
        <f>IF(M$43=0,0,M$43/PPA_fec!M$43)</f>
        <v>0</v>
      </c>
      <c r="N152" s="308">
        <f>IF(N$43=0,0,N$43/PPA_fec!N$43)</f>
        <v>0</v>
      </c>
      <c r="O152" s="308">
        <f>IF(O$43=0,0,O$43/PPA_fec!O$43)</f>
        <v>0</v>
      </c>
      <c r="P152" s="308">
        <f>IF(P$43=0,0,P$43/PPA_fec!P$43)</f>
        <v>0</v>
      </c>
      <c r="Q152" s="308">
        <f>IF(Q$43=0,0,Q$43/PPA_fec!Q$43)</f>
        <v>0</v>
      </c>
      <c r="R152" s="308">
        <f>IF(R$43=0,0,R$43/PPA_fec!R$43)</f>
        <v>0</v>
      </c>
      <c r="S152" s="308">
        <f>IF(S$43=0,0,S$43/PPA_fec!S$43)</f>
        <v>0</v>
      </c>
      <c r="T152" s="308">
        <f>IF(T$43=0,0,T$43/PPA_fec!T$43)</f>
        <v>0</v>
      </c>
      <c r="U152" s="308">
        <f>IF(U$43=0,0,U$43/PPA_fec!U$43)</f>
        <v>0</v>
      </c>
      <c r="V152" s="308">
        <f>IF(V$43=0,0,V$43/PPA_fec!V$43)</f>
        <v>0</v>
      </c>
      <c r="W152" s="308">
        <f>IF(W$43=0,0,W$43/PPA_fec!W$43)</f>
        <v>0</v>
      </c>
      <c r="X152" s="308">
        <f>IF(X$43=0,0,X$43/PPA_fec!X$43)</f>
        <v>0</v>
      </c>
      <c r="Y152" s="308">
        <f>IF(Y$43=0,0,Y$43/PPA_fec!Y$43)</f>
        <v>0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</v>
      </c>
      <c r="C153" s="308">
        <f>IF(C$56=0,0,C$56/PPA_fec!C$56)</f>
        <v>0</v>
      </c>
      <c r="D153" s="308">
        <f>IF(D$56=0,0,D$56/PPA_fec!D$56)</f>
        <v>0</v>
      </c>
      <c r="E153" s="308">
        <f>IF(E$56=0,0,E$56/PPA_fec!E$56)</f>
        <v>0</v>
      </c>
      <c r="F153" s="308">
        <f>IF(F$56=0,0,F$56/PPA_fec!F$56)</f>
        <v>0</v>
      </c>
      <c r="G153" s="308">
        <f>IF(G$56=0,0,G$56/PPA_fec!G$56)</f>
        <v>0</v>
      </c>
      <c r="H153" s="308">
        <f>IF(H$56=0,0,H$56/PPA_fec!H$56)</f>
        <v>0</v>
      </c>
      <c r="I153" s="308">
        <f>IF(I$56=0,0,I$56/PPA_fec!I$56)</f>
        <v>0</v>
      </c>
      <c r="J153" s="308">
        <f>IF(J$56=0,0,J$56/PPA_fec!J$56)</f>
        <v>0</v>
      </c>
      <c r="K153" s="308">
        <f>IF(K$56=0,0,K$56/PPA_fec!K$56)</f>
        <v>0</v>
      </c>
      <c r="L153" s="308">
        <f>IF(L$56=0,0,L$56/PPA_fec!L$56)</f>
        <v>0</v>
      </c>
      <c r="M153" s="308">
        <f>IF(M$56=0,0,M$56/PPA_fec!M$56)</f>
        <v>0</v>
      </c>
      <c r="N153" s="308">
        <f>IF(N$56=0,0,N$56/PPA_fec!N$56)</f>
        <v>0</v>
      </c>
      <c r="O153" s="308">
        <f>IF(O$56=0,0,O$56/PPA_fec!O$56)</f>
        <v>0</v>
      </c>
      <c r="P153" s="308">
        <f>IF(P$56=0,0,P$56/PPA_fec!P$56)</f>
        <v>0</v>
      </c>
      <c r="Q153" s="308">
        <f>IF(Q$56=0,0,Q$56/PPA_fec!Q$56)</f>
        <v>0</v>
      </c>
      <c r="R153" s="308">
        <f>IF(R$56=0,0,R$56/PPA_fec!R$56)</f>
        <v>0</v>
      </c>
      <c r="S153" s="308">
        <f>IF(S$56=0,0,S$56/PPA_fec!S$56)</f>
        <v>0</v>
      </c>
      <c r="T153" s="308">
        <f>IF(T$56=0,0,T$56/PPA_fec!T$56)</f>
        <v>0</v>
      </c>
      <c r="U153" s="308">
        <f>IF(U$56=0,0,U$56/PPA_fec!U$56)</f>
        <v>0</v>
      </c>
      <c r="V153" s="308">
        <f>IF(V$56=0,0,V$56/PPA_fec!V$56)</f>
        <v>0</v>
      </c>
      <c r="W153" s="308">
        <f>IF(W$56=0,0,W$56/PPA_fec!W$56)</f>
        <v>0</v>
      </c>
      <c r="X153" s="308">
        <f>IF(X$56=0,0,X$56/PPA_fec!X$56)</f>
        <v>0</v>
      </c>
      <c r="Y153" s="308">
        <f>IF(Y$56=0,0,Y$56/PPA_fec!Y$56)</f>
        <v>0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</v>
      </c>
      <c r="C154" s="309">
        <f>IF(C$69=0,0,C$69/PPA_fec!C$69)</f>
        <v>0</v>
      </c>
      <c r="D154" s="309">
        <f>IF(D$69=0,0,D$69/PPA_fec!D$69)</f>
        <v>0</v>
      </c>
      <c r="E154" s="309">
        <f>IF(E$69=0,0,E$69/PPA_fec!E$69)</f>
        <v>0</v>
      </c>
      <c r="F154" s="309">
        <f>IF(F$69=0,0,F$69/PPA_fec!F$69)</f>
        <v>0</v>
      </c>
      <c r="G154" s="309">
        <f>IF(G$69=0,0,G$69/PPA_fec!G$69)</f>
        <v>0</v>
      </c>
      <c r="H154" s="309">
        <f>IF(H$69=0,0,H$69/PPA_fec!H$69)</f>
        <v>0</v>
      </c>
      <c r="I154" s="309">
        <f>IF(I$69=0,0,I$69/PPA_fec!I$69)</f>
        <v>0</v>
      </c>
      <c r="J154" s="309">
        <f>IF(J$69=0,0,J$69/PPA_fec!J$69)</f>
        <v>0</v>
      </c>
      <c r="K154" s="309">
        <f>IF(K$69=0,0,K$69/PPA_fec!K$69)</f>
        <v>0</v>
      </c>
      <c r="L154" s="309">
        <f>IF(L$69=0,0,L$69/PPA_fec!L$69)</f>
        <v>0</v>
      </c>
      <c r="M154" s="309">
        <f>IF(M$69=0,0,M$69/PPA_fec!M$69)</f>
        <v>0</v>
      </c>
      <c r="N154" s="309">
        <f>IF(N$69=0,0,N$69/PPA_fec!N$69)</f>
        <v>0</v>
      </c>
      <c r="O154" s="309">
        <f>IF(O$69=0,0,O$69/PPA_fec!O$69)</f>
        <v>0</v>
      </c>
      <c r="P154" s="309">
        <f>IF(P$69=0,0,P$69/PPA_fec!P$69)</f>
        <v>0</v>
      </c>
      <c r="Q154" s="309">
        <f>IF(Q$69=0,0,Q$69/PPA_fec!Q$69)</f>
        <v>0</v>
      </c>
      <c r="R154" s="309">
        <f>IF(R$69=0,0,R$69/PPA_fec!R$69)</f>
        <v>0</v>
      </c>
      <c r="S154" s="309">
        <f>IF(S$69=0,0,S$69/PPA_fec!S$69)</f>
        <v>0</v>
      </c>
      <c r="T154" s="309">
        <f>IF(T$69=0,0,T$69/PPA_fec!T$69)</f>
        <v>0</v>
      </c>
      <c r="U154" s="309">
        <f>IF(U$69=0,0,U$69/PPA_fec!U$69)</f>
        <v>0</v>
      </c>
      <c r="V154" s="309">
        <f>IF(V$69=0,0,V$69/PPA_fec!V$69)</f>
        <v>0</v>
      </c>
      <c r="W154" s="309">
        <f>IF(W$69=0,0,W$69/PPA_fec!W$69)</f>
        <v>0</v>
      </c>
      <c r="X154" s="309">
        <f>IF(X$69=0,0,X$69/PPA_fec!X$69)</f>
        <v>0</v>
      </c>
      <c r="Y154" s="309">
        <f>IF(Y$69=0,0,Y$69/PPA_fec!Y$69)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0.65440436429953552</v>
      </c>
      <c r="C156" s="322">
        <f>IF(C$83=0,0,C$83/PPA_fec!C$83)</f>
        <v>0.65526685074333157</v>
      </c>
      <c r="D156" s="322">
        <f>IF(D$83=0,0,D$83/PPA_fec!D$83)</f>
        <v>0.65693031249236067</v>
      </c>
      <c r="E156" s="322">
        <f>IF(E$83=0,0,E$83/PPA_fec!E$83)</f>
        <v>0.65693031249236089</v>
      </c>
      <c r="F156" s="322">
        <f>IF(F$83=0,0,F$83/PPA_fec!F$83)</f>
        <v>0.66539751904390865</v>
      </c>
      <c r="G156" s="322">
        <f>IF(G$83=0,0,G$83/PPA_fec!G$83)</f>
        <v>0.66539751904390865</v>
      </c>
      <c r="H156" s="322">
        <f>IF(H$83=0,0,H$83/PPA_fec!H$83)</f>
        <v>0.67242263038537586</v>
      </c>
      <c r="I156" s="322">
        <f>IF(I$83=0,0,I$83/PPA_fec!I$83)</f>
        <v>0.67242263038537586</v>
      </c>
      <c r="J156" s="322">
        <f>IF(J$83=0,0,J$83/PPA_fec!J$83)</f>
        <v>0.68071721476232816</v>
      </c>
      <c r="K156" s="322">
        <f>IF(K$83=0,0,K$83/PPA_fec!K$83)</f>
        <v>0.68092017861822052</v>
      </c>
      <c r="L156" s="322">
        <f>IF(L$83=0,0,L$83/PPA_fec!L$83)</f>
        <v>0.68092017861821996</v>
      </c>
      <c r="M156" s="322">
        <f>IF(M$83=0,0,M$83/PPA_fec!M$83)</f>
        <v>0.68092017861821996</v>
      </c>
      <c r="N156" s="322">
        <f>IF(N$83=0,0,N$83/PPA_fec!N$83)</f>
        <v>0.68092017861821996</v>
      </c>
      <c r="O156" s="322">
        <f>IF(O$83=0,0,O$83/PPA_fec!O$83)</f>
        <v>0.68092017861821996</v>
      </c>
      <c r="P156" s="322">
        <f>IF(P$83=0,0,P$83/PPA_fec!P$83)</f>
        <v>0.68092017861821996</v>
      </c>
      <c r="Q156" s="322">
        <f>IF(Q$83=0,0,Q$83/PPA_fec!Q$83)</f>
        <v>0.68092017861821996</v>
      </c>
      <c r="R156" s="322">
        <f>IF(R$83=0,0,R$83/PPA_fec!R$83)</f>
        <v>0.68092017861821996</v>
      </c>
      <c r="S156" s="322">
        <f>IF(S$83=0,0,S$83/PPA_fec!S$83)</f>
        <v>0.68092017861822018</v>
      </c>
      <c r="T156" s="322">
        <f>IF(T$83=0,0,T$83/PPA_fec!T$83)</f>
        <v>0.68092017861822007</v>
      </c>
      <c r="U156" s="322">
        <f>IF(U$83=0,0,U$83/PPA_fec!U$83)</f>
        <v>0.69534667303665865</v>
      </c>
      <c r="V156" s="322">
        <f>IF(V$83=0,0,V$83/PPA_fec!V$83)</f>
        <v>0.70053974734623425</v>
      </c>
      <c r="W156" s="322">
        <f>IF(W$83=0,0,W$83/PPA_fec!W$83)</f>
        <v>0.70474271649217568</v>
      </c>
      <c r="X156" s="322">
        <f>IF(X$83=0,0,X$83/PPA_fec!X$83)</f>
        <v>0.70843903050755763</v>
      </c>
      <c r="Y156" s="322">
        <f>IF(Y$83=0,0,Y$83/PPA_fec!Y$83)</f>
        <v>0.71180408089787639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0.47851948876290945</v>
      </c>
      <c r="C157" s="334">
        <f>IF(C$84=0,0,C$84/PPA_fec!C$84)</f>
        <v>0.47915016391525517</v>
      </c>
      <c r="D157" s="334">
        <f>IF(D$84=0,0,D$84/PPA_fec!D$84)</f>
        <v>0.48036653548785951</v>
      </c>
      <c r="E157" s="334">
        <f>IF(E$84=0,0,E$84/PPA_fec!E$84)</f>
        <v>0.48036653548785935</v>
      </c>
      <c r="F157" s="334">
        <f>IF(F$84=0,0,F$84/PPA_fec!F$84)</f>
        <v>0.48655800298308871</v>
      </c>
      <c r="G157" s="334">
        <f>IF(G$84=0,0,G$84/PPA_fec!G$84)</f>
        <v>0.48655800298308871</v>
      </c>
      <c r="H157" s="334">
        <f>IF(H$84=0,0,H$84/PPA_fec!H$84)</f>
        <v>0.49169496855210576</v>
      </c>
      <c r="I157" s="334">
        <f>IF(I$84=0,0,I$84/PPA_fec!I$84)</f>
        <v>0.49169496855210576</v>
      </c>
      <c r="J157" s="334">
        <f>IF(J$84=0,0,J$84/PPA_fec!J$84)</f>
        <v>0.49752547169689521</v>
      </c>
      <c r="K157" s="334">
        <f>IF(K$84=0,0,K$84/PPA_fec!K$84)</f>
        <v>0.49790862276645576</v>
      </c>
      <c r="L157" s="334">
        <f>IF(L$84=0,0,L$84/PPA_fec!L$84)</f>
        <v>0.49790862276645581</v>
      </c>
      <c r="M157" s="334">
        <f>IF(M$84=0,0,M$84/PPA_fec!M$84)</f>
        <v>0.49790862276645576</v>
      </c>
      <c r="N157" s="334">
        <f>IF(N$84=0,0,N$84/PPA_fec!N$84)</f>
        <v>0.49790862276645598</v>
      </c>
      <c r="O157" s="334">
        <f>IF(O$84=0,0,O$84/PPA_fec!O$84)</f>
        <v>0.49790862276645587</v>
      </c>
      <c r="P157" s="334">
        <f>IF(P$84=0,0,P$84/PPA_fec!P$84)</f>
        <v>0.49790862276645587</v>
      </c>
      <c r="Q157" s="334">
        <f>IF(Q$84=0,0,Q$84/PPA_fec!Q$84)</f>
        <v>0.49790862276645587</v>
      </c>
      <c r="R157" s="334">
        <f>IF(R$84=0,0,R$84/PPA_fec!R$84)</f>
        <v>0.49790862276645587</v>
      </c>
      <c r="S157" s="334">
        <f>IF(S$84=0,0,S$84/PPA_fec!S$84)</f>
        <v>0.49790862276645581</v>
      </c>
      <c r="T157" s="334">
        <f>IF(T$84=0,0,T$84/PPA_fec!T$84)</f>
        <v>0.49790862276645576</v>
      </c>
      <c r="U157" s="334">
        <f>IF(U$84=0,0,U$84/PPA_fec!U$84)</f>
        <v>0.50311776048981027</v>
      </c>
      <c r="V157" s="334">
        <f>IF(V$84=0,0,V$84/PPA_fec!V$84)</f>
        <v>0.50780598444082914</v>
      </c>
      <c r="W157" s="334">
        <f>IF(W$84=0,0,W$84/PPA_fec!W$84)</f>
        <v>0.5120253859967463</v>
      </c>
      <c r="X157" s="334">
        <f>IF(X$84=0,0,X$84/PPA_fec!X$84)</f>
        <v>0.51582284739707174</v>
      </c>
      <c r="Y157" s="334">
        <f>IF(Y$84=0,0,Y$84/PPA_fec!Y$84)</f>
        <v>0.5192405626573644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0.12020625458195081</v>
      </c>
      <c r="C158" s="335">
        <f>IF(C$85=0,0,C$85/PPA_fec!C$85)</f>
        <v>0.12036468302572714</v>
      </c>
      <c r="D158" s="335">
        <f>IF(D$85=0,0,D$85/PPA_fec!D$85)</f>
        <v>0.12067024105284263</v>
      </c>
      <c r="E158" s="335">
        <f>IF(E$85=0,0,E$85/PPA_fec!E$85)</f>
        <v>0.1206702410528427</v>
      </c>
      <c r="F158" s="335">
        <f>IF(F$85=0,0,F$85/PPA_fec!F$85)</f>
        <v>0.12222556562257224</v>
      </c>
      <c r="G158" s="335">
        <f>IF(G$85=0,0,G$85/PPA_fec!G$85)</f>
        <v>0.12222556562257224</v>
      </c>
      <c r="H158" s="335">
        <f>IF(H$85=0,0,H$85/PPA_fec!H$85)</f>
        <v>0.12351599455069044</v>
      </c>
      <c r="I158" s="335">
        <f>IF(I$85=0,0,I$85/PPA_fec!I$85)</f>
        <v>0.12351599455069044</v>
      </c>
      <c r="J158" s="335">
        <f>IF(J$85=0,0,J$85/PPA_fec!J$85)</f>
        <v>0.12507689252436616</v>
      </c>
      <c r="K158" s="335">
        <f>IF(K$85=0,0,K$85/PPA_fec!K$85)</f>
        <v>0.12507689252436616</v>
      </c>
      <c r="L158" s="335">
        <f>IF(L$85=0,0,L$85/PPA_fec!L$85)</f>
        <v>0.12507689252436616</v>
      </c>
      <c r="M158" s="335">
        <f>IF(M$85=0,0,M$85/PPA_fec!M$85)</f>
        <v>0.12507689252436618</v>
      </c>
      <c r="N158" s="335">
        <f>IF(N$85=0,0,N$85/PPA_fec!N$85)</f>
        <v>0.12507689252436618</v>
      </c>
      <c r="O158" s="335">
        <f>IF(O$85=0,0,O$85/PPA_fec!O$85)</f>
        <v>0.12507689252436616</v>
      </c>
      <c r="P158" s="335">
        <f>IF(P$85=0,0,P$85/PPA_fec!P$85)</f>
        <v>0.12507689252436616</v>
      </c>
      <c r="Q158" s="335">
        <f>IF(Q$85=0,0,Q$85/PPA_fec!Q$85)</f>
        <v>0.12507689252436616</v>
      </c>
      <c r="R158" s="335">
        <f>IF(R$85=0,0,R$85/PPA_fec!R$85)</f>
        <v>0.12507689252436616</v>
      </c>
      <c r="S158" s="335">
        <f>IF(S$85=0,0,S$85/PPA_fec!S$85)</f>
        <v>0.12507689252436616</v>
      </c>
      <c r="T158" s="335">
        <f>IF(T$85=0,0,T$85/PPA_fec!T$85)</f>
        <v>0.12507689252436621</v>
      </c>
      <c r="U158" s="335">
        <f>IF(U$85=0,0,U$85/PPA_fec!U$85)</f>
        <v>0.12934458942718702</v>
      </c>
      <c r="V158" s="335">
        <f>IF(V$85=0,0,V$85/PPA_fec!V$85)</f>
        <v>0.13115495707961947</v>
      </c>
      <c r="W158" s="335">
        <f>IF(W$85=0,0,W$85/PPA_fec!W$85)</f>
        <v>0.13115495707961955</v>
      </c>
      <c r="X158" s="335">
        <f>IF(X$85=0,0,X$85/PPA_fec!X$85)</f>
        <v>0.13115495707961949</v>
      </c>
      <c r="Y158" s="335">
        <f>IF(Y$85=0,0,Y$85/PPA_fec!Y$85)</f>
        <v>0.13115495707961947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0.67430162418104334</v>
      </c>
      <c r="C159" s="335">
        <f>IF(C$86=0,0,C$86/PPA_fec!C$86)</f>
        <v>0.6751903346506144</v>
      </c>
      <c r="D159" s="335">
        <f>IF(D$86=0,0,D$86/PPA_fec!D$86)</f>
        <v>0.67690437419607818</v>
      </c>
      <c r="E159" s="335">
        <f>IF(E$86=0,0,E$86/PPA_fec!E$86)</f>
        <v>0.67690437419607774</v>
      </c>
      <c r="F159" s="335">
        <f>IF(F$86=0,0,F$86/PPA_fec!F$86)</f>
        <v>0.6856290273944049</v>
      </c>
      <c r="G159" s="335">
        <f>IF(G$86=0,0,G$86/PPA_fec!G$86)</f>
        <v>0.6856290273944049</v>
      </c>
      <c r="H159" s="335">
        <f>IF(H$86=0,0,H$86/PPA_fec!H$86)</f>
        <v>0.69286773826803183</v>
      </c>
      <c r="I159" s="335">
        <f>IF(I$86=0,0,I$86/PPA_fec!I$86)</f>
        <v>0.69286773826803183</v>
      </c>
      <c r="J159" s="335">
        <f>IF(J$86=0,0,J$86/PPA_fec!J$86)</f>
        <v>0.70019696635696171</v>
      </c>
      <c r="K159" s="335">
        <f>IF(K$86=0,0,K$86/PPA_fec!K$86)</f>
        <v>0.70162365569088847</v>
      </c>
      <c r="L159" s="335">
        <f>IF(L$86=0,0,L$86/PPA_fec!L$86)</f>
        <v>0.70162365569088858</v>
      </c>
      <c r="M159" s="335">
        <f>IF(M$86=0,0,M$86/PPA_fec!M$86)</f>
        <v>0.70162365569088836</v>
      </c>
      <c r="N159" s="335">
        <f>IF(N$86=0,0,N$86/PPA_fec!N$86)</f>
        <v>0.70162365569088858</v>
      </c>
      <c r="O159" s="335">
        <f>IF(O$86=0,0,O$86/PPA_fec!O$86)</f>
        <v>0.70162365569088847</v>
      </c>
      <c r="P159" s="335">
        <f>IF(P$86=0,0,P$86/PPA_fec!P$86)</f>
        <v>0.70162365569088847</v>
      </c>
      <c r="Q159" s="335">
        <f>IF(Q$86=0,0,Q$86/PPA_fec!Q$86)</f>
        <v>0.70162365569088847</v>
      </c>
      <c r="R159" s="335">
        <f>IF(R$86=0,0,R$86/PPA_fec!R$86)</f>
        <v>0.70162365569088847</v>
      </c>
      <c r="S159" s="335">
        <f>IF(S$86=0,0,S$86/PPA_fec!S$86)</f>
        <v>0.70162365569088836</v>
      </c>
      <c r="T159" s="335">
        <f>IF(T$86=0,0,T$86/PPA_fec!T$86)</f>
        <v>0.70162365569088858</v>
      </c>
      <c r="U159" s="335">
        <f>IF(U$86=0,0,U$86/PPA_fec!U$86)</f>
        <v>0.70807729203753234</v>
      </c>
      <c r="V159" s="335">
        <f>IF(V$86=0,0,V$86/PPA_fec!V$86)</f>
        <v>0.71388556474951192</v>
      </c>
      <c r="W159" s="335">
        <f>IF(W$86=0,0,W$86/PPA_fec!W$86)</f>
        <v>0.71911301019029417</v>
      </c>
      <c r="X159" s="335">
        <f>IF(X$86=0,0,X$86/PPA_fec!X$86)</f>
        <v>0.72381771108699811</v>
      </c>
      <c r="Y159" s="335">
        <f>IF(Y$86=0,0,Y$86/PPA_fec!Y$86)</f>
        <v>0.72805194189403111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0.47868038238013888</v>
      </c>
      <c r="C160" s="335">
        <f>IF(C$87=0,0,C$87/PPA_fec!C$87)</f>
        <v>0.47931126958572162</v>
      </c>
      <c r="D160" s="335">
        <f>IF(D$87=0,0,D$87/PPA_fec!D$87)</f>
        <v>0.48052805014150557</v>
      </c>
      <c r="E160" s="335">
        <f>IF(E$87=0,0,E$87/PPA_fec!E$87)</f>
        <v>0.48052805014150574</v>
      </c>
      <c r="F160" s="335">
        <f>IF(F$87=0,0,F$87/PPA_fec!F$87)</f>
        <v>0.48672159940691279</v>
      </c>
      <c r="G160" s="335">
        <f>IF(G$87=0,0,G$87/PPA_fec!G$87)</f>
        <v>0.48672159940691279</v>
      </c>
      <c r="H160" s="335">
        <f>IF(H$87=0,0,H$87/PPA_fec!H$87)</f>
        <v>0.4918602921887007</v>
      </c>
      <c r="I160" s="335">
        <f>IF(I$87=0,0,I$87/PPA_fec!I$87)</f>
        <v>0.4918602921887007</v>
      </c>
      <c r="J160" s="335">
        <f>IF(J$87=0,0,J$87/PPA_fec!J$87)</f>
        <v>0.49807603563311575</v>
      </c>
      <c r="K160" s="335">
        <f>IF(K$87=0,0,K$87/PPA_fec!K$87)</f>
        <v>0.49807603563311575</v>
      </c>
      <c r="L160" s="335">
        <f>IF(L$87=0,0,L$87/PPA_fec!L$87)</f>
        <v>0.49807603563311592</v>
      </c>
      <c r="M160" s="335">
        <f>IF(M$87=0,0,M$87/PPA_fec!M$87)</f>
        <v>0.49807603563311603</v>
      </c>
      <c r="N160" s="335">
        <f>IF(N$87=0,0,N$87/PPA_fec!N$87)</f>
        <v>0.49807603563311598</v>
      </c>
      <c r="O160" s="335">
        <f>IF(O$87=0,0,O$87/PPA_fec!O$87)</f>
        <v>0.4980760356331157</v>
      </c>
      <c r="P160" s="335">
        <f>IF(P$87=0,0,P$87/PPA_fec!P$87)</f>
        <v>0.4980760356331157</v>
      </c>
      <c r="Q160" s="335">
        <f>IF(Q$87=0,0,Q$87/PPA_fec!Q$87)</f>
        <v>0.4980760356331157</v>
      </c>
      <c r="R160" s="335">
        <f>IF(R$87=0,0,R$87/PPA_fec!R$87)</f>
        <v>0.4980760356331157</v>
      </c>
      <c r="S160" s="335">
        <f>IF(S$87=0,0,S$87/PPA_fec!S$87)</f>
        <v>0.49807603563311598</v>
      </c>
      <c r="T160" s="335">
        <f>IF(T$87=0,0,T$87/PPA_fec!T$87)</f>
        <v>0.49807603563311598</v>
      </c>
      <c r="U160" s="335">
        <f>IF(U$87=0,0,U$87/PPA_fec!U$87)</f>
        <v>0.51342064999503279</v>
      </c>
      <c r="V160" s="335">
        <f>IF(V$87=0,0,V$87/PPA_fec!V$87)</f>
        <v>0.52227985327603499</v>
      </c>
      <c r="W160" s="335">
        <f>IF(W$87=0,0,W$87/PPA_fec!W$87)</f>
        <v>0.52227985327603488</v>
      </c>
      <c r="X160" s="335">
        <f>IF(X$87=0,0,X$87/PPA_fec!X$87)</f>
        <v>0.52227985327603499</v>
      </c>
      <c r="Y160" s="335">
        <f>IF(Y$87=0,0,Y$87/PPA_fec!Y$87)</f>
        <v>0.52227985327603499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0.84780915326062423</v>
      </c>
      <c r="C161" s="336">
        <f>IF(C$88=0,0,C$88/PPA_fec!C$88)</f>
        <v>0.84892654174625271</v>
      </c>
      <c r="D161" s="336">
        <f>IF(D$88=0,0,D$88/PPA_fec!D$88)</f>
        <v>0.85108162837749068</v>
      </c>
      <c r="E161" s="336">
        <f>IF(E$88=0,0,E$88/PPA_fec!E$88)</f>
        <v>0.85108162837749124</v>
      </c>
      <c r="F161" s="336">
        <f>IF(F$88=0,0,F$88/PPA_fec!F$88)</f>
        <v>0.86205126062411375</v>
      </c>
      <c r="G161" s="336">
        <f>IF(G$88=0,0,G$88/PPA_fec!G$88)</f>
        <v>0.86205126062411375</v>
      </c>
      <c r="H161" s="336">
        <f>IF(H$88=0,0,H$88/PPA_fec!H$88)</f>
        <v>0.87115259616356344</v>
      </c>
      <c r="I161" s="336">
        <f>IF(I$88=0,0,I$88/PPA_fec!I$88)</f>
        <v>0.87115259616356344</v>
      </c>
      <c r="J161" s="336">
        <f>IF(J$88=0,0,J$88/PPA_fec!J$88)</f>
        <v>0.88216153737041292</v>
      </c>
      <c r="K161" s="336">
        <f>IF(K$88=0,0,K$88/PPA_fec!K$88)</f>
        <v>0.88216153737041292</v>
      </c>
      <c r="L161" s="336">
        <f>IF(L$88=0,0,L$88/PPA_fec!L$88)</f>
        <v>0.88216153737041281</v>
      </c>
      <c r="M161" s="336">
        <f>IF(M$88=0,0,M$88/PPA_fec!M$88)</f>
        <v>0.88216153737041314</v>
      </c>
      <c r="N161" s="336">
        <f>IF(N$88=0,0,N$88/PPA_fec!N$88)</f>
        <v>0.88216153737041292</v>
      </c>
      <c r="O161" s="336">
        <f>IF(O$88=0,0,O$88/PPA_fec!O$88)</f>
        <v>0.88216153737041236</v>
      </c>
      <c r="P161" s="336">
        <f>IF(P$88=0,0,P$88/PPA_fec!P$88)</f>
        <v>0.88216153737041236</v>
      </c>
      <c r="Q161" s="336">
        <f>IF(Q$88=0,0,Q$88/PPA_fec!Q$88)</f>
        <v>0.88216153737041236</v>
      </c>
      <c r="R161" s="336">
        <f>IF(R$88=0,0,R$88/PPA_fec!R$88)</f>
        <v>0.88216153737041236</v>
      </c>
      <c r="S161" s="336">
        <f>IF(S$88=0,0,S$88/PPA_fec!S$88)</f>
        <v>0.88216153737041292</v>
      </c>
      <c r="T161" s="336">
        <f>IF(T$88=0,0,T$88/PPA_fec!T$88)</f>
        <v>0.88216153737041292</v>
      </c>
      <c r="U161" s="336">
        <f>IF(U$88=0,0,U$88/PPA_fec!U$88)</f>
        <v>0.92502984552936696</v>
      </c>
      <c r="V161" s="336">
        <f>IF(V$88=0,0,V$88/PPA_fec!V$88)</f>
        <v>0.92502984552936651</v>
      </c>
      <c r="W161" s="336">
        <f>IF(W$88=0,0,W$88/PPA_fec!W$88)</f>
        <v>0.92502984552936707</v>
      </c>
      <c r="X161" s="336">
        <f>IF(X$88=0,0,X$88/PPA_fec!X$88)</f>
        <v>0.91788430794976372</v>
      </c>
      <c r="Y161" s="336">
        <f>IF(Y$88=0,0,Y$88/PPA_fec!Y$88)</f>
        <v>0.92268275553805534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0.62805682900131876</v>
      </c>
      <c r="C162" s="337">
        <f>IF(C$94=0,0,C$94/PPA_fec!C$94)</f>
        <v>0.6288845901387724</v>
      </c>
      <c r="D162" s="337">
        <f>IF(D$94=0,0,D$94/PPA_fec!D$94)</f>
        <v>0.63048107782781537</v>
      </c>
      <c r="E162" s="337">
        <f>IF(E$94=0,0,E$94/PPA_fec!E$94)</f>
        <v>0.63048107782781548</v>
      </c>
      <c r="F162" s="337">
        <f>IF(F$94=0,0,F$94/PPA_fec!F$94)</f>
        <v>0.63860737891530373</v>
      </c>
      <c r="G162" s="337">
        <f>IF(G$94=0,0,G$94/PPA_fec!G$94)</f>
        <v>0.63860737891530373</v>
      </c>
      <c r="H162" s="337">
        <f>IF(H$94=0,0,H$94/PPA_fec!H$94)</f>
        <v>0.64534964622463886</v>
      </c>
      <c r="I162" s="337">
        <f>IF(I$94=0,0,I$94/PPA_fec!I$94)</f>
        <v>0.64534964622463886</v>
      </c>
      <c r="J162" s="337">
        <f>IF(J$94=0,0,J$94/PPA_fec!J$94)</f>
        <v>0.65348968160217502</v>
      </c>
      <c r="K162" s="337">
        <f>IF(K$94=0,0,K$94/PPA_fec!K$94)</f>
        <v>0.65350506738097325</v>
      </c>
      <c r="L162" s="337">
        <f>IF(L$94=0,0,L$94/PPA_fec!L$94)</f>
        <v>0.65350506738097358</v>
      </c>
      <c r="M162" s="337">
        <f>IF(M$94=0,0,M$94/PPA_fec!M$94)</f>
        <v>0.65350506738097325</v>
      </c>
      <c r="N162" s="337">
        <f>IF(N$94=0,0,N$94/PPA_fec!N$94)</f>
        <v>0.65350506738097325</v>
      </c>
      <c r="O162" s="337">
        <f>IF(O$94=0,0,O$94/PPA_fec!O$94)</f>
        <v>0.65350506738097314</v>
      </c>
      <c r="P162" s="337">
        <f>IF(P$94=0,0,P$94/PPA_fec!P$94)</f>
        <v>0.65350506738097314</v>
      </c>
      <c r="Q162" s="337">
        <f>IF(Q$94=0,0,Q$94/PPA_fec!Q$94)</f>
        <v>0.65350506738097314</v>
      </c>
      <c r="R162" s="337">
        <f>IF(R$94=0,0,R$94/PPA_fec!R$94)</f>
        <v>0.65350506738097314</v>
      </c>
      <c r="S162" s="337">
        <f>IF(S$94=0,0,S$94/PPA_fec!S$94)</f>
        <v>0.65350506738097325</v>
      </c>
      <c r="T162" s="337">
        <f>IF(T$94=0,0,T$94/PPA_fec!T$94)</f>
        <v>0.65350506738097314</v>
      </c>
      <c r="U162" s="337">
        <f>IF(U$94=0,0,U$94/PPA_fec!U$94)</f>
        <v>0.66082956064287579</v>
      </c>
      <c r="V162" s="337">
        <f>IF(V$94=0,0,V$94/PPA_fec!V$94)</f>
        <v>0.66742160457858823</v>
      </c>
      <c r="W162" s="337">
        <f>IF(W$94=0,0,W$94/PPA_fec!W$94)</f>
        <v>0.67335444412072942</v>
      </c>
      <c r="X162" s="337">
        <f>IF(X$94=0,0,X$94/PPA_fec!X$94)</f>
        <v>0.6786939997086564</v>
      </c>
      <c r="Y162" s="337">
        <f>IF(Y$94=0,0,Y$94/PPA_fec!Y$94)</f>
        <v>0.68349959973779073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CY: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2055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2056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2064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2065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2076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2077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2088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2089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0</v>
      </c>
      <c r="C83" s="223">
        <v>0</v>
      </c>
      <c r="D83" s="223">
        <v>0</v>
      </c>
      <c r="E83" s="223">
        <v>0</v>
      </c>
      <c r="F83" s="223">
        <v>0</v>
      </c>
      <c r="G83" s="223">
        <v>0</v>
      </c>
      <c r="H83" s="223">
        <v>0</v>
      </c>
      <c r="I83" s="223">
        <v>0</v>
      </c>
      <c r="J83" s="223">
        <v>0</v>
      </c>
      <c r="K83" s="223">
        <v>0</v>
      </c>
      <c r="L83" s="223">
        <v>0</v>
      </c>
      <c r="M83" s="223">
        <v>0</v>
      </c>
      <c r="N83" s="223">
        <v>0</v>
      </c>
      <c r="O83" s="223">
        <v>0</v>
      </c>
      <c r="P83" s="223">
        <v>0</v>
      </c>
      <c r="Q83" s="223">
        <v>0</v>
      </c>
      <c r="R83" s="223">
        <v>0</v>
      </c>
      <c r="S83" s="223">
        <v>0</v>
      </c>
      <c r="T83" s="223">
        <v>0</v>
      </c>
      <c r="U83" s="223">
        <v>0</v>
      </c>
      <c r="V83" s="223">
        <v>0</v>
      </c>
      <c r="W83" s="223">
        <v>0</v>
      </c>
      <c r="X83" s="223">
        <v>0</v>
      </c>
      <c r="Y83" s="223">
        <v>0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0</v>
      </c>
      <c r="C88" s="260">
        <v>0</v>
      </c>
      <c r="D88" s="260">
        <v>0</v>
      </c>
      <c r="E88" s="260">
        <v>0</v>
      </c>
      <c r="F88" s="260">
        <v>0</v>
      </c>
      <c r="G88" s="260">
        <v>0</v>
      </c>
      <c r="H88" s="260">
        <v>0</v>
      </c>
      <c r="I88" s="260">
        <v>0</v>
      </c>
      <c r="J88" s="260">
        <v>0</v>
      </c>
      <c r="K88" s="260">
        <v>0</v>
      </c>
      <c r="L88" s="260">
        <v>0</v>
      </c>
      <c r="M88" s="260">
        <v>0</v>
      </c>
      <c r="N88" s="260">
        <v>0</v>
      </c>
      <c r="O88" s="260">
        <v>0</v>
      </c>
      <c r="P88" s="260">
        <v>0</v>
      </c>
      <c r="Q88" s="260">
        <v>0</v>
      </c>
      <c r="R88" s="260">
        <v>0</v>
      </c>
      <c r="S88" s="260">
        <v>0</v>
      </c>
      <c r="T88" s="260">
        <v>0</v>
      </c>
      <c r="U88" s="260">
        <v>0</v>
      </c>
      <c r="V88" s="260">
        <v>0</v>
      </c>
      <c r="W88" s="260">
        <v>0</v>
      </c>
      <c r="X88" s="260">
        <v>0</v>
      </c>
      <c r="Y88" s="260">
        <v>0</v>
      </c>
      <c r="DA88" s="68" t="s">
        <v>2102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0</v>
      </c>
      <c r="DA89" s="69" t="s">
        <v>2103</v>
      </c>
    </row>
    <row r="90" spans="1:105" ht="12" customHeight="1" x14ac:dyDescent="0.25">
      <c r="A90" s="37" t="s">
        <v>35</v>
      </c>
      <c r="B90" s="226">
        <v>0</v>
      </c>
      <c r="C90" s="226">
        <v>0</v>
      </c>
      <c r="D90" s="226">
        <v>0</v>
      </c>
      <c r="E90" s="226">
        <v>0</v>
      </c>
      <c r="F90" s="226">
        <v>0</v>
      </c>
      <c r="G90" s="226">
        <v>0</v>
      </c>
      <c r="H90" s="226">
        <v>0</v>
      </c>
      <c r="I90" s="226">
        <v>0</v>
      </c>
      <c r="J90" s="226">
        <v>0</v>
      </c>
      <c r="K90" s="226">
        <v>0</v>
      </c>
      <c r="L90" s="226">
        <v>0</v>
      </c>
      <c r="M90" s="226">
        <v>0</v>
      </c>
      <c r="N90" s="226">
        <v>0</v>
      </c>
      <c r="O90" s="226">
        <v>0</v>
      </c>
      <c r="P90" s="226">
        <v>0</v>
      </c>
      <c r="Q90" s="226">
        <v>0</v>
      </c>
      <c r="R90" s="226">
        <v>0</v>
      </c>
      <c r="S90" s="226">
        <v>0</v>
      </c>
      <c r="T90" s="226">
        <v>0</v>
      </c>
      <c r="U90" s="226">
        <v>0</v>
      </c>
      <c r="V90" s="226">
        <v>0</v>
      </c>
      <c r="W90" s="226">
        <v>0</v>
      </c>
      <c r="X90" s="226">
        <v>0</v>
      </c>
      <c r="Y90" s="226">
        <v>0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</v>
      </c>
      <c r="C126" s="232">
        <f t="shared" si="30"/>
        <v>0</v>
      </c>
      <c r="D126" s="232">
        <f t="shared" si="30"/>
        <v>0</v>
      </c>
      <c r="E126" s="232">
        <f t="shared" si="30"/>
        <v>0</v>
      </c>
      <c r="F126" s="232">
        <f t="shared" si="30"/>
        <v>0</v>
      </c>
      <c r="G126" s="232">
        <f t="shared" si="30"/>
        <v>0</v>
      </c>
      <c r="H126" s="232">
        <f t="shared" si="30"/>
        <v>0</v>
      </c>
      <c r="I126" s="232">
        <f t="shared" si="30"/>
        <v>0</v>
      </c>
      <c r="J126" s="232">
        <f t="shared" si="30"/>
        <v>0</v>
      </c>
      <c r="K126" s="232">
        <f t="shared" si="30"/>
        <v>0</v>
      </c>
      <c r="L126" s="232">
        <f t="shared" si="30"/>
        <v>0</v>
      </c>
      <c r="M126" s="232">
        <f t="shared" si="30"/>
        <v>0</v>
      </c>
      <c r="N126" s="232">
        <f t="shared" si="30"/>
        <v>0</v>
      </c>
      <c r="O126" s="232">
        <f t="shared" si="30"/>
        <v>0</v>
      </c>
      <c r="P126" s="232">
        <f t="shared" si="30"/>
        <v>0</v>
      </c>
      <c r="Q126" s="232">
        <f t="shared" si="30"/>
        <v>0</v>
      </c>
      <c r="R126" s="232">
        <f t="shared" si="30"/>
        <v>0</v>
      </c>
      <c r="S126" s="232">
        <f t="shared" si="30"/>
        <v>0</v>
      </c>
      <c r="T126" s="232">
        <f t="shared" si="30"/>
        <v>0</v>
      </c>
      <c r="U126" s="232">
        <f t="shared" si="30"/>
        <v>0</v>
      </c>
      <c r="V126" s="232">
        <f t="shared" si="30"/>
        <v>0</v>
      </c>
      <c r="W126" s="232">
        <f t="shared" si="30"/>
        <v>0</v>
      </c>
      <c r="X126" s="232">
        <f t="shared" si="30"/>
        <v>0</v>
      </c>
      <c r="Y126" s="232">
        <f t="shared" si="30"/>
        <v>0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</v>
      </c>
      <c r="C131" s="300">
        <f t="shared" si="35"/>
        <v>0</v>
      </c>
      <c r="D131" s="300">
        <f t="shared" si="35"/>
        <v>0</v>
      </c>
      <c r="E131" s="300">
        <f t="shared" si="35"/>
        <v>0</v>
      </c>
      <c r="F131" s="300">
        <f t="shared" si="35"/>
        <v>0</v>
      </c>
      <c r="G131" s="300">
        <f t="shared" si="35"/>
        <v>0</v>
      </c>
      <c r="H131" s="300">
        <f t="shared" si="35"/>
        <v>0</v>
      </c>
      <c r="I131" s="300">
        <f t="shared" si="35"/>
        <v>0</v>
      </c>
      <c r="J131" s="300">
        <f t="shared" si="35"/>
        <v>0</v>
      </c>
      <c r="K131" s="300">
        <f t="shared" si="35"/>
        <v>0</v>
      </c>
      <c r="L131" s="300">
        <f t="shared" si="35"/>
        <v>0</v>
      </c>
      <c r="M131" s="300">
        <f t="shared" si="35"/>
        <v>0</v>
      </c>
      <c r="N131" s="300">
        <f t="shared" si="35"/>
        <v>0</v>
      </c>
      <c r="O131" s="300">
        <f t="shared" si="35"/>
        <v>0</v>
      </c>
      <c r="P131" s="300">
        <f t="shared" si="35"/>
        <v>0</v>
      </c>
      <c r="Q131" s="300">
        <f t="shared" si="35"/>
        <v>0</v>
      </c>
      <c r="R131" s="300">
        <f t="shared" si="35"/>
        <v>0</v>
      </c>
      <c r="S131" s="300">
        <f t="shared" si="35"/>
        <v>0</v>
      </c>
      <c r="T131" s="300">
        <f t="shared" si="35"/>
        <v>0</v>
      </c>
      <c r="U131" s="300">
        <f t="shared" si="35"/>
        <v>0</v>
      </c>
      <c r="V131" s="300">
        <f t="shared" si="35"/>
        <v>0</v>
      </c>
      <c r="W131" s="300">
        <f t="shared" si="35"/>
        <v>0</v>
      </c>
      <c r="X131" s="300">
        <f t="shared" si="35"/>
        <v>0</v>
      </c>
      <c r="Y131" s="300">
        <f t="shared" si="35"/>
        <v>0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</v>
      </c>
      <c r="K136" s="320">
        <f>IF(K$5=0,0,K$5/PPA_fec!K$5)</f>
        <v>0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0</v>
      </c>
      <c r="W136" s="320">
        <f>IF(W$5=0,0,W$5/PPA_fec!W$5)</f>
        <v>0</v>
      </c>
      <c r="X136" s="320">
        <f>IF(X$5=0,0,X$5/PPA_fec!X$5)</f>
        <v>0</v>
      </c>
      <c r="Y136" s="320">
        <f>IF(Y$5=0,0,Y$5/PPA_fec!Y$5)</f>
        <v>0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</v>
      </c>
      <c r="K141" s="275">
        <f>IF(K$10=0,0,K$10/PPA_fec!K$10)</f>
        <v>0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</v>
      </c>
      <c r="W141" s="275">
        <f>IF(W$10=0,0,W$10/PPA_fec!W$10)</f>
        <v>0</v>
      </c>
      <c r="X141" s="275">
        <f>IF(X$10=0,0,X$10/PPA_fec!X$10)</f>
        <v>0</v>
      </c>
      <c r="Y141" s="275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</v>
      </c>
      <c r="K143" s="276">
        <f>IF(K$17=0,0,K$17/PPA_fec!K$17)</f>
        <v>0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0</v>
      </c>
      <c r="W143" s="276">
        <f>IF(W$17=0,0,W$17/PPA_fec!W$17)</f>
        <v>0</v>
      </c>
      <c r="X143" s="276">
        <f>IF(X$17=0,0,X$17/PPA_fec!X$17)</f>
        <v>0</v>
      </c>
      <c r="Y143" s="276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0</v>
      </c>
      <c r="C146" s="320">
        <f>IF(C$32=0,0,C$32/PPA_fec!C$32)</f>
        <v>0</v>
      </c>
      <c r="D146" s="320">
        <f>IF(D$32=0,0,D$32/PPA_fec!D$32)</f>
        <v>0</v>
      </c>
      <c r="E146" s="320">
        <f>IF(E$32=0,0,E$32/PPA_fec!E$32)</f>
        <v>0</v>
      </c>
      <c r="F146" s="320">
        <f>IF(F$32=0,0,F$32/PPA_fec!F$32)</f>
        <v>0</v>
      </c>
      <c r="G146" s="320">
        <f>IF(G$32=0,0,G$32/PPA_fec!G$32)</f>
        <v>0</v>
      </c>
      <c r="H146" s="320">
        <f>IF(H$32=0,0,H$32/PPA_fec!H$32)</f>
        <v>0</v>
      </c>
      <c r="I146" s="320">
        <f>IF(I$32=0,0,I$32/PPA_fec!I$32)</f>
        <v>0</v>
      </c>
      <c r="J146" s="320">
        <f>IF(J$32=0,0,J$32/PPA_fec!J$32)</f>
        <v>0</v>
      </c>
      <c r="K146" s="320">
        <f>IF(K$32=0,0,K$32/PPA_fec!K$32)</f>
        <v>0</v>
      </c>
      <c r="L146" s="320">
        <f>IF(L$32=0,0,L$32/PPA_fec!L$32)</f>
        <v>0</v>
      </c>
      <c r="M146" s="320">
        <f>IF(M$32=0,0,M$32/PPA_fec!M$32)</f>
        <v>0</v>
      </c>
      <c r="N146" s="320">
        <f>IF(N$32=0,0,N$32/PPA_fec!N$32)</f>
        <v>0</v>
      </c>
      <c r="O146" s="320">
        <f>IF(O$32=0,0,O$32/PPA_fec!O$32)</f>
        <v>0</v>
      </c>
      <c r="P146" s="320">
        <f>IF(P$32=0,0,P$32/PPA_fec!P$32)</f>
        <v>0</v>
      </c>
      <c r="Q146" s="320">
        <f>IF(Q$32=0,0,Q$32/PPA_fec!Q$32)</f>
        <v>0</v>
      </c>
      <c r="R146" s="320">
        <f>IF(R$32=0,0,R$32/PPA_fec!R$32)</f>
        <v>0</v>
      </c>
      <c r="S146" s="320">
        <f>IF(S$32=0,0,S$32/PPA_fec!S$32)</f>
        <v>0</v>
      </c>
      <c r="T146" s="320">
        <f>IF(T$32=0,0,T$32/PPA_fec!T$32)</f>
        <v>0</v>
      </c>
      <c r="U146" s="320">
        <f>IF(U$32=0,0,U$32/PPA_fec!U$32)</f>
        <v>0</v>
      </c>
      <c r="V146" s="320">
        <f>IF(V$32=0,0,V$32/PPA_fec!V$32)</f>
        <v>0</v>
      </c>
      <c r="W146" s="320">
        <f>IF(W$32=0,0,W$32/PPA_fec!W$32)</f>
        <v>0</v>
      </c>
      <c r="X146" s="320">
        <f>IF(X$32=0,0,X$32/PPA_fec!X$32)</f>
        <v>0</v>
      </c>
      <c r="Y146" s="320">
        <f>IF(Y$32=0,0,Y$32/PPA_fec!Y$32)</f>
        <v>0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</v>
      </c>
      <c r="C151" s="275">
        <f>IF(C$37=0,0,C$37/PPA_fec!C$37)</f>
        <v>0</v>
      </c>
      <c r="D151" s="275">
        <f>IF(D$37=0,0,D$37/PPA_fec!D$37)</f>
        <v>0</v>
      </c>
      <c r="E151" s="275">
        <f>IF(E$37=0,0,E$37/PPA_fec!E$37)</f>
        <v>0</v>
      </c>
      <c r="F151" s="275">
        <f>IF(F$37=0,0,F$37/PPA_fec!F$37)</f>
        <v>0</v>
      </c>
      <c r="G151" s="275">
        <f>IF(G$37=0,0,G$37/PPA_fec!G$37)</f>
        <v>0</v>
      </c>
      <c r="H151" s="275">
        <f>IF(H$37=0,0,H$37/PPA_fec!H$37)</f>
        <v>0</v>
      </c>
      <c r="I151" s="275">
        <f>IF(I$37=0,0,I$37/PPA_fec!I$37)</f>
        <v>0</v>
      </c>
      <c r="J151" s="275">
        <f>IF(J$37=0,0,J$37/PPA_fec!J$37)</f>
        <v>0</v>
      </c>
      <c r="K151" s="275">
        <f>IF(K$37=0,0,K$37/PPA_fec!K$37)</f>
        <v>0</v>
      </c>
      <c r="L151" s="275">
        <f>IF(L$37=0,0,L$37/PPA_fec!L$37)</f>
        <v>0</v>
      </c>
      <c r="M151" s="275">
        <f>IF(M$37=0,0,M$37/PPA_fec!M$37)</f>
        <v>0</v>
      </c>
      <c r="N151" s="275">
        <f>IF(N$37=0,0,N$37/PPA_fec!N$37)</f>
        <v>0</v>
      </c>
      <c r="O151" s="275">
        <f>IF(O$37=0,0,O$37/PPA_fec!O$37)</f>
        <v>0</v>
      </c>
      <c r="P151" s="275">
        <f>IF(P$37=0,0,P$37/PPA_fec!P$37)</f>
        <v>0</v>
      </c>
      <c r="Q151" s="275">
        <f>IF(Q$37=0,0,Q$37/PPA_fec!Q$37)</f>
        <v>0</v>
      </c>
      <c r="R151" s="275">
        <f>IF(R$37=0,0,R$37/PPA_fec!R$37)</f>
        <v>0</v>
      </c>
      <c r="S151" s="275">
        <f>IF(S$37=0,0,S$37/PPA_fec!S$37)</f>
        <v>0</v>
      </c>
      <c r="T151" s="275">
        <f>IF(T$37=0,0,T$37/PPA_fec!T$37)</f>
        <v>0</v>
      </c>
      <c r="U151" s="275">
        <f>IF(U$37=0,0,U$37/PPA_fec!U$37)</f>
        <v>0</v>
      </c>
      <c r="V151" s="275">
        <f>IF(V$37=0,0,V$37/PPA_fec!V$37)</f>
        <v>0</v>
      </c>
      <c r="W151" s="275">
        <f>IF(W$37=0,0,W$37/PPA_fec!W$37)</f>
        <v>0</v>
      </c>
      <c r="X151" s="275">
        <f>IF(X$37=0,0,X$37/PPA_fec!X$37)</f>
        <v>0</v>
      </c>
      <c r="Y151" s="275">
        <f>IF(Y$37=0,0,Y$37/PPA_fec!Y$37)</f>
        <v>0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</v>
      </c>
      <c r="C152" s="276">
        <f>IF(C$43=0,0,C$43/PPA_fec!C$43)</f>
        <v>0</v>
      </c>
      <c r="D152" s="276">
        <f>IF(D$43=0,0,D$43/PPA_fec!D$43)</f>
        <v>0</v>
      </c>
      <c r="E152" s="276">
        <f>IF(E$43=0,0,E$43/PPA_fec!E$43)</f>
        <v>0</v>
      </c>
      <c r="F152" s="276">
        <f>IF(F$43=0,0,F$43/PPA_fec!F$43)</f>
        <v>0</v>
      </c>
      <c r="G152" s="276">
        <f>IF(G$43=0,0,G$43/PPA_fec!G$43)</f>
        <v>0</v>
      </c>
      <c r="H152" s="276">
        <f>IF(H$43=0,0,H$43/PPA_fec!H$43)</f>
        <v>0</v>
      </c>
      <c r="I152" s="276">
        <f>IF(I$43=0,0,I$43/PPA_fec!I$43)</f>
        <v>0</v>
      </c>
      <c r="J152" s="276">
        <f>IF(J$43=0,0,J$43/PPA_fec!J$43)</f>
        <v>0</v>
      </c>
      <c r="K152" s="276">
        <f>IF(K$43=0,0,K$43/PPA_fec!K$43)</f>
        <v>0</v>
      </c>
      <c r="L152" s="276">
        <f>IF(L$43=0,0,L$43/PPA_fec!L$43)</f>
        <v>0</v>
      </c>
      <c r="M152" s="276">
        <f>IF(M$43=0,0,M$43/PPA_fec!M$43)</f>
        <v>0</v>
      </c>
      <c r="N152" s="276">
        <f>IF(N$43=0,0,N$43/PPA_fec!N$43)</f>
        <v>0</v>
      </c>
      <c r="O152" s="276">
        <f>IF(O$43=0,0,O$43/PPA_fec!O$43)</f>
        <v>0</v>
      </c>
      <c r="P152" s="276">
        <f>IF(P$43=0,0,P$43/PPA_fec!P$43)</f>
        <v>0</v>
      </c>
      <c r="Q152" s="276">
        <f>IF(Q$43=0,0,Q$43/PPA_fec!Q$43)</f>
        <v>0</v>
      </c>
      <c r="R152" s="276">
        <f>IF(R$43=0,0,R$43/PPA_fec!R$43)</f>
        <v>0</v>
      </c>
      <c r="S152" s="276">
        <f>IF(S$43=0,0,S$43/PPA_fec!S$43)</f>
        <v>0</v>
      </c>
      <c r="T152" s="276">
        <f>IF(T$43=0,0,T$43/PPA_fec!T$43)</f>
        <v>0</v>
      </c>
      <c r="U152" s="276">
        <f>IF(U$43=0,0,U$43/PPA_fec!U$43)</f>
        <v>0</v>
      </c>
      <c r="V152" s="276">
        <f>IF(V$43=0,0,V$43/PPA_fec!V$43)</f>
        <v>0</v>
      </c>
      <c r="W152" s="276">
        <f>IF(W$43=0,0,W$43/PPA_fec!W$43)</f>
        <v>0</v>
      </c>
      <c r="X152" s="276">
        <f>IF(X$43=0,0,X$43/PPA_fec!X$43)</f>
        <v>0</v>
      </c>
      <c r="Y152" s="276">
        <f>IF(Y$43=0,0,Y$43/PPA_fec!Y$43)</f>
        <v>0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0</v>
      </c>
      <c r="C153" s="276">
        <f>IF(C$56=0,0,C$56/PPA_fec!C$56)</f>
        <v>0</v>
      </c>
      <c r="D153" s="276">
        <f>IF(D$56=0,0,D$56/PPA_fec!D$56)</f>
        <v>0</v>
      </c>
      <c r="E153" s="276">
        <f>IF(E$56=0,0,E$56/PPA_fec!E$56)</f>
        <v>0</v>
      </c>
      <c r="F153" s="276">
        <f>IF(F$56=0,0,F$56/PPA_fec!F$56)</f>
        <v>0</v>
      </c>
      <c r="G153" s="276">
        <f>IF(G$56=0,0,G$56/PPA_fec!G$56)</f>
        <v>0</v>
      </c>
      <c r="H153" s="276">
        <f>IF(H$56=0,0,H$56/PPA_fec!H$56)</f>
        <v>0</v>
      </c>
      <c r="I153" s="276">
        <f>IF(I$56=0,0,I$56/PPA_fec!I$56)</f>
        <v>0</v>
      </c>
      <c r="J153" s="276">
        <f>IF(J$56=0,0,J$56/PPA_fec!J$56)</f>
        <v>0</v>
      </c>
      <c r="K153" s="276">
        <f>IF(K$56=0,0,K$56/PPA_fec!K$56)</f>
        <v>0</v>
      </c>
      <c r="L153" s="276">
        <f>IF(L$56=0,0,L$56/PPA_fec!L$56)</f>
        <v>0</v>
      </c>
      <c r="M153" s="276">
        <f>IF(M$56=0,0,M$56/PPA_fec!M$56)</f>
        <v>0</v>
      </c>
      <c r="N153" s="276">
        <f>IF(N$56=0,0,N$56/PPA_fec!N$56)</f>
        <v>0</v>
      </c>
      <c r="O153" s="276">
        <f>IF(O$56=0,0,O$56/PPA_fec!O$56)</f>
        <v>0</v>
      </c>
      <c r="P153" s="276">
        <f>IF(P$56=0,0,P$56/PPA_fec!P$56)</f>
        <v>0</v>
      </c>
      <c r="Q153" s="276">
        <f>IF(Q$56=0,0,Q$56/PPA_fec!Q$56)</f>
        <v>0</v>
      </c>
      <c r="R153" s="276">
        <f>IF(R$56=0,0,R$56/PPA_fec!R$56)</f>
        <v>0</v>
      </c>
      <c r="S153" s="276">
        <f>IF(S$56=0,0,S$56/PPA_fec!S$56)</f>
        <v>0</v>
      </c>
      <c r="T153" s="276">
        <f>IF(T$56=0,0,T$56/PPA_fec!T$56)</f>
        <v>0</v>
      </c>
      <c r="U153" s="276">
        <f>IF(U$56=0,0,U$56/PPA_fec!U$56)</f>
        <v>0</v>
      </c>
      <c r="V153" s="276">
        <f>IF(V$56=0,0,V$56/PPA_fec!V$56)</f>
        <v>0</v>
      </c>
      <c r="W153" s="276">
        <f>IF(W$56=0,0,W$56/PPA_fec!W$56)</f>
        <v>0</v>
      </c>
      <c r="X153" s="276">
        <f>IF(X$56=0,0,X$56/PPA_fec!X$56)</f>
        <v>0</v>
      </c>
      <c r="Y153" s="276">
        <f>IF(Y$56=0,0,Y$56/PPA_fec!Y$56)</f>
        <v>0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0</v>
      </c>
      <c r="C154" s="277">
        <f>IF(C$69=0,0,C$69/PPA_fec!C$69)</f>
        <v>0</v>
      </c>
      <c r="D154" s="277">
        <f>IF(D$69=0,0,D$69/PPA_fec!D$69)</f>
        <v>0</v>
      </c>
      <c r="E154" s="277">
        <f>IF(E$69=0,0,E$69/PPA_fec!E$69)</f>
        <v>0</v>
      </c>
      <c r="F154" s="277">
        <f>IF(F$69=0,0,F$69/PPA_fec!F$69)</f>
        <v>0</v>
      </c>
      <c r="G154" s="277">
        <f>IF(G$69=0,0,G$69/PPA_fec!G$69)</f>
        <v>0</v>
      </c>
      <c r="H154" s="277">
        <f>IF(H$69=0,0,H$69/PPA_fec!H$69)</f>
        <v>0</v>
      </c>
      <c r="I154" s="277">
        <f>IF(I$69=0,0,I$69/PPA_fec!I$69)</f>
        <v>0</v>
      </c>
      <c r="J154" s="277">
        <f>IF(J$69=0,0,J$69/PPA_fec!J$69)</f>
        <v>0</v>
      </c>
      <c r="K154" s="277">
        <f>IF(K$69=0,0,K$69/PPA_fec!K$69)</f>
        <v>0</v>
      </c>
      <c r="L154" s="277">
        <f>IF(L$69=0,0,L$69/PPA_fec!L$69)</f>
        <v>0</v>
      </c>
      <c r="M154" s="277">
        <f>IF(M$69=0,0,M$69/PPA_fec!M$69)</f>
        <v>0</v>
      </c>
      <c r="N154" s="277">
        <f>IF(N$69=0,0,N$69/PPA_fec!N$69)</f>
        <v>0</v>
      </c>
      <c r="O154" s="277">
        <f>IF(O$69=0,0,O$69/PPA_fec!O$69)</f>
        <v>0</v>
      </c>
      <c r="P154" s="277">
        <f>IF(P$69=0,0,P$69/PPA_fec!P$69)</f>
        <v>0</v>
      </c>
      <c r="Q154" s="277">
        <f>IF(Q$69=0,0,Q$69/PPA_fec!Q$69)</f>
        <v>0</v>
      </c>
      <c r="R154" s="277">
        <f>IF(R$69=0,0,R$69/PPA_fec!R$69)</f>
        <v>0</v>
      </c>
      <c r="S154" s="277">
        <f>IF(S$69=0,0,S$69/PPA_fec!S$69)</f>
        <v>0</v>
      </c>
      <c r="T154" s="277">
        <f>IF(T$69=0,0,T$69/PPA_fec!T$69)</f>
        <v>0</v>
      </c>
      <c r="U154" s="277">
        <f>IF(U$69=0,0,U$69/PPA_fec!U$69)</f>
        <v>0</v>
      </c>
      <c r="V154" s="277">
        <f>IF(V$69=0,0,V$69/PPA_fec!V$69)</f>
        <v>0</v>
      </c>
      <c r="W154" s="277">
        <f>IF(W$69=0,0,W$69/PPA_fec!W$69)</f>
        <v>0</v>
      </c>
      <c r="X154" s="277">
        <f>IF(X$69=0,0,X$69/PPA_fec!X$69)</f>
        <v>0</v>
      </c>
      <c r="Y154" s="277">
        <f>IF(Y$69=0,0,Y$69/PPA_fec!Y$69)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</v>
      </c>
      <c r="C156" s="320">
        <f>IF(C$83=0,0,C$83/PPA_fec!C$83)</f>
        <v>0</v>
      </c>
      <c r="D156" s="320">
        <f>IF(D$83=0,0,D$83/PPA_fec!D$83)</f>
        <v>0</v>
      </c>
      <c r="E156" s="320">
        <f>IF(E$83=0,0,E$83/PPA_fec!E$83)</f>
        <v>0</v>
      </c>
      <c r="F156" s="320">
        <f>IF(F$83=0,0,F$83/PPA_fec!F$83)</f>
        <v>0</v>
      </c>
      <c r="G156" s="320">
        <f>IF(G$83=0,0,G$83/PPA_fec!G$83)</f>
        <v>0</v>
      </c>
      <c r="H156" s="320">
        <f>IF(H$83=0,0,H$83/PPA_fec!H$83)</f>
        <v>0</v>
      </c>
      <c r="I156" s="320">
        <f>IF(I$83=0,0,I$83/PPA_fec!I$83)</f>
        <v>0</v>
      </c>
      <c r="J156" s="320">
        <f>IF(J$83=0,0,J$83/PPA_fec!J$83)</f>
        <v>0</v>
      </c>
      <c r="K156" s="320">
        <f>IF(K$83=0,0,K$83/PPA_fec!K$83)</f>
        <v>0</v>
      </c>
      <c r="L156" s="320">
        <f>IF(L$83=0,0,L$83/PPA_fec!L$83)</f>
        <v>0</v>
      </c>
      <c r="M156" s="320">
        <f>IF(M$83=0,0,M$83/PPA_fec!M$83)</f>
        <v>0</v>
      </c>
      <c r="N156" s="320">
        <f>IF(N$83=0,0,N$83/PPA_fec!N$83)</f>
        <v>0</v>
      </c>
      <c r="O156" s="320">
        <f>IF(O$83=0,0,O$83/PPA_fec!O$83)</f>
        <v>0</v>
      </c>
      <c r="P156" s="320">
        <f>IF(P$83=0,0,P$83/PPA_fec!P$83)</f>
        <v>0</v>
      </c>
      <c r="Q156" s="320">
        <f>IF(Q$83=0,0,Q$83/PPA_fec!Q$83)</f>
        <v>0</v>
      </c>
      <c r="R156" s="320">
        <f>IF(R$83=0,0,R$83/PPA_fec!R$83)</f>
        <v>0</v>
      </c>
      <c r="S156" s="320">
        <f>IF(S$83=0,0,S$83/PPA_fec!S$83)</f>
        <v>0</v>
      </c>
      <c r="T156" s="320">
        <f>IF(T$83=0,0,T$83/PPA_fec!T$83)</f>
        <v>0</v>
      </c>
      <c r="U156" s="320">
        <f>IF(U$83=0,0,U$83/PPA_fec!U$83)</f>
        <v>0</v>
      </c>
      <c r="V156" s="320">
        <f>IF(V$83=0,0,V$83/PPA_fec!V$83)</f>
        <v>0</v>
      </c>
      <c r="W156" s="320">
        <f>IF(W$83=0,0,W$83/PPA_fec!W$83)</f>
        <v>0</v>
      </c>
      <c r="X156" s="320">
        <f>IF(X$83=0,0,X$83/PPA_fec!X$83)</f>
        <v>0</v>
      </c>
      <c r="Y156" s="320">
        <f>IF(Y$83=0,0,Y$83/PPA_fec!Y$83)</f>
        <v>0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0</v>
      </c>
      <c r="C161" s="332">
        <f>IF(C$88=0,0,C$88/PPA_fec!C$88)</f>
        <v>0</v>
      </c>
      <c r="D161" s="332">
        <f>IF(D$88=0,0,D$88/PPA_fec!D$88)</f>
        <v>0</v>
      </c>
      <c r="E161" s="332">
        <f>IF(E$88=0,0,E$88/PPA_fec!E$88)</f>
        <v>0</v>
      </c>
      <c r="F161" s="332">
        <f>IF(F$88=0,0,F$88/PPA_fec!F$88)</f>
        <v>0</v>
      </c>
      <c r="G161" s="332">
        <f>IF(G$88=0,0,G$88/PPA_fec!G$88)</f>
        <v>0</v>
      </c>
      <c r="H161" s="332">
        <f>IF(H$88=0,0,H$88/PPA_fec!H$88)</f>
        <v>0</v>
      </c>
      <c r="I161" s="332">
        <f>IF(I$88=0,0,I$88/PPA_fec!I$88)</f>
        <v>0</v>
      </c>
      <c r="J161" s="332">
        <f>IF(J$88=0,0,J$88/PPA_fec!J$88)</f>
        <v>0</v>
      </c>
      <c r="K161" s="332">
        <f>IF(K$88=0,0,K$88/PPA_fec!K$88)</f>
        <v>0</v>
      </c>
      <c r="L161" s="332">
        <f>IF(L$88=0,0,L$88/PPA_fec!L$88)</f>
        <v>0</v>
      </c>
      <c r="M161" s="332">
        <f>IF(M$88=0,0,M$88/PPA_fec!M$88)</f>
        <v>0</v>
      </c>
      <c r="N161" s="332">
        <f>IF(N$88=0,0,N$88/PPA_fec!N$88)</f>
        <v>0</v>
      </c>
      <c r="O161" s="332">
        <f>IF(O$88=0,0,O$88/PPA_fec!O$88)</f>
        <v>0</v>
      </c>
      <c r="P161" s="332">
        <f>IF(P$88=0,0,P$88/PPA_fec!P$88)</f>
        <v>0</v>
      </c>
      <c r="Q161" s="332">
        <f>IF(Q$88=0,0,Q$88/PPA_fec!Q$88)</f>
        <v>0</v>
      </c>
      <c r="R161" s="332">
        <f>IF(R$88=0,0,R$88/PPA_fec!R$88)</f>
        <v>0</v>
      </c>
      <c r="S161" s="332">
        <f>IF(S$88=0,0,S$88/PPA_fec!S$88)</f>
        <v>0</v>
      </c>
      <c r="T161" s="332">
        <f>IF(T$88=0,0,T$88/PPA_fec!T$88)</f>
        <v>0</v>
      </c>
      <c r="U161" s="332">
        <f>IF(U$88=0,0,U$88/PPA_fec!U$88)</f>
        <v>0</v>
      </c>
      <c r="V161" s="332">
        <f>IF(V$88=0,0,V$88/PPA_fec!V$88)</f>
        <v>0</v>
      </c>
      <c r="W161" s="332">
        <f>IF(W$88=0,0,W$88/PPA_fec!W$88)</f>
        <v>0</v>
      </c>
      <c r="X161" s="332">
        <f>IF(X$88=0,0,X$88/PPA_fec!X$88)</f>
        <v>0</v>
      </c>
      <c r="Y161" s="332">
        <f>IF(Y$88=0,0,Y$88/PPA_fec!Y$88)</f>
        <v>0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CY: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482.01220835255828</v>
      </c>
      <c r="C3" s="203">
        <v>496.31022655529108</v>
      </c>
      <c r="D3" s="203">
        <v>519.14018112198391</v>
      </c>
      <c r="E3" s="203">
        <v>512.72987890467016</v>
      </c>
      <c r="F3" s="203">
        <v>527.40330556395884</v>
      </c>
      <c r="G3" s="203">
        <v>522.69826604731657</v>
      </c>
      <c r="H3" s="203">
        <v>416.86330060155711</v>
      </c>
      <c r="I3" s="203">
        <v>381.05841121495331</v>
      </c>
      <c r="J3" s="203">
        <v>384.32888117412278</v>
      </c>
      <c r="K3" s="203">
        <v>422.30253042105801</v>
      </c>
      <c r="L3" s="203">
        <v>380.69046954441228</v>
      </c>
      <c r="M3" s="203">
        <v>345.27368159785078</v>
      </c>
      <c r="N3" s="203">
        <v>317.20373762756083</v>
      </c>
      <c r="O3" s="203">
        <v>289.23983190029952</v>
      </c>
      <c r="P3" s="203">
        <v>292.96148345318022</v>
      </c>
      <c r="Q3" s="203">
        <v>297.06225000000012</v>
      </c>
      <c r="R3" s="203">
        <v>354.78033382296712</v>
      </c>
      <c r="S3" s="203">
        <v>373.62896912569403</v>
      </c>
      <c r="T3" s="203">
        <v>419.00442289404867</v>
      </c>
      <c r="U3" s="203">
        <v>437.03187857448552</v>
      </c>
      <c r="V3" s="203">
        <v>418.0353362889378</v>
      </c>
      <c r="W3" s="203">
        <v>416.15984711592142</v>
      </c>
      <c r="X3" s="203">
        <v>369.16846667614038</v>
      </c>
      <c r="Y3" s="203">
        <v>374.26641072343511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138.26918555950849</v>
      </c>
      <c r="C5" s="203">
        <v>142.29221672682749</v>
      </c>
      <c r="D5" s="203">
        <v>149.32590221557919</v>
      </c>
      <c r="E5" s="203">
        <v>158.82259782035379</v>
      </c>
      <c r="F5" s="203">
        <v>160.25874819895159</v>
      </c>
      <c r="G5" s="203">
        <v>167.17241421593579</v>
      </c>
      <c r="H5" s="203">
        <v>214.88249402212401</v>
      </c>
      <c r="I5" s="203">
        <v>223.04514824421321</v>
      </c>
      <c r="J5" s="203">
        <v>234.10195491787979</v>
      </c>
      <c r="K5" s="203">
        <v>243.83910170563459</v>
      </c>
      <c r="L5" s="203">
        <v>241.67435228798621</v>
      </c>
      <c r="M5" s="203">
        <v>254.11956940327761</v>
      </c>
      <c r="N5" s="203">
        <v>349.79858317207191</v>
      </c>
      <c r="O5" s="203">
        <v>309.79544598042389</v>
      </c>
      <c r="P5" s="203">
        <v>316.91794020696818</v>
      </c>
      <c r="Q5" s="203">
        <v>358.42785075710742</v>
      </c>
      <c r="R5" s="203">
        <v>343.42040479649069</v>
      </c>
      <c r="S5" s="203">
        <v>422.77053853453828</v>
      </c>
      <c r="T5" s="203">
        <v>411.82078698848761</v>
      </c>
      <c r="U5" s="203">
        <v>434.77038008968708</v>
      </c>
      <c r="V5" s="203">
        <v>406.0554381577158</v>
      </c>
      <c r="W5" s="203">
        <v>400.51606415648968</v>
      </c>
      <c r="X5" s="203">
        <v>452.80588106599919</v>
      </c>
      <c r="Y5" s="203">
        <v>464.59995667911079</v>
      </c>
      <c r="DA5" s="112" t="s">
        <v>2111</v>
      </c>
    </row>
    <row r="6" spans="1:105" ht="12" customHeight="1" x14ac:dyDescent="0.25">
      <c r="A6" s="154" t="s">
        <v>2112</v>
      </c>
      <c r="B6" s="338">
        <v>172.83648194938559</v>
      </c>
      <c r="C6" s="338">
        <v>164.19465785191639</v>
      </c>
      <c r="D6" s="338">
        <v>164.19465785191639</v>
      </c>
      <c r="E6" s="338">
        <v>172.83648194938559</v>
      </c>
      <c r="F6" s="338">
        <v>172.83648194938559</v>
      </c>
      <c r="G6" s="338">
        <v>181.4783060468549</v>
      </c>
      <c r="H6" s="338">
        <v>233.32925063167059</v>
      </c>
      <c r="I6" s="338">
        <v>241.9710747291399</v>
      </c>
      <c r="J6" s="338">
        <v>250.61289882660921</v>
      </c>
      <c r="K6" s="338">
        <v>259.25472292407852</v>
      </c>
      <c r="L6" s="338">
        <v>259.25472292407852</v>
      </c>
      <c r="M6" s="338">
        <v>267.89654702154769</v>
      </c>
      <c r="N6" s="338">
        <v>371.59843619117908</v>
      </c>
      <c r="O6" s="338">
        <v>362.95661209370991</v>
      </c>
      <c r="P6" s="338">
        <v>354.31478799624063</v>
      </c>
      <c r="Q6" s="338">
        <v>380.24026028864841</v>
      </c>
      <c r="R6" s="338">
        <v>371.59843619117908</v>
      </c>
      <c r="S6" s="338">
        <v>449.37485306840267</v>
      </c>
      <c r="T6" s="338">
        <v>449.37485306840267</v>
      </c>
      <c r="U6" s="338">
        <v>458.01667716587201</v>
      </c>
      <c r="V6" s="338">
        <v>449.37485306840267</v>
      </c>
      <c r="W6" s="338">
        <v>449.37485306840267</v>
      </c>
      <c r="X6" s="338">
        <v>483.9421494582798</v>
      </c>
      <c r="Y6" s="338">
        <v>492.58397355574908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8.6418240974692822</v>
      </c>
      <c r="E7" s="340">
        <v>8.6418240974692822</v>
      </c>
      <c r="F7" s="340">
        <v>8.6418240974692822</v>
      </c>
      <c r="G7" s="340">
        <v>17.283648194938561</v>
      </c>
      <c r="H7" s="340">
        <v>51.850944584815693</v>
      </c>
      <c r="I7" s="340">
        <v>17.283648194938561</v>
      </c>
      <c r="J7" s="340">
        <v>17.283648194938561</v>
      </c>
      <c r="K7" s="340">
        <v>8.6418240974692822</v>
      </c>
      <c r="L7" s="340">
        <v>8.6418240974692822</v>
      </c>
      <c r="M7" s="340">
        <v>17.283648194938561</v>
      </c>
      <c r="N7" s="340">
        <v>103.7018891696314</v>
      </c>
      <c r="O7" s="340">
        <v>0</v>
      </c>
      <c r="P7" s="340">
        <v>0</v>
      </c>
      <c r="Q7" s="340">
        <v>25.92547229240785</v>
      </c>
      <c r="R7" s="340">
        <v>0</v>
      </c>
      <c r="S7" s="340">
        <v>86.418240974692822</v>
      </c>
      <c r="T7" s="340">
        <v>0</v>
      </c>
      <c r="U7" s="340">
        <v>17.283648194938561</v>
      </c>
      <c r="V7" s="340">
        <v>0</v>
      </c>
      <c r="W7" s="340">
        <v>0</v>
      </c>
      <c r="X7" s="340">
        <v>43.209120487346411</v>
      </c>
      <c r="Y7" s="340">
        <v>17.283648194938561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8.6418240974691969</v>
      </c>
      <c r="D8" s="342">
        <f t="shared" si="0"/>
        <v>8.6418240974692822</v>
      </c>
      <c r="E8" s="342">
        <f t="shared" si="0"/>
        <v>0</v>
      </c>
      <c r="F8" s="342">
        <f t="shared" si="0"/>
        <v>8.6418240974692822</v>
      </c>
      <c r="G8" s="342">
        <f t="shared" si="0"/>
        <v>8.6418240974692537</v>
      </c>
      <c r="H8" s="342">
        <f t="shared" si="0"/>
        <v>0</v>
      </c>
      <c r="I8" s="342">
        <f t="shared" si="0"/>
        <v>8.6418240974692537</v>
      </c>
      <c r="J8" s="342">
        <f t="shared" si="0"/>
        <v>8.6418240974692537</v>
      </c>
      <c r="K8" s="342">
        <f t="shared" si="0"/>
        <v>0</v>
      </c>
      <c r="L8" s="342">
        <f t="shared" si="0"/>
        <v>8.6418240974692822</v>
      </c>
      <c r="M8" s="342">
        <f t="shared" si="0"/>
        <v>8.6418240974693958</v>
      </c>
      <c r="N8" s="342">
        <f t="shared" si="0"/>
        <v>0</v>
      </c>
      <c r="O8" s="342">
        <f t="shared" si="0"/>
        <v>8.6418240974691685</v>
      </c>
      <c r="P8" s="342">
        <f t="shared" si="0"/>
        <v>8.6418240974692822</v>
      </c>
      <c r="Q8" s="342">
        <f t="shared" si="0"/>
        <v>0</v>
      </c>
      <c r="R8" s="342">
        <f t="shared" si="0"/>
        <v>8.641824097469339</v>
      </c>
      <c r="S8" s="342">
        <f t="shared" si="0"/>
        <v>8.6418240974692253</v>
      </c>
      <c r="T8" s="342">
        <f t="shared" si="0"/>
        <v>0</v>
      </c>
      <c r="U8" s="342">
        <f t="shared" si="0"/>
        <v>8.6418240974692253</v>
      </c>
      <c r="V8" s="342">
        <f t="shared" si="0"/>
        <v>8.641824097469339</v>
      </c>
      <c r="W8" s="342">
        <f t="shared" si="0"/>
        <v>0</v>
      </c>
      <c r="X8" s="342">
        <f t="shared" si="0"/>
        <v>8.6418240974692822</v>
      </c>
      <c r="Y8" s="342">
        <f t="shared" si="0"/>
        <v>8.6418240974692822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34.5672963898771</v>
      </c>
      <c r="C9" s="343">
        <f t="shared" si="1"/>
        <v>21.902441125088899</v>
      </c>
      <c r="D9" s="343">
        <f t="shared" si="1"/>
        <v>14.868755636337198</v>
      </c>
      <c r="E9" s="343">
        <f t="shared" si="1"/>
        <v>14.013884129031794</v>
      </c>
      <c r="F9" s="343">
        <f t="shared" si="1"/>
        <v>12.577733750433993</v>
      </c>
      <c r="G9" s="343">
        <f t="shared" si="1"/>
        <v>14.305891830919109</v>
      </c>
      <c r="H9" s="343">
        <f t="shared" si="1"/>
        <v>18.446756609546583</v>
      </c>
      <c r="I9" s="343">
        <f t="shared" si="1"/>
        <v>18.925926484926691</v>
      </c>
      <c r="J9" s="343">
        <f t="shared" si="1"/>
        <v>16.510943908729416</v>
      </c>
      <c r="K9" s="343">
        <f t="shared" si="1"/>
        <v>15.415621218443931</v>
      </c>
      <c r="L9" s="343">
        <f t="shared" si="1"/>
        <v>17.580370636092312</v>
      </c>
      <c r="M9" s="343">
        <f t="shared" si="1"/>
        <v>13.776977618270081</v>
      </c>
      <c r="N9" s="343">
        <f t="shared" si="1"/>
        <v>21.799853019107161</v>
      </c>
      <c r="O9" s="343">
        <f t="shared" si="1"/>
        <v>53.161166113286015</v>
      </c>
      <c r="P9" s="343">
        <f t="shared" si="1"/>
        <v>37.396847789272442</v>
      </c>
      <c r="Q9" s="343">
        <f t="shared" si="1"/>
        <v>21.812409531540993</v>
      </c>
      <c r="R9" s="343">
        <f t="shared" si="1"/>
        <v>28.178031394688389</v>
      </c>
      <c r="S9" s="343">
        <f t="shared" si="1"/>
        <v>26.604314533864397</v>
      </c>
      <c r="T9" s="343">
        <f t="shared" si="1"/>
        <v>37.55406607991506</v>
      </c>
      <c r="U9" s="343">
        <f t="shared" si="1"/>
        <v>23.246297076184931</v>
      </c>
      <c r="V9" s="343">
        <f t="shared" si="1"/>
        <v>43.319414910686874</v>
      </c>
      <c r="W9" s="343">
        <f t="shared" si="1"/>
        <v>48.858788911912995</v>
      </c>
      <c r="X9" s="343">
        <f t="shared" si="1"/>
        <v>31.136268392280613</v>
      </c>
      <c r="Y9" s="343">
        <f t="shared" si="1"/>
        <v>27.984016876638293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15.064324423475441</v>
      </c>
      <c r="C12" s="210">
        <v>15.537642944248841</v>
      </c>
      <c r="D12" s="210">
        <v>16.653827158661709</v>
      </c>
      <c r="E12" s="210">
        <v>17.794130290920052</v>
      </c>
      <c r="F12" s="210">
        <v>17.639825469107279</v>
      </c>
      <c r="G12" s="210">
        <v>17.67999402890797</v>
      </c>
      <c r="H12" s="210">
        <v>21.846334015676032</v>
      </c>
      <c r="I12" s="210">
        <v>22.617774664607811</v>
      </c>
      <c r="J12" s="210">
        <v>23.517993380100389</v>
      </c>
      <c r="K12" s="210">
        <v>23.571332978147879</v>
      </c>
      <c r="L12" s="210">
        <v>23.97283210094167</v>
      </c>
      <c r="M12" s="210">
        <v>25.21182829451649</v>
      </c>
      <c r="N12" s="210">
        <v>34.978503869303523</v>
      </c>
      <c r="O12" s="210">
        <v>30.559587274290632</v>
      </c>
      <c r="P12" s="210">
        <v>30.832072226999131</v>
      </c>
      <c r="Q12" s="210">
        <v>34.281513327601033</v>
      </c>
      <c r="R12" s="210">
        <v>33.431728288907991</v>
      </c>
      <c r="S12" s="210">
        <v>41.30042992261393</v>
      </c>
      <c r="T12" s="210">
        <v>40.426999140154763</v>
      </c>
      <c r="U12" s="210">
        <v>41.723817712811687</v>
      </c>
      <c r="V12" s="210">
        <v>39.236371453138418</v>
      </c>
      <c r="W12" s="210">
        <v>40.38065348237317</v>
      </c>
      <c r="X12" s="210">
        <v>45.279191745485797</v>
      </c>
      <c r="Y12" s="210">
        <v>42.279363714531392</v>
      </c>
      <c r="DA12" s="109" t="s">
        <v>2118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4.1442900296663261</v>
      </c>
      <c r="C14" s="204">
        <f t="shared" si="2"/>
        <v>4.1876859365102259</v>
      </c>
      <c r="D14" s="204">
        <f t="shared" si="2"/>
        <v>4.0141023091346257</v>
      </c>
      <c r="E14" s="204">
        <f t="shared" si="2"/>
        <v>4.1225911679621774</v>
      </c>
      <c r="F14" s="204">
        <f t="shared" si="2"/>
        <v>3.7103327777917179</v>
      </c>
      <c r="G14" s="204">
        <f t="shared" si="2"/>
        <v>3.4065632464488118</v>
      </c>
      <c r="H14" s="204">
        <f t="shared" si="2"/>
        <v>7.142980619287381</v>
      </c>
      <c r="I14" s="204">
        <f t="shared" si="2"/>
        <v>6.8826069947883761</v>
      </c>
      <c r="J14" s="204">
        <f t="shared" si="2"/>
        <v>6.7510114368501686</v>
      </c>
      <c r="K14" s="204">
        <f t="shared" si="2"/>
        <v>6.6180225740206193</v>
      </c>
      <c r="L14" s="204">
        <f t="shared" si="2"/>
        <v>6.3173720837447709</v>
      </c>
      <c r="M14" s="204">
        <f t="shared" si="2"/>
        <v>7.7044336255569004</v>
      </c>
      <c r="N14" s="204">
        <f t="shared" si="2"/>
        <v>17.485468615649182</v>
      </c>
      <c r="O14" s="204">
        <f t="shared" si="2"/>
        <v>14.31805674978504</v>
      </c>
      <c r="P14" s="204">
        <f t="shared" si="2"/>
        <v>14.337403267411865</v>
      </c>
      <c r="Q14" s="204">
        <f t="shared" si="2"/>
        <v>18.536801375752365</v>
      </c>
      <c r="R14" s="204">
        <f t="shared" si="2"/>
        <v>16.330352536543423</v>
      </c>
      <c r="S14" s="204">
        <f t="shared" si="2"/>
        <v>23.323817712811692</v>
      </c>
      <c r="T14" s="204">
        <f t="shared" si="2"/>
        <v>21.587446259673253</v>
      </c>
      <c r="U14" s="204">
        <f t="shared" si="2"/>
        <v>22.048839208942386</v>
      </c>
      <c r="V14" s="204">
        <f t="shared" si="2"/>
        <v>20.53662940670679</v>
      </c>
      <c r="W14" s="204">
        <f t="shared" si="2"/>
        <v>21.124419604471196</v>
      </c>
      <c r="X14" s="204">
        <f t="shared" si="2"/>
        <v>22.196044711951846</v>
      </c>
      <c r="Y14" s="204">
        <f t="shared" si="2"/>
        <v>16.494840928632843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3.389251934651762</v>
      </c>
      <c r="I16" s="204">
        <v>3.389251934651762</v>
      </c>
      <c r="J16" s="204">
        <v>3.389251934651762</v>
      </c>
      <c r="K16" s="204">
        <v>3.389251934651762</v>
      </c>
      <c r="L16" s="204">
        <v>3.389251934651762</v>
      </c>
      <c r="M16" s="204">
        <v>4.519002579535683</v>
      </c>
      <c r="N16" s="204">
        <v>5.6486672398968194</v>
      </c>
      <c r="O16" s="204">
        <v>4.519002579535683</v>
      </c>
      <c r="P16" s="204">
        <v>4.519002579535683</v>
      </c>
      <c r="Q16" s="204">
        <v>5.6486672398968194</v>
      </c>
      <c r="R16" s="204">
        <v>4.519002579535683</v>
      </c>
      <c r="S16" s="204">
        <v>6.2305245055889937</v>
      </c>
      <c r="T16" s="204">
        <v>6.503955288048151</v>
      </c>
      <c r="U16" s="204">
        <v>7.198710232158211</v>
      </c>
      <c r="V16" s="204">
        <v>6.4576096302665524</v>
      </c>
      <c r="W16" s="204">
        <v>5.974032674118658</v>
      </c>
      <c r="X16" s="204">
        <v>6.4926053310404122</v>
      </c>
      <c r="Y16" s="204">
        <v>5.7040412725709366</v>
      </c>
      <c r="DA16" s="71" t="s">
        <v>2121</v>
      </c>
    </row>
    <row r="17" spans="1:105" ht="12" customHeight="1" x14ac:dyDescent="0.25">
      <c r="A17" s="18" t="s">
        <v>71</v>
      </c>
      <c r="B17" s="204">
        <v>4.1442900296663261</v>
      </c>
      <c r="C17" s="204">
        <v>4.1876859365102259</v>
      </c>
      <c r="D17" s="204">
        <v>4.0141023091346257</v>
      </c>
      <c r="E17" s="204">
        <v>4.1225911679621774</v>
      </c>
      <c r="F17" s="204">
        <v>3.7103327777917179</v>
      </c>
      <c r="G17" s="204">
        <v>3.4065632464488118</v>
      </c>
      <c r="H17" s="204">
        <v>3.753728684635619</v>
      </c>
      <c r="I17" s="204">
        <v>3.4933550601366141</v>
      </c>
      <c r="J17" s="204">
        <v>3.3617595021984061</v>
      </c>
      <c r="K17" s="204">
        <v>3.2287706393688569</v>
      </c>
      <c r="L17" s="204">
        <v>2.9281201490930089</v>
      </c>
      <c r="M17" s="204">
        <v>3.185431046021217</v>
      </c>
      <c r="N17" s="204">
        <v>3.0708512467755802</v>
      </c>
      <c r="O17" s="204">
        <v>2.040154772141014</v>
      </c>
      <c r="P17" s="204">
        <v>2.0447979363714528</v>
      </c>
      <c r="Q17" s="204">
        <v>4.1026655202063624</v>
      </c>
      <c r="R17" s="204">
        <v>3.0754944110060189</v>
      </c>
      <c r="S17" s="204">
        <v>4.979965606190885</v>
      </c>
      <c r="T17" s="204">
        <v>4.1081685296646597</v>
      </c>
      <c r="U17" s="204">
        <v>4.3778159931212377</v>
      </c>
      <c r="V17" s="204">
        <v>4.2618228718830604</v>
      </c>
      <c r="W17" s="204">
        <v>5.3028374892519343</v>
      </c>
      <c r="X17" s="204">
        <v>5.7006018916595007</v>
      </c>
      <c r="Y17" s="204">
        <v>5.3707652622527942</v>
      </c>
      <c r="DA17" s="71" t="s">
        <v>2122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8.7659501289767832</v>
      </c>
      <c r="O18" s="204">
        <v>7.7588993981083414</v>
      </c>
      <c r="P18" s="204">
        <v>7.7736027515047281</v>
      </c>
      <c r="Q18" s="204">
        <v>8.785468615649183</v>
      </c>
      <c r="R18" s="204">
        <v>8.7358555460017193</v>
      </c>
      <c r="S18" s="204">
        <v>12.081943250214961</v>
      </c>
      <c r="T18" s="204">
        <v>10.95124677558039</v>
      </c>
      <c r="U18" s="204">
        <v>10.374978503869301</v>
      </c>
      <c r="V18" s="204">
        <v>9.8046431642304377</v>
      </c>
      <c r="W18" s="204">
        <v>9.84127257093723</v>
      </c>
      <c r="X18" s="204">
        <v>10.00077386070507</v>
      </c>
      <c r="Y18" s="204">
        <v>5.4200343938091136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3.1384350816852973E-2</v>
      </c>
      <c r="T19" s="204">
        <v>2.407566638005159E-2</v>
      </c>
      <c r="U19" s="204">
        <v>9.733447979363713E-2</v>
      </c>
      <c r="V19" s="204">
        <v>1.255374032674119E-2</v>
      </c>
      <c r="W19" s="204">
        <v>6.2768701633705926E-3</v>
      </c>
      <c r="X19" s="204">
        <v>2.0636285468615648E-3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0.35829750644883918</v>
      </c>
      <c r="L23" s="204">
        <f t="shared" si="4"/>
        <v>0.7165090283748925</v>
      </c>
      <c r="M23" s="204">
        <f t="shared" si="4"/>
        <v>1.6002579535683581</v>
      </c>
      <c r="N23" s="204">
        <f t="shared" si="4"/>
        <v>1.671883061049011</v>
      </c>
      <c r="O23" s="204">
        <f t="shared" si="4"/>
        <v>1.6241616509028369</v>
      </c>
      <c r="P23" s="204">
        <f t="shared" si="4"/>
        <v>2.65116079105761</v>
      </c>
      <c r="Q23" s="204">
        <f t="shared" si="4"/>
        <v>1.8152192605331039</v>
      </c>
      <c r="R23" s="204">
        <f t="shared" si="4"/>
        <v>2.4840068787618224</v>
      </c>
      <c r="S23" s="204">
        <f t="shared" si="4"/>
        <v>2.8288048151332763</v>
      </c>
      <c r="T23" s="204">
        <f t="shared" si="4"/>
        <v>3.1855546001719688</v>
      </c>
      <c r="U23" s="204">
        <f t="shared" si="4"/>
        <v>3.9169389509888211</v>
      </c>
      <c r="V23" s="204">
        <f t="shared" si="4"/>
        <v>3.2222699914015478</v>
      </c>
      <c r="W23" s="204">
        <f t="shared" si="4"/>
        <v>2.7522785898538258</v>
      </c>
      <c r="X23" s="204">
        <f t="shared" si="4"/>
        <v>6.9660361134995696</v>
      </c>
      <c r="Y23" s="204">
        <f t="shared" si="4"/>
        <v>5.7732588134135856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1.050902837489252</v>
      </c>
      <c r="Q24" s="204">
        <v>0.16715391229578669</v>
      </c>
      <c r="R24" s="204">
        <v>0.85984522785898532</v>
      </c>
      <c r="S24" s="204">
        <v>1.198022355975924</v>
      </c>
      <c r="T24" s="204">
        <v>1.6048151332760101</v>
      </c>
      <c r="U24" s="204">
        <v>2.3680997420464309</v>
      </c>
      <c r="V24" s="204">
        <v>1.646689595872743</v>
      </c>
      <c r="W24" s="204">
        <v>1.138091143594153</v>
      </c>
      <c r="X24" s="204">
        <v>4.2971625107480653</v>
      </c>
      <c r="Y24" s="204">
        <v>3.1042132416165091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0.35829750644883918</v>
      </c>
      <c r="L25" s="204">
        <v>0.7165090283748925</v>
      </c>
      <c r="M25" s="204">
        <v>1.6002579535683581</v>
      </c>
      <c r="N25" s="204">
        <v>1.671883061049011</v>
      </c>
      <c r="O25" s="204">
        <v>1.6241616509028369</v>
      </c>
      <c r="P25" s="204">
        <v>1.6002579535683581</v>
      </c>
      <c r="Q25" s="204">
        <v>1.6480653482373171</v>
      </c>
      <c r="R25" s="204">
        <v>1.6241616509028369</v>
      </c>
      <c r="S25" s="204">
        <v>1.6307824591573521</v>
      </c>
      <c r="T25" s="204">
        <v>1.5807394668959589</v>
      </c>
      <c r="U25" s="204">
        <v>1.5488392089423899</v>
      </c>
      <c r="V25" s="204">
        <v>1.572055030094583</v>
      </c>
      <c r="W25" s="204">
        <v>1.608856405846947</v>
      </c>
      <c r="X25" s="204">
        <v>1.54213241616509</v>
      </c>
      <c r="Y25" s="204">
        <v>1.6107480653482369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3.5253654342218398E-3</v>
      </c>
      <c r="W26" s="204">
        <v>5.3310404127257091E-3</v>
      </c>
      <c r="X26" s="204">
        <v>2.4763542562338779E-2</v>
      </c>
      <c r="Y26" s="204">
        <v>2.2098022355975921E-2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1.1019776440240761</v>
      </c>
      <c r="Y27" s="204">
        <v>1.036199484092863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2133</v>
      </c>
    </row>
    <row r="31" spans="1:105" ht="12" customHeight="1" x14ac:dyDescent="0.25">
      <c r="A31" s="21" t="s">
        <v>40</v>
      </c>
      <c r="B31" s="207">
        <v>10.920034393809109</v>
      </c>
      <c r="C31" s="207">
        <v>11.34995700773861</v>
      </c>
      <c r="D31" s="207">
        <v>12.639724849527081</v>
      </c>
      <c r="E31" s="207">
        <v>13.671539122957871</v>
      </c>
      <c r="F31" s="207">
        <v>13.929492691315559</v>
      </c>
      <c r="G31" s="207">
        <v>14.27343078245916</v>
      </c>
      <c r="H31" s="207">
        <v>14.70335339638865</v>
      </c>
      <c r="I31" s="207">
        <v>15.735167669819431</v>
      </c>
      <c r="J31" s="207">
        <v>16.766981943250219</v>
      </c>
      <c r="K31" s="207">
        <v>16.595012897678419</v>
      </c>
      <c r="L31" s="207">
        <v>16.938950988822011</v>
      </c>
      <c r="M31" s="207">
        <v>15.90713671539123</v>
      </c>
      <c r="N31" s="207">
        <v>15.82115219260533</v>
      </c>
      <c r="O31" s="207">
        <v>14.61736887360275</v>
      </c>
      <c r="P31" s="207">
        <v>13.843508168529659</v>
      </c>
      <c r="Q31" s="207">
        <v>13.929492691315559</v>
      </c>
      <c r="R31" s="207">
        <v>14.61736887360275</v>
      </c>
      <c r="S31" s="207">
        <v>15.147807394668961</v>
      </c>
      <c r="T31" s="207">
        <v>15.653998280309541</v>
      </c>
      <c r="U31" s="207">
        <v>15.758039552880479</v>
      </c>
      <c r="V31" s="207">
        <v>15.477472055030089</v>
      </c>
      <c r="W31" s="207">
        <v>16.50395528804815</v>
      </c>
      <c r="X31" s="207">
        <v>16.117110920034388</v>
      </c>
      <c r="Y31" s="207">
        <v>20.011263972484951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12.85732330298551</v>
      </c>
      <c r="C33" s="203">
        <f>FBT_emi!C5</f>
        <v>12.991955580402429</v>
      </c>
      <c r="D33" s="203">
        <f>FBT_emi!D5</f>
        <v>12.45342647057914</v>
      </c>
      <c r="E33" s="203">
        <f>FBT_emi!E5</f>
        <v>12.79000434600554</v>
      </c>
      <c r="F33" s="203">
        <f>FBT_emi!F5</f>
        <v>11.51100616607725</v>
      </c>
      <c r="G33" s="203">
        <f>FBT_emi!G5</f>
        <v>10.56858586132614</v>
      </c>
      <c r="H33" s="203">
        <f>FBT_emi!H5</f>
        <v>20.599604163286021</v>
      </c>
      <c r="I33" s="203">
        <f>FBT_emi!I5</f>
        <v>19.791816136230111</v>
      </c>
      <c r="J33" s="203">
        <f>FBT_emi!J5</f>
        <v>19.383551602235439</v>
      </c>
      <c r="K33" s="203">
        <f>FBT_emi!K5</f>
        <v>18.970964453883081</v>
      </c>
      <c r="L33" s="203">
        <f>FBT_emi!L5</f>
        <v>18.038220720602439</v>
      </c>
      <c r="M33" s="203">
        <f>FBT_emi!M5</f>
        <v>21.821162124479279</v>
      </c>
      <c r="N33" s="203">
        <f>FBT_emi!N5</f>
        <v>52.85690640232496</v>
      </c>
      <c r="O33" s="203">
        <f>FBT_emi!O5</f>
        <v>43.411394521447527</v>
      </c>
      <c r="P33" s="203">
        <f>FBT_emi!P5</f>
        <v>43.473447001917329</v>
      </c>
      <c r="Q33" s="203">
        <f>FBT_emi!Q5</f>
        <v>56.121277682268548</v>
      </c>
      <c r="R33" s="203">
        <f>FBT_emi!R5</f>
        <v>49.789359361666797</v>
      </c>
      <c r="S33" s="203">
        <f>FBT_emi!S5</f>
        <v>71.157198601279916</v>
      </c>
      <c r="T33" s="203">
        <f>FBT_emi!T5</f>
        <v>65.488770361864894</v>
      </c>
      <c r="U33" s="203">
        <f>FBT_emi!U5</f>
        <v>66.513868921516163</v>
      </c>
      <c r="V33" s="203">
        <f>FBT_emi!V5</f>
        <v>62.092682282025812</v>
      </c>
      <c r="W33" s="203">
        <f>FBT_emi!W5</f>
        <v>64.144603081175177</v>
      </c>
      <c r="X33" s="203">
        <f>FBT_emi!X5</f>
        <v>67.252830841908676</v>
      </c>
      <c r="Y33" s="203">
        <f>FBT_emi!Y5</f>
        <v>49.295775601245431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31.252993518489763</v>
      </c>
      <c r="C35" s="284">
        <f t="shared" si="5"/>
        <v>31.30631228796145</v>
      </c>
      <c r="D35" s="284">
        <f t="shared" si="5"/>
        <v>32.079634295825215</v>
      </c>
      <c r="E35" s="284">
        <f t="shared" si="5"/>
        <v>34.70468763968492</v>
      </c>
      <c r="F35" s="284">
        <f t="shared" si="5"/>
        <v>33.44655841746156</v>
      </c>
      <c r="G35" s="284">
        <f t="shared" si="5"/>
        <v>33.824474227943035</v>
      </c>
      <c r="H35" s="284">
        <f t="shared" si="5"/>
        <v>52.406469900685778</v>
      </c>
      <c r="I35" s="284">
        <f t="shared" si="5"/>
        <v>59.355138212260137</v>
      </c>
      <c r="J35" s="284">
        <f t="shared" si="5"/>
        <v>61.192365528848725</v>
      </c>
      <c r="K35" s="284">
        <f t="shared" si="5"/>
        <v>55.816224815527413</v>
      </c>
      <c r="L35" s="284">
        <f t="shared" si="5"/>
        <v>62.971978598862556</v>
      </c>
      <c r="M35" s="284">
        <f t="shared" si="5"/>
        <v>73.019837995881076</v>
      </c>
      <c r="N35" s="284">
        <f t="shared" si="5"/>
        <v>110.27141146228522</v>
      </c>
      <c r="O35" s="284">
        <f t="shared" si="5"/>
        <v>105.65483693416219</v>
      </c>
      <c r="P35" s="284">
        <f t="shared" si="5"/>
        <v>105.24275021950649</v>
      </c>
      <c r="Q35" s="284">
        <f t="shared" si="5"/>
        <v>115.40178305254545</v>
      </c>
      <c r="R35" s="284">
        <f t="shared" si="5"/>
        <v>94.232191307396945</v>
      </c>
      <c r="S35" s="284">
        <f t="shared" si="5"/>
        <v>110.53861808215382</v>
      </c>
      <c r="T35" s="284">
        <f t="shared" si="5"/>
        <v>96.483466358008627</v>
      </c>
      <c r="U35" s="284">
        <f t="shared" si="5"/>
        <v>95.47087926150104</v>
      </c>
      <c r="V35" s="284">
        <f t="shared" si="5"/>
        <v>93.85898283493195</v>
      </c>
      <c r="W35" s="284">
        <f t="shared" si="5"/>
        <v>97.031594379467194</v>
      </c>
      <c r="X35" s="284">
        <f t="shared" si="5"/>
        <v>122.65184010206315</v>
      </c>
      <c r="Y35" s="284">
        <f t="shared" si="5"/>
        <v>112.96595821358335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108.94925259389798</v>
      </c>
      <c r="C36" s="344">
        <f t="shared" si="6"/>
        <v>109.1953116035714</v>
      </c>
      <c r="D36" s="344">
        <f t="shared" si="6"/>
        <v>111.52671379556691</v>
      </c>
      <c r="E36" s="344">
        <f t="shared" si="6"/>
        <v>112.03777381256043</v>
      </c>
      <c r="F36" s="344">
        <f t="shared" si="6"/>
        <v>110.07090512905103</v>
      </c>
      <c r="G36" s="344">
        <f t="shared" si="6"/>
        <v>105.75903992192642</v>
      </c>
      <c r="H36" s="344">
        <f t="shared" si="6"/>
        <v>101.66642059462863</v>
      </c>
      <c r="I36" s="344">
        <f t="shared" si="6"/>
        <v>101.40446830003897</v>
      </c>
      <c r="J36" s="344">
        <f t="shared" si="6"/>
        <v>100.46047410561019</v>
      </c>
      <c r="K36" s="344">
        <f t="shared" si="6"/>
        <v>96.667568135169176</v>
      </c>
      <c r="L36" s="344">
        <f t="shared" si="6"/>
        <v>99.194771286176632</v>
      </c>
      <c r="M36" s="344">
        <f t="shared" si="6"/>
        <v>99.212462675420028</v>
      </c>
      <c r="N36" s="344">
        <f t="shared" si="6"/>
        <v>99.996127920555338</v>
      </c>
      <c r="O36" s="344">
        <f t="shared" si="6"/>
        <v>98.644404463652791</v>
      </c>
      <c r="P36" s="344">
        <f t="shared" si="6"/>
        <v>97.287241633792547</v>
      </c>
      <c r="Q36" s="344">
        <f t="shared" si="6"/>
        <v>95.644111514181077</v>
      </c>
      <c r="R36" s="344">
        <f t="shared" si="6"/>
        <v>97.349277509353229</v>
      </c>
      <c r="S36" s="344">
        <f t="shared" si="6"/>
        <v>97.689943262779849</v>
      </c>
      <c r="T36" s="344">
        <f t="shared" si="6"/>
        <v>98.166485076638196</v>
      </c>
      <c r="U36" s="344">
        <f t="shared" si="6"/>
        <v>95.967479901010378</v>
      </c>
      <c r="V36" s="344">
        <f t="shared" si="6"/>
        <v>96.628114700679461</v>
      </c>
      <c r="W36" s="344">
        <f t="shared" si="6"/>
        <v>100.82155772557387</v>
      </c>
      <c r="X36" s="344">
        <f t="shared" si="6"/>
        <v>99.996916203670253</v>
      </c>
      <c r="Y36" s="344">
        <f t="shared" si="6"/>
        <v>91.001652296177113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59.002525281301757</v>
      </c>
      <c r="C37" s="344">
        <f>IF(FBT_ued!C$5=0,"",FBT_ued!C$5/C$5*1000)</f>
        <v>59.209922529140705</v>
      </c>
      <c r="D37" s="344">
        <f>IF(FBT_ued!D$5=0,"",FBT_ued!D$5/D$5*1000)</f>
        <v>60.859644131092573</v>
      </c>
      <c r="E37" s="344">
        <f>IF(FBT_ued!E$5=0,"",FBT_ued!E$5/E$5*1000)</f>
        <v>61.265470131327938</v>
      </c>
      <c r="F37" s="344">
        <f>IF(FBT_ued!F$5=0,"",FBT_ued!F$5/F$5*1000)</f>
        <v>60.474394847090537</v>
      </c>
      <c r="G37" s="344">
        <f>IF(FBT_ued!G$5=0,"",FBT_ued!G$5/G$5*1000)</f>
        <v>58.331313971448196</v>
      </c>
      <c r="H37" s="344">
        <f>IF(FBT_ued!H$5=0,"",FBT_ued!H$5/H$5*1000)</f>
        <v>54.692694635880386</v>
      </c>
      <c r="I37" s="344">
        <f>IF(FBT_ued!I$5=0,"",FBT_ued!I$5/I$5*1000)</f>
        <v>54.825701656923059</v>
      </c>
      <c r="J37" s="344">
        <f>IF(FBT_ued!J$5=0,"",FBT_ued!J$5/J$5*1000)</f>
        <v>54.5180402187884</v>
      </c>
      <c r="K37" s="344">
        <f>IF(FBT_ued!K$5=0,"",FBT_ued!K$5/K$5*1000)</f>
        <v>52.391282661338344</v>
      </c>
      <c r="L37" s="344">
        <f>IF(FBT_ued!L$5=0,"",FBT_ued!L$5/L$5*1000)</f>
        <v>53.828503908935822</v>
      </c>
      <c r="M37" s="344">
        <f>IF(FBT_ued!M$5=0,"",FBT_ued!M$5/M$5*1000)</f>
        <v>53.072012435488851</v>
      </c>
      <c r="N37" s="344">
        <f>IF(FBT_ued!N$5=0,"",FBT_ued!N$5/N$5*1000)</f>
        <v>50.209014243864125</v>
      </c>
      <c r="O37" s="344">
        <f>IF(FBT_ued!O$5=0,"",FBT_ued!O$5/O$5*1000)</f>
        <v>49.842275132725192</v>
      </c>
      <c r="P37" s="344">
        <f>IF(FBT_ued!P$5=0,"",FBT_ued!P$5/P$5*1000)</f>
        <v>48.643876480237331</v>
      </c>
      <c r="Q37" s="344">
        <f>IF(FBT_ued!Q$5=0,"",FBT_ued!Q$5/Q$5*1000)</f>
        <v>47.41560913398429</v>
      </c>
      <c r="R37" s="344">
        <f>IF(FBT_ued!R$5=0,"",FBT_ued!R$5/R$5*1000)</f>
        <v>48.498225228917953</v>
      </c>
      <c r="S37" s="344">
        <f>IF(FBT_ued!S$5=0,"",FBT_ued!S$5/S$5*1000)</f>
        <v>47.636370284726972</v>
      </c>
      <c r="T37" s="344">
        <f>IF(FBT_ued!T$5=0,"",FBT_ued!T$5/T$5*1000)</f>
        <v>48.183931277284174</v>
      </c>
      <c r="U37" s="344">
        <f>IF(FBT_ued!U$5=0,"",FBT_ued!U$5/U$5*1000)</f>
        <v>47.001667309835454</v>
      </c>
      <c r="V37" s="344">
        <f>IF(FBT_ued!V$5=0,"",FBT_ued!V$5/V$5*1000)</f>
        <v>47.596902679337241</v>
      </c>
      <c r="W37" s="344">
        <f>IF(FBT_ued!W$5=0,"",FBT_ued!W$5/W$5*1000)</f>
        <v>49.904611893895833</v>
      </c>
      <c r="X37" s="344">
        <f>IF(FBT_ued!X$5=0,"",FBT_ued!X$5/X$5*1000)</f>
        <v>49.173073508198065</v>
      </c>
      <c r="Y37" s="344">
        <f>IF(FBT_ued!Y$5=0,"",FBT_ued!Y$5/Y$5*1000)</f>
        <v>46.513080949133219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0.85349484925784935</v>
      </c>
      <c r="C38" s="345">
        <f t="shared" si="7"/>
        <v>0.83616000361311682</v>
      </c>
      <c r="D38" s="345">
        <f t="shared" si="7"/>
        <v>0.74778165714912403</v>
      </c>
      <c r="E38" s="345">
        <f t="shared" si="7"/>
        <v>0.71877659300561569</v>
      </c>
      <c r="F38" s="345">
        <f t="shared" si="7"/>
        <v>0.65255782639326765</v>
      </c>
      <c r="G38" s="345">
        <f t="shared" si="7"/>
        <v>0.59777089539995298</v>
      </c>
      <c r="H38" s="345">
        <f t="shared" si="7"/>
        <v>0.94293185064846996</v>
      </c>
      <c r="I38" s="345">
        <f t="shared" si="7"/>
        <v>0.87505585450898726</v>
      </c>
      <c r="J38" s="345">
        <f t="shared" si="7"/>
        <v>0.82420091242294147</v>
      </c>
      <c r="K38" s="345">
        <f t="shared" si="7"/>
        <v>0.80483205898751542</v>
      </c>
      <c r="L38" s="345">
        <f t="shared" si="7"/>
        <v>0.75244429380097666</v>
      </c>
      <c r="M38" s="345">
        <f t="shared" si="7"/>
        <v>0.86551288028664419</v>
      </c>
      <c r="N38" s="345">
        <f t="shared" si="7"/>
        <v>1.5111254214823975</v>
      </c>
      <c r="O38" s="345">
        <f t="shared" si="7"/>
        <v>1.4205491105558532</v>
      </c>
      <c r="P38" s="345">
        <f t="shared" si="7"/>
        <v>1.4100073028451314</v>
      </c>
      <c r="Q38" s="345">
        <f t="shared" si="7"/>
        <v>1.6370711860343601</v>
      </c>
      <c r="R38" s="345">
        <f t="shared" si="7"/>
        <v>1.4892846379762532</v>
      </c>
      <c r="S38" s="345">
        <f t="shared" si="7"/>
        <v>1.7229166557009132</v>
      </c>
      <c r="T38" s="345">
        <f t="shared" si="7"/>
        <v>1.6199265776523375</v>
      </c>
      <c r="U38" s="345">
        <f t="shared" si="7"/>
        <v>1.5941462830495605</v>
      </c>
      <c r="V38" s="345">
        <f t="shared" si="7"/>
        <v>1.5825286585479905</v>
      </c>
      <c r="W38" s="345">
        <f t="shared" si="7"/>
        <v>1.5884983909231525</v>
      </c>
      <c r="X38" s="345">
        <f t="shared" si="7"/>
        <v>1.48529221148506</v>
      </c>
      <c r="Y38" s="345">
        <f t="shared" si="7"/>
        <v>1.165953582794873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CY: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15.064324423475441</v>
      </c>
      <c r="C5" s="223">
        <v>15.537642944248841</v>
      </c>
      <c r="D5" s="223">
        <v>16.653827158661699</v>
      </c>
      <c r="E5" s="223">
        <v>17.794130290920041</v>
      </c>
      <c r="F5" s="223">
        <v>17.639825469107279</v>
      </c>
      <c r="G5" s="223">
        <v>17.67999402890797</v>
      </c>
      <c r="H5" s="223">
        <v>21.846334015676032</v>
      </c>
      <c r="I5" s="223">
        <v>22.617774664607811</v>
      </c>
      <c r="J5" s="223">
        <v>23.517993380100378</v>
      </c>
      <c r="K5" s="223">
        <v>23.571332978147879</v>
      </c>
      <c r="L5" s="223">
        <v>23.97283210094167</v>
      </c>
      <c r="M5" s="223">
        <v>25.211828294516479</v>
      </c>
      <c r="N5" s="223">
        <v>34.978503869303523</v>
      </c>
      <c r="O5" s="223">
        <v>30.559587274290632</v>
      </c>
      <c r="P5" s="223">
        <v>30.832072226999131</v>
      </c>
      <c r="Q5" s="223">
        <v>34.281513327601033</v>
      </c>
      <c r="R5" s="223">
        <v>33.431728288907998</v>
      </c>
      <c r="S5" s="223">
        <v>41.300429922613922</v>
      </c>
      <c r="T5" s="223">
        <v>40.426999140154763</v>
      </c>
      <c r="U5" s="223">
        <v>41.72381771281168</v>
      </c>
      <c r="V5" s="223">
        <v>39.236371453138453</v>
      </c>
      <c r="W5" s="223">
        <v>40.380653482373177</v>
      </c>
      <c r="X5" s="223">
        <v>45.27919174548579</v>
      </c>
      <c r="Y5" s="223">
        <v>42.279363714531392</v>
      </c>
      <c r="DA5" s="89" t="s">
        <v>2118</v>
      </c>
    </row>
    <row r="6" spans="1:105" ht="12" customHeight="1" x14ac:dyDescent="0.25">
      <c r="A6" s="55" t="s">
        <v>91</v>
      </c>
      <c r="B6" s="259">
        <v>0.4343367877273337</v>
      </c>
      <c r="C6" s="259">
        <v>0.4508242593428487</v>
      </c>
      <c r="D6" s="259">
        <v>0.49873318914765002</v>
      </c>
      <c r="E6" s="259">
        <v>0.53832311594553761</v>
      </c>
      <c r="F6" s="259">
        <v>0.54596073038958137</v>
      </c>
      <c r="G6" s="259">
        <v>0.55739520251323815</v>
      </c>
      <c r="H6" s="259">
        <v>0.59036284491381819</v>
      </c>
      <c r="I6" s="259">
        <v>0.62798745930749911</v>
      </c>
      <c r="J6" s="259">
        <v>0.66630674547532609</v>
      </c>
      <c r="K6" s="259">
        <v>0.66087125885694231</v>
      </c>
      <c r="L6" s="259">
        <v>0.67416055675184205</v>
      </c>
      <c r="M6" s="259">
        <v>0.6461019931227594</v>
      </c>
      <c r="N6" s="259">
        <v>0.68850653562498776</v>
      </c>
      <c r="O6" s="259">
        <v>0.62722641310144578</v>
      </c>
      <c r="P6" s="259">
        <v>0.6000035359755318</v>
      </c>
      <c r="Q6" s="259">
        <v>0.62299996119627044</v>
      </c>
      <c r="R6" s="259">
        <v>0.63923187498198308</v>
      </c>
      <c r="S6" s="259">
        <v>0.69223939818810221</v>
      </c>
      <c r="T6" s="259">
        <v>0.70395507021485826</v>
      </c>
      <c r="U6" s="259">
        <v>0.71122530739501877</v>
      </c>
      <c r="V6" s="259">
        <v>0.69299606927706769</v>
      </c>
      <c r="W6" s="259">
        <v>0.73490863305963816</v>
      </c>
      <c r="X6" s="259">
        <v>0.74460993748629378</v>
      </c>
      <c r="Y6" s="259">
        <v>0.86374600076424879</v>
      </c>
      <c r="DA6" s="67" t="s">
        <v>2137</v>
      </c>
    </row>
    <row r="7" spans="1:105" ht="12" customHeight="1" x14ac:dyDescent="0.25">
      <c r="A7" s="173" t="s">
        <v>92</v>
      </c>
      <c r="B7" s="224">
        <v>0.50672625234855606</v>
      </c>
      <c r="C7" s="224">
        <v>0.52596163589999012</v>
      </c>
      <c r="D7" s="224">
        <v>0.58185538733892528</v>
      </c>
      <c r="E7" s="224">
        <v>0.62804363526979379</v>
      </c>
      <c r="F7" s="224">
        <v>0.63695418545451155</v>
      </c>
      <c r="G7" s="224">
        <v>0.65029440293211105</v>
      </c>
      <c r="H7" s="224">
        <v>0.68875665239945472</v>
      </c>
      <c r="I7" s="224">
        <v>0.73265203585874905</v>
      </c>
      <c r="J7" s="224">
        <v>0.77735786972121379</v>
      </c>
      <c r="K7" s="224">
        <v>0.77101646866643248</v>
      </c>
      <c r="L7" s="224">
        <v>0.78652064954381584</v>
      </c>
      <c r="M7" s="224">
        <v>0.75378565864321967</v>
      </c>
      <c r="N7" s="224">
        <v>0.80325762489581931</v>
      </c>
      <c r="O7" s="224">
        <v>0.73176414861835337</v>
      </c>
      <c r="P7" s="224">
        <v>0.70000412530478706</v>
      </c>
      <c r="Q7" s="224">
        <v>0.72683328806231551</v>
      </c>
      <c r="R7" s="224">
        <v>0.74577052081231365</v>
      </c>
      <c r="S7" s="224">
        <v>0.80761263121945259</v>
      </c>
      <c r="T7" s="224">
        <v>0.82128091525066804</v>
      </c>
      <c r="U7" s="224">
        <v>0.82976285862752197</v>
      </c>
      <c r="V7" s="224">
        <v>0.808495414156579</v>
      </c>
      <c r="W7" s="224">
        <v>0.85739340523624463</v>
      </c>
      <c r="X7" s="224">
        <v>0.86871159373400941</v>
      </c>
      <c r="Y7" s="224">
        <v>1.0077036675582911</v>
      </c>
      <c r="DA7" s="177" t="s">
        <v>2138</v>
      </c>
    </row>
    <row r="8" spans="1:105" ht="12" customHeight="1" x14ac:dyDescent="0.25">
      <c r="A8" s="173" t="s">
        <v>93</v>
      </c>
      <c r="B8" s="224">
        <v>1.158231433939557</v>
      </c>
      <c r="C8" s="224">
        <v>1.202198024914263</v>
      </c>
      <c r="D8" s="224">
        <v>1.3299551710604001</v>
      </c>
      <c r="E8" s="224">
        <v>1.4355283091880999</v>
      </c>
      <c r="F8" s="224">
        <v>1.4558952810388841</v>
      </c>
      <c r="G8" s="224">
        <v>1.4863872067019679</v>
      </c>
      <c r="H8" s="224">
        <v>1.5743009197701821</v>
      </c>
      <c r="I8" s="224">
        <v>1.674633224819998</v>
      </c>
      <c r="J8" s="224">
        <v>1.7768179879342021</v>
      </c>
      <c r="K8" s="224">
        <v>1.7623233569518459</v>
      </c>
      <c r="L8" s="224">
        <v>1.797761484671579</v>
      </c>
      <c r="M8" s="224">
        <v>1.722938648327359</v>
      </c>
      <c r="N8" s="224">
        <v>1.8360174283333011</v>
      </c>
      <c r="O8" s="224">
        <v>1.6726037682705219</v>
      </c>
      <c r="P8" s="224">
        <v>1.6000094292680851</v>
      </c>
      <c r="Q8" s="224">
        <v>1.6613332298567209</v>
      </c>
      <c r="R8" s="224">
        <v>1.704618333285288</v>
      </c>
      <c r="S8" s="224">
        <v>1.845971728501606</v>
      </c>
      <c r="T8" s="224">
        <v>1.877213520572955</v>
      </c>
      <c r="U8" s="224">
        <v>1.8966008197200499</v>
      </c>
      <c r="V8" s="224">
        <v>1.8479895180721799</v>
      </c>
      <c r="W8" s="224">
        <v>1.959756354825702</v>
      </c>
      <c r="X8" s="224">
        <v>1.9856264999634501</v>
      </c>
      <c r="Y8" s="224">
        <v>2.3033226687046642</v>
      </c>
      <c r="DA8" s="177" t="s">
        <v>2139</v>
      </c>
    </row>
    <row r="9" spans="1:105" ht="12" customHeight="1" x14ac:dyDescent="0.25">
      <c r="A9" s="173" t="s">
        <v>94</v>
      </c>
      <c r="B9" s="224">
        <v>0.86867357545466739</v>
      </c>
      <c r="C9" s="224">
        <v>0.9016485186856974</v>
      </c>
      <c r="D9" s="224">
        <v>0.99746637829530005</v>
      </c>
      <c r="E9" s="224">
        <v>1.076646231891075</v>
      </c>
      <c r="F9" s="224">
        <v>1.091921460779163</v>
      </c>
      <c r="G9" s="224">
        <v>1.1147904050264761</v>
      </c>
      <c r="H9" s="224">
        <v>1.1807256898276359</v>
      </c>
      <c r="I9" s="224">
        <v>1.255974918614998</v>
      </c>
      <c r="J9" s="224">
        <v>1.332613490950652</v>
      </c>
      <c r="K9" s="224">
        <v>1.3217425177138851</v>
      </c>
      <c r="L9" s="224">
        <v>1.3483211135036841</v>
      </c>
      <c r="M9" s="224">
        <v>1.292203986245519</v>
      </c>
      <c r="N9" s="224">
        <v>1.377013071249976</v>
      </c>
      <c r="O9" s="224">
        <v>1.254452826202892</v>
      </c>
      <c r="P9" s="224">
        <v>1.200007071951064</v>
      </c>
      <c r="Q9" s="224">
        <v>1.2459999223925411</v>
      </c>
      <c r="R9" s="224">
        <v>1.2784637499639659</v>
      </c>
      <c r="S9" s="224">
        <v>1.384478796376204</v>
      </c>
      <c r="T9" s="224">
        <v>1.407910140429717</v>
      </c>
      <c r="U9" s="224">
        <v>1.422450614790038</v>
      </c>
      <c r="V9" s="224">
        <v>1.3859921385541349</v>
      </c>
      <c r="W9" s="224">
        <v>1.4698172661192761</v>
      </c>
      <c r="X9" s="224">
        <v>1.489219874972588</v>
      </c>
      <c r="Y9" s="224">
        <v>1.727492001528498</v>
      </c>
      <c r="DA9" s="177" t="s">
        <v>2140</v>
      </c>
    </row>
    <row r="10" spans="1:105" ht="12" customHeight="1" x14ac:dyDescent="0.25">
      <c r="A10" s="56" t="s">
        <v>95</v>
      </c>
      <c r="B10" s="260">
        <v>0.4984446829208859</v>
      </c>
      <c r="C10" s="260">
        <v>0.51892553835899047</v>
      </c>
      <c r="D10" s="260">
        <v>0.58312791574646305</v>
      </c>
      <c r="E10" s="260">
        <v>0.63271099801959885</v>
      </c>
      <c r="F10" s="260">
        <v>0.64943828689214145</v>
      </c>
      <c r="G10" s="260">
        <v>0.66969165452376211</v>
      </c>
      <c r="H10" s="260">
        <v>0.71071636411353278</v>
      </c>
      <c r="I10" s="260">
        <v>0.76378256499934971</v>
      </c>
      <c r="J10" s="260">
        <v>0.81610313714293847</v>
      </c>
      <c r="K10" s="260">
        <v>0.80470747878764803</v>
      </c>
      <c r="L10" s="260">
        <v>0.82101855268763224</v>
      </c>
      <c r="M10" s="260">
        <v>0.76859548332402405</v>
      </c>
      <c r="N10" s="260">
        <v>0.84952281848157618</v>
      </c>
      <c r="O10" s="260">
        <v>0.77698402347320916</v>
      </c>
      <c r="P10" s="260">
        <v>0.74665450339503792</v>
      </c>
      <c r="Q10" s="260">
        <v>0.76868799770068652</v>
      </c>
      <c r="R10" s="260">
        <v>0.78949444851259898</v>
      </c>
      <c r="S10" s="260">
        <v>0.87295741652476377</v>
      </c>
      <c r="T10" s="260">
        <v>0.88312088447715897</v>
      </c>
      <c r="U10" s="260">
        <v>0.89593483357442061</v>
      </c>
      <c r="V10" s="260">
        <v>0.86477128511724755</v>
      </c>
      <c r="W10" s="260">
        <v>0.9054290604573223</v>
      </c>
      <c r="X10" s="260">
        <v>1.6208269833766751</v>
      </c>
      <c r="Y10" s="260">
        <v>1.665799516316484</v>
      </c>
      <c r="DA10" s="68" t="s">
        <v>2141</v>
      </c>
    </row>
    <row r="11" spans="1:105" ht="12" customHeight="1" x14ac:dyDescent="0.25">
      <c r="A11" s="37" t="s">
        <v>159</v>
      </c>
      <c r="B11" s="226">
        <v>1.070501083174295E-2</v>
      </c>
      <c r="C11" s="226">
        <v>1.030245801457436E-2</v>
      </c>
      <c r="D11" s="226">
        <v>7.5902542930246014E-3</v>
      </c>
      <c r="E11" s="226">
        <v>7.1080433121753269E-3</v>
      </c>
      <c r="F11" s="226">
        <v>5.1156153167983328E-3</v>
      </c>
      <c r="G11" s="226">
        <v>3.8433496434713112E-3</v>
      </c>
      <c r="H11" s="226">
        <v>1.6215894074297819E-2</v>
      </c>
      <c r="I11" s="226">
        <v>1.2617935216151821E-2</v>
      </c>
      <c r="J11" s="226">
        <v>1.0503761292509149E-2</v>
      </c>
      <c r="K11" s="226">
        <v>1.0638702540242269E-2</v>
      </c>
      <c r="L11" s="226">
        <v>9.4043629749055793E-3</v>
      </c>
      <c r="M11" s="226">
        <v>1.845992690236066E-2</v>
      </c>
      <c r="N11" s="226">
        <v>6.1553487759246697E-2</v>
      </c>
      <c r="O11" s="226">
        <v>3.5514045267878179E-2</v>
      </c>
      <c r="P11" s="226">
        <v>4.2818945394048617E-2</v>
      </c>
      <c r="Q11" s="226">
        <v>0.1032457084603383</v>
      </c>
      <c r="R11" s="226">
        <v>6.7092815128281122E-2</v>
      </c>
      <c r="S11" s="226">
        <v>0.1589505533142665</v>
      </c>
      <c r="T11" s="226">
        <v>0.120434554694441</v>
      </c>
      <c r="U11" s="226">
        <v>0.13530436781459559</v>
      </c>
      <c r="V11" s="226">
        <v>0.1183151118894224</v>
      </c>
      <c r="W11" s="226">
        <v>0.13111315181688271</v>
      </c>
      <c r="X11" s="226">
        <v>0.1013928744102182</v>
      </c>
      <c r="Y11" s="226">
        <v>5.0909776974804102E-2</v>
      </c>
      <c r="DA11" s="69" t="s">
        <v>2142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6.8226248014290091E-4</v>
      </c>
      <c r="L12" s="226">
        <v>1.741456194549872E-3</v>
      </c>
      <c r="M12" s="226">
        <v>7.8790374830210418E-3</v>
      </c>
      <c r="N12" s="226">
        <v>2.474629658759929E-2</v>
      </c>
      <c r="O12" s="226">
        <v>2.174423042939623E-2</v>
      </c>
      <c r="P12" s="226">
        <v>2.532374509834601E-2</v>
      </c>
      <c r="Q12" s="226">
        <v>3.009865243878301E-2</v>
      </c>
      <c r="R12" s="226">
        <v>2.6137210776573681E-2</v>
      </c>
      <c r="S12" s="226">
        <v>3.4620609310365862E-2</v>
      </c>
      <c r="T12" s="226">
        <v>3.101013574413166E-2</v>
      </c>
      <c r="U12" s="226">
        <v>3.123286997193082E-2</v>
      </c>
      <c r="V12" s="226">
        <v>2.9562104411625791E-2</v>
      </c>
      <c r="W12" s="226">
        <v>2.705422673483545E-2</v>
      </c>
      <c r="X12" s="226">
        <v>1.7182429386330939E-2</v>
      </c>
      <c r="Y12" s="226">
        <v>1.0685652244573201E-2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1.1019776439690581</v>
      </c>
      <c r="Y13" s="226">
        <v>1.0361994840642179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0.48773967208914287</v>
      </c>
      <c r="C15" s="226">
        <v>0.50862308034441606</v>
      </c>
      <c r="D15" s="226">
        <v>0.57553766145343843</v>
      </c>
      <c r="E15" s="226">
        <v>0.62560295470742355</v>
      </c>
      <c r="F15" s="226">
        <v>0.64432267157534306</v>
      </c>
      <c r="G15" s="226">
        <v>0.66584830488029079</v>
      </c>
      <c r="H15" s="226">
        <v>0.69450047003923499</v>
      </c>
      <c r="I15" s="226">
        <v>0.75116462978319787</v>
      </c>
      <c r="J15" s="226">
        <v>0.80559937585042929</v>
      </c>
      <c r="K15" s="226">
        <v>0.79338651376726288</v>
      </c>
      <c r="L15" s="226">
        <v>0.80987273351817679</v>
      </c>
      <c r="M15" s="226">
        <v>0.74225651893864231</v>
      </c>
      <c r="N15" s="226">
        <v>0.76322303413473025</v>
      </c>
      <c r="O15" s="226">
        <v>0.71972574777593479</v>
      </c>
      <c r="P15" s="226">
        <v>0.67851181290264329</v>
      </c>
      <c r="Q15" s="226">
        <v>0.63534363680156525</v>
      </c>
      <c r="R15" s="226">
        <v>0.69626442260774413</v>
      </c>
      <c r="S15" s="226">
        <v>0.67938625390013141</v>
      </c>
      <c r="T15" s="226">
        <v>0.7316761940385863</v>
      </c>
      <c r="U15" s="226">
        <v>0.7293975957878942</v>
      </c>
      <c r="V15" s="226">
        <v>0.71689406881619944</v>
      </c>
      <c r="W15" s="226">
        <v>0.74726168190560405</v>
      </c>
      <c r="X15" s="226">
        <v>0.40027403561106789</v>
      </c>
      <c r="Y15" s="226">
        <v>0.56800460303288847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1.5300809917808444</v>
      </c>
      <c r="C16" s="261">
        <f t="shared" si="0"/>
        <v>1.592842555824399</v>
      </c>
      <c r="D16" s="261">
        <f t="shared" si="0"/>
        <v>1.7892824023712008</v>
      </c>
      <c r="E16" s="261">
        <f t="shared" si="0"/>
        <v>1.9411988433344389</v>
      </c>
      <c r="F16" s="261">
        <f t="shared" si="0"/>
        <v>1.9919917191075904</v>
      </c>
      <c r="G16" s="261">
        <f t="shared" si="0"/>
        <v>2.053666579772345</v>
      </c>
      <c r="H16" s="261">
        <f t="shared" si="0"/>
        <v>2.0271907307940182</v>
      </c>
      <c r="I16" s="261">
        <f t="shared" si="0"/>
        <v>2.1798695901770522</v>
      </c>
      <c r="J16" s="261">
        <f t="shared" si="0"/>
        <v>2.3330310645917605</v>
      </c>
      <c r="K16" s="261">
        <f t="shared" si="0"/>
        <v>2.3021977731431909</v>
      </c>
      <c r="L16" s="261">
        <f t="shared" si="0"/>
        <v>2.351373353967829</v>
      </c>
      <c r="M16" s="261">
        <f t="shared" si="0"/>
        <v>2.1761261056039531</v>
      </c>
      <c r="N16" s="261">
        <f t="shared" si="0"/>
        <v>2.3230811818984418</v>
      </c>
      <c r="O16" s="261">
        <f t="shared" si="0"/>
        <v>2.0898658863382087</v>
      </c>
      <c r="P16" s="261">
        <f t="shared" si="0"/>
        <v>2.0439797424032555</v>
      </c>
      <c r="Q16" s="261">
        <f t="shared" si="0"/>
        <v>2.184084050384508</v>
      </c>
      <c r="R16" s="261">
        <f t="shared" si="0"/>
        <v>2.1894931810134066</v>
      </c>
      <c r="S16" s="261">
        <f t="shared" si="0"/>
        <v>2.5653434365250845</v>
      </c>
      <c r="T16" s="261">
        <f t="shared" si="0"/>
        <v>2.5394896563448186</v>
      </c>
      <c r="U16" s="261">
        <f t="shared" si="0"/>
        <v>2.6037918674615272</v>
      </c>
      <c r="V16" s="261">
        <f t="shared" si="0"/>
        <v>2.4774198054225485</v>
      </c>
      <c r="W16" s="261">
        <f t="shared" si="0"/>
        <v>2.5792117663341454</v>
      </c>
      <c r="X16" s="261">
        <f t="shared" si="0"/>
        <v>2.7634417996992067</v>
      </c>
      <c r="Y16" s="261">
        <f t="shared" si="0"/>
        <v>2.9171531227518179</v>
      </c>
      <c r="DA16" s="70"/>
    </row>
    <row r="17" spans="1:105" ht="12" customHeight="1" x14ac:dyDescent="0.25">
      <c r="A17" s="60" t="s">
        <v>2148</v>
      </c>
      <c r="B17" s="329">
        <v>3.2115032495228853E-2</v>
      </c>
      <c r="C17" s="329">
        <v>3.0907374043723079E-2</v>
      </c>
      <c r="D17" s="329">
        <v>2.27707628790738E-2</v>
      </c>
      <c r="E17" s="329">
        <v>2.1324129936525979E-2</v>
      </c>
      <c r="F17" s="329">
        <v>1.5346845950395E-2</v>
      </c>
      <c r="G17" s="329">
        <v>1.1530048930413929E-2</v>
      </c>
      <c r="H17" s="329">
        <v>8.439508239214677E-2</v>
      </c>
      <c r="I17" s="329">
        <v>6.8340339687490995E-2</v>
      </c>
      <c r="J17" s="329">
        <v>5.8257392446383713E-2</v>
      </c>
      <c r="K17" s="329">
        <v>6.2098544057534233E-2</v>
      </c>
      <c r="L17" s="329">
        <v>6.0937148979887348E-2</v>
      </c>
      <c r="M17" s="329">
        <v>0.14078465525467521</v>
      </c>
      <c r="N17" s="329">
        <v>0.75538072560363778</v>
      </c>
      <c r="O17" s="329">
        <v>0.56355069412817538</v>
      </c>
      <c r="P17" s="329">
        <v>0.65452495208617123</v>
      </c>
      <c r="Q17" s="329">
        <v>0.94615219200637457</v>
      </c>
      <c r="R17" s="329">
        <v>0.76626198609749696</v>
      </c>
      <c r="S17" s="329">
        <v>1.355223754730134</v>
      </c>
      <c r="T17" s="329">
        <v>1.19487156741684</v>
      </c>
      <c r="U17" s="329">
        <v>1.2713560946463209</v>
      </c>
      <c r="V17" s="329">
        <v>1.1152455089672311</v>
      </c>
      <c r="W17" s="329">
        <v>1.078256983564658</v>
      </c>
      <c r="X17" s="329">
        <v>1.377867565208535</v>
      </c>
      <c r="Y17" s="329">
        <v>0.64892941034699003</v>
      </c>
      <c r="DA17" s="72" t="s">
        <v>2149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2150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4.0135490268223398E-2</v>
      </c>
      <c r="I19" s="230">
        <v>3.3715137897910079E-2</v>
      </c>
      <c r="J19" s="230">
        <v>2.9292894476282461E-2</v>
      </c>
      <c r="K19" s="230">
        <v>3.0888599657629259E-2</v>
      </c>
      <c r="L19" s="230">
        <v>3.0157421504507311E-2</v>
      </c>
      <c r="M19" s="230">
        <v>7.0394740112326729E-2</v>
      </c>
      <c r="N19" s="230">
        <v>0.22898753714296571</v>
      </c>
      <c r="O19" s="230">
        <v>0.16419723276634621</v>
      </c>
      <c r="P19" s="230">
        <v>0.1910898309527361</v>
      </c>
      <c r="Q19" s="230">
        <v>0.27268568695493028</v>
      </c>
      <c r="R19" s="230">
        <v>0.1986058449032243</v>
      </c>
      <c r="S19" s="230">
        <v>0.34915303287032418</v>
      </c>
      <c r="T19" s="230">
        <v>0.34586063060941719</v>
      </c>
      <c r="U19" s="230">
        <v>0.40148789524302042</v>
      </c>
      <c r="V19" s="230">
        <v>0.33582027210088428</v>
      </c>
      <c r="W19" s="230">
        <v>0.29199297514478101</v>
      </c>
      <c r="X19" s="230">
        <v>0.38776725465291012</v>
      </c>
      <c r="Y19" s="230">
        <v>0.2104658410774857</v>
      </c>
      <c r="DA19" s="71" t="s">
        <v>2151</v>
      </c>
    </row>
    <row r="20" spans="1:105" ht="12" customHeight="1" x14ac:dyDescent="0.25">
      <c r="A20" s="59" t="s">
        <v>159</v>
      </c>
      <c r="B20" s="230">
        <v>3.2115032495228853E-2</v>
      </c>
      <c r="C20" s="230">
        <v>3.0907374043723079E-2</v>
      </c>
      <c r="D20" s="230">
        <v>2.27707628790738E-2</v>
      </c>
      <c r="E20" s="230">
        <v>2.1324129936525979E-2</v>
      </c>
      <c r="F20" s="230">
        <v>1.5346845950395E-2</v>
      </c>
      <c r="G20" s="230">
        <v>1.1530048930413929E-2</v>
      </c>
      <c r="H20" s="230">
        <v>4.4259592123923372E-2</v>
      </c>
      <c r="I20" s="230">
        <v>3.4625201789580923E-2</v>
      </c>
      <c r="J20" s="230">
        <v>2.8964497970101241E-2</v>
      </c>
      <c r="K20" s="230">
        <v>2.9329064630993121E-2</v>
      </c>
      <c r="L20" s="230">
        <v>2.597061059813428E-2</v>
      </c>
      <c r="M20" s="230">
        <v>4.9333476790465423E-2</v>
      </c>
      <c r="N20" s="230">
        <v>0.1219919058958215</v>
      </c>
      <c r="O20" s="230">
        <v>7.2838298772757465E-2</v>
      </c>
      <c r="P20" s="230">
        <v>8.4655368131187569E-2</v>
      </c>
      <c r="Q20" s="230">
        <v>0.19306935467589709</v>
      </c>
      <c r="R20" s="230">
        <v>0.13221637523791269</v>
      </c>
      <c r="S20" s="230">
        <v>0.27016538105485127</v>
      </c>
      <c r="T20" s="230">
        <v>0.2120556071193582</v>
      </c>
      <c r="U20" s="230">
        <v>0.23661420005178499</v>
      </c>
      <c r="V20" s="230">
        <v>0.21566150206162329</v>
      </c>
      <c r="W20" s="230">
        <v>0.25303909180396988</v>
      </c>
      <c r="X20" s="230">
        <v>0.33588864385971018</v>
      </c>
      <c r="Y20" s="230">
        <v>0.19710564567390751</v>
      </c>
      <c r="DA20" s="71" t="s">
        <v>2152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0.35535697988630738</v>
      </c>
      <c r="O21" s="230">
        <v>0.28191836319171948</v>
      </c>
      <c r="P21" s="230">
        <v>0.32871334094953969</v>
      </c>
      <c r="Q21" s="230">
        <v>0.42411270534021389</v>
      </c>
      <c r="R21" s="230">
        <v>0.38393250305346249</v>
      </c>
      <c r="S21" s="230">
        <v>0.67706131722868679</v>
      </c>
      <c r="T21" s="230">
        <v>0.58235411346104893</v>
      </c>
      <c r="U21" s="230">
        <v>0.57863535944288835</v>
      </c>
      <c r="V21" s="230">
        <v>0.50987875139303374</v>
      </c>
      <c r="W21" s="230">
        <v>0.48101217618844472</v>
      </c>
      <c r="X21" s="230">
        <v>0.59729067556748605</v>
      </c>
      <c r="Y21" s="230">
        <v>0.19998664856220141</v>
      </c>
      <c r="DA21" s="71" t="s">
        <v>2153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1.8808797689118511E-3</v>
      </c>
      <c r="L22" s="230">
        <v>4.809116877245753E-3</v>
      </c>
      <c r="M22" s="230">
        <v>2.1056438351883089E-2</v>
      </c>
      <c r="N22" s="230">
        <v>4.904430267854324E-2</v>
      </c>
      <c r="O22" s="230">
        <v>4.4596799397352137E-2</v>
      </c>
      <c r="P22" s="230">
        <v>5.0066412052707919E-2</v>
      </c>
      <c r="Q22" s="230">
        <v>5.6284445035333273E-2</v>
      </c>
      <c r="R22" s="230">
        <v>5.1507262902897581E-2</v>
      </c>
      <c r="S22" s="230">
        <v>5.8844023576271637E-2</v>
      </c>
      <c r="T22" s="230">
        <v>5.4601216227015907E-2</v>
      </c>
      <c r="U22" s="230">
        <v>5.4618639908627073E-2</v>
      </c>
      <c r="V22" s="230">
        <v>5.3884983411689888E-2</v>
      </c>
      <c r="W22" s="230">
        <v>5.2212740427462961E-2</v>
      </c>
      <c r="X22" s="230">
        <v>5.6920991128428883E-2</v>
      </c>
      <c r="Y22" s="230">
        <v>4.1371275033395383E-2</v>
      </c>
      <c r="DA22" s="71" t="s">
        <v>2154</v>
      </c>
    </row>
    <row r="23" spans="1:105" ht="12" customHeight="1" x14ac:dyDescent="0.25">
      <c r="A23" s="60" t="s">
        <v>2155</v>
      </c>
      <c r="B23" s="329">
        <v>1.463219016267429</v>
      </c>
      <c r="C23" s="329">
        <v>1.5258692410332479</v>
      </c>
      <c r="D23" s="329">
        <v>1.7266129843603151</v>
      </c>
      <c r="E23" s="329">
        <v>1.87680886412227</v>
      </c>
      <c r="F23" s="329">
        <v>1.9329680147260291</v>
      </c>
      <c r="G23" s="329">
        <v>1.9975449146408719</v>
      </c>
      <c r="H23" s="329">
        <v>1.895566620808766</v>
      </c>
      <c r="I23" s="329">
        <v>2.0612902537449611</v>
      </c>
      <c r="J23" s="329">
        <v>2.2214691325073508</v>
      </c>
      <c r="K23" s="329">
        <v>2.1872295283771011</v>
      </c>
      <c r="L23" s="329">
        <v>2.2365033604477942</v>
      </c>
      <c r="M23" s="329">
        <v>1.9836532908994571</v>
      </c>
      <c r="N23" s="329">
        <v>1.5126199334448049</v>
      </c>
      <c r="O23" s="329">
        <v>1.4761370791619179</v>
      </c>
      <c r="P23" s="329">
        <v>1.341454507439042</v>
      </c>
      <c r="Q23" s="329">
        <v>1.1880918614824321</v>
      </c>
      <c r="R23" s="329">
        <v>1.3720926449173509</v>
      </c>
      <c r="S23" s="329">
        <v>1.1547405299399021</v>
      </c>
      <c r="T23" s="329">
        <v>1.2883016833107901</v>
      </c>
      <c r="U23" s="329">
        <v>1.275537748223605</v>
      </c>
      <c r="V23" s="329">
        <v>1.3067346109131519</v>
      </c>
      <c r="W23" s="329">
        <v>1.442162092124716</v>
      </c>
      <c r="X23" s="329">
        <v>1.326005439491768</v>
      </c>
      <c r="Y23" s="329">
        <v>2.199124032343688</v>
      </c>
      <c r="DA23" s="72" t="s">
        <v>2156</v>
      </c>
    </row>
    <row r="24" spans="1:105" ht="12" customHeight="1" x14ac:dyDescent="0.25">
      <c r="A24" s="60" t="s">
        <v>2157</v>
      </c>
      <c r="B24" s="329">
        <v>3.4746943018186691E-2</v>
      </c>
      <c r="C24" s="329">
        <v>3.6065940747427902E-2</v>
      </c>
      <c r="D24" s="329">
        <v>3.9898655131812011E-2</v>
      </c>
      <c r="E24" s="329">
        <v>4.3065849275643012E-2</v>
      </c>
      <c r="F24" s="329">
        <v>4.3676858431166497E-2</v>
      </c>
      <c r="G24" s="329">
        <v>4.4591616201059038E-2</v>
      </c>
      <c r="H24" s="329">
        <v>4.7229027593105453E-2</v>
      </c>
      <c r="I24" s="329">
        <v>5.0238996744599931E-2</v>
      </c>
      <c r="J24" s="329">
        <v>5.3304539638026081E-2</v>
      </c>
      <c r="K24" s="329">
        <v>5.2869700708555352E-2</v>
      </c>
      <c r="L24" s="329">
        <v>5.3932844540147358E-2</v>
      </c>
      <c r="M24" s="329">
        <v>5.1688159449820768E-2</v>
      </c>
      <c r="N24" s="329">
        <v>5.5080522849999022E-2</v>
      </c>
      <c r="O24" s="329">
        <v>5.0178113048115668E-2</v>
      </c>
      <c r="P24" s="329">
        <v>4.8000282878042533E-2</v>
      </c>
      <c r="Q24" s="329">
        <v>4.9839996895701642E-2</v>
      </c>
      <c r="R24" s="329">
        <v>5.113854999855863E-2</v>
      </c>
      <c r="S24" s="329">
        <v>5.537915185504818E-2</v>
      </c>
      <c r="T24" s="329">
        <v>5.6316405617188647E-2</v>
      </c>
      <c r="U24" s="329">
        <v>5.6898024591601502E-2</v>
      </c>
      <c r="V24" s="329">
        <v>5.5439685542165412E-2</v>
      </c>
      <c r="W24" s="329">
        <v>5.8792690644771037E-2</v>
      </c>
      <c r="X24" s="329">
        <v>5.9568794998903503E-2</v>
      </c>
      <c r="Y24" s="329">
        <v>6.9099680061139909E-2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1.2750674931507036</v>
      </c>
      <c r="C25" s="261">
        <f t="shared" si="1"/>
        <v>1.3273687965203325</v>
      </c>
      <c r="D25" s="261">
        <f t="shared" si="1"/>
        <v>1.4910686686426675</v>
      </c>
      <c r="E25" s="261">
        <f t="shared" si="1"/>
        <v>1.6176657027786998</v>
      </c>
      <c r="F25" s="261">
        <f t="shared" si="1"/>
        <v>1.6599930992563257</v>
      </c>
      <c r="G25" s="261">
        <f t="shared" si="1"/>
        <v>1.7113888164769544</v>
      </c>
      <c r="H25" s="261">
        <f t="shared" si="1"/>
        <v>1.6893256089950157</v>
      </c>
      <c r="I25" s="261">
        <f t="shared" si="1"/>
        <v>1.8165579918142101</v>
      </c>
      <c r="J25" s="261">
        <f t="shared" si="1"/>
        <v>1.9441925538264662</v>
      </c>
      <c r="K25" s="261">
        <f t="shared" si="1"/>
        <v>1.9184981442859919</v>
      </c>
      <c r="L25" s="261">
        <f t="shared" si="1"/>
        <v>1.959477794973191</v>
      </c>
      <c r="M25" s="261">
        <f t="shared" si="1"/>
        <v>1.8134384213366277</v>
      </c>
      <c r="N25" s="261">
        <f t="shared" si="1"/>
        <v>1.9359009849153681</v>
      </c>
      <c r="O25" s="261">
        <f t="shared" si="1"/>
        <v>1.7415549052818413</v>
      </c>
      <c r="P25" s="261">
        <f t="shared" si="1"/>
        <v>1.7033164520027124</v>
      </c>
      <c r="Q25" s="261">
        <f t="shared" si="1"/>
        <v>1.8200700419870905</v>
      </c>
      <c r="R25" s="261">
        <f t="shared" si="1"/>
        <v>1.824577650844506</v>
      </c>
      <c r="S25" s="261">
        <f t="shared" si="1"/>
        <v>2.1377861971042371</v>
      </c>
      <c r="T25" s="261">
        <f t="shared" si="1"/>
        <v>2.1162413802873488</v>
      </c>
      <c r="U25" s="261">
        <f t="shared" si="1"/>
        <v>2.1698265562179397</v>
      </c>
      <c r="V25" s="261">
        <f t="shared" si="1"/>
        <v>2.0645165045187905</v>
      </c>
      <c r="W25" s="261">
        <f t="shared" si="1"/>
        <v>2.1493431386117874</v>
      </c>
      <c r="X25" s="261">
        <f t="shared" si="1"/>
        <v>2.3028681664160051</v>
      </c>
      <c r="Y25" s="261">
        <f t="shared" si="1"/>
        <v>2.4309609356265165</v>
      </c>
      <c r="DA25" s="70"/>
    </row>
    <row r="26" spans="1:105" ht="12" customHeight="1" x14ac:dyDescent="0.25">
      <c r="A26" s="60" t="s">
        <v>2160</v>
      </c>
      <c r="B26" s="329">
        <v>2.6762527079357369E-2</v>
      </c>
      <c r="C26" s="329">
        <v>2.5756145036435911E-2</v>
      </c>
      <c r="D26" s="329">
        <v>1.8975635732561499E-2</v>
      </c>
      <c r="E26" s="329">
        <v>1.7770108280438322E-2</v>
      </c>
      <c r="F26" s="329">
        <v>1.2789038291995829E-2</v>
      </c>
      <c r="G26" s="329">
        <v>9.6083741086782724E-3</v>
      </c>
      <c r="H26" s="329">
        <v>7.0329235326789002E-2</v>
      </c>
      <c r="I26" s="329">
        <v>5.6950283072909183E-2</v>
      </c>
      <c r="J26" s="329">
        <v>4.8547827038653082E-2</v>
      </c>
      <c r="K26" s="329">
        <v>5.1748786714611861E-2</v>
      </c>
      <c r="L26" s="329">
        <v>5.0780957483239457E-2</v>
      </c>
      <c r="M26" s="329">
        <v>0.1173205460455627</v>
      </c>
      <c r="N26" s="329">
        <v>0.62948393800303148</v>
      </c>
      <c r="O26" s="329">
        <v>0.4696255784401463</v>
      </c>
      <c r="P26" s="329">
        <v>0.54543746007180927</v>
      </c>
      <c r="Q26" s="329">
        <v>0.78846016000531227</v>
      </c>
      <c r="R26" s="329">
        <v>0.63855165508124756</v>
      </c>
      <c r="S26" s="329">
        <v>1.129353128941778</v>
      </c>
      <c r="T26" s="329">
        <v>0.99572630618070002</v>
      </c>
      <c r="U26" s="329">
        <v>1.059463412205268</v>
      </c>
      <c r="V26" s="329">
        <v>0.92937125747269289</v>
      </c>
      <c r="W26" s="329">
        <v>0.89854748630388181</v>
      </c>
      <c r="X26" s="329">
        <v>1.148222971007113</v>
      </c>
      <c r="Y26" s="329">
        <v>0.54077450862249221</v>
      </c>
      <c r="DA26" s="72" t="s">
        <v>2161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2162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3.3446241890186183E-2</v>
      </c>
      <c r="I28" s="230">
        <v>2.8095948248258409E-2</v>
      </c>
      <c r="J28" s="230">
        <v>2.441074539690205E-2</v>
      </c>
      <c r="K28" s="230">
        <v>2.5740499714691049E-2</v>
      </c>
      <c r="L28" s="230">
        <v>2.513118458708943E-2</v>
      </c>
      <c r="M28" s="230">
        <v>5.8662283426938959E-2</v>
      </c>
      <c r="N28" s="230">
        <v>0.19082294761913809</v>
      </c>
      <c r="O28" s="230">
        <v>0.13683102730528851</v>
      </c>
      <c r="P28" s="230">
        <v>0.15924152579394671</v>
      </c>
      <c r="Q28" s="230">
        <v>0.22723807246244199</v>
      </c>
      <c r="R28" s="230">
        <v>0.16550487075268691</v>
      </c>
      <c r="S28" s="230">
        <v>0.29096086072527022</v>
      </c>
      <c r="T28" s="230">
        <v>0.28821719217451441</v>
      </c>
      <c r="U28" s="230">
        <v>0.33457324603585042</v>
      </c>
      <c r="V28" s="230">
        <v>0.27985022675073701</v>
      </c>
      <c r="W28" s="230">
        <v>0.24332747928731749</v>
      </c>
      <c r="X28" s="230">
        <v>0.32313937887742511</v>
      </c>
      <c r="Y28" s="230">
        <v>0.17538820089790491</v>
      </c>
      <c r="DA28" s="71" t="s">
        <v>2163</v>
      </c>
    </row>
    <row r="29" spans="1:105" ht="12" customHeight="1" x14ac:dyDescent="0.25">
      <c r="A29" s="59" t="s">
        <v>159</v>
      </c>
      <c r="B29" s="230">
        <v>2.6762527079357369E-2</v>
      </c>
      <c r="C29" s="230">
        <v>2.5756145036435911E-2</v>
      </c>
      <c r="D29" s="230">
        <v>1.8975635732561499E-2</v>
      </c>
      <c r="E29" s="230">
        <v>1.7770108280438322E-2</v>
      </c>
      <c r="F29" s="230">
        <v>1.2789038291995829E-2</v>
      </c>
      <c r="G29" s="230">
        <v>9.6083741086782724E-3</v>
      </c>
      <c r="H29" s="230">
        <v>3.6882993436602833E-2</v>
      </c>
      <c r="I29" s="230">
        <v>2.885433482465077E-2</v>
      </c>
      <c r="J29" s="230">
        <v>2.4137081641751029E-2</v>
      </c>
      <c r="K29" s="230">
        <v>2.4440887192494268E-2</v>
      </c>
      <c r="L29" s="230">
        <v>2.1642175498445229E-2</v>
      </c>
      <c r="M29" s="230">
        <v>4.111123065872118E-2</v>
      </c>
      <c r="N29" s="230">
        <v>0.10165992157985131</v>
      </c>
      <c r="O29" s="230">
        <v>6.0698582310631237E-2</v>
      </c>
      <c r="P29" s="230">
        <v>7.0546140109322961E-2</v>
      </c>
      <c r="Q29" s="230">
        <v>0.16089112889658089</v>
      </c>
      <c r="R29" s="230">
        <v>0.11018031269826049</v>
      </c>
      <c r="S29" s="230">
        <v>0.22513781754570941</v>
      </c>
      <c r="T29" s="230">
        <v>0.17671300593279851</v>
      </c>
      <c r="U29" s="230">
        <v>0.19717850004315421</v>
      </c>
      <c r="V29" s="230">
        <v>0.17971791838468609</v>
      </c>
      <c r="W29" s="230">
        <v>0.2108659098366415</v>
      </c>
      <c r="X29" s="230">
        <v>0.27990720321642509</v>
      </c>
      <c r="Y29" s="230">
        <v>0.16425470472825651</v>
      </c>
      <c r="DA29" s="71" t="s">
        <v>2164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0.29613081657192281</v>
      </c>
      <c r="O30" s="230">
        <v>0.23493196932643301</v>
      </c>
      <c r="P30" s="230">
        <v>0.27392778412461638</v>
      </c>
      <c r="Q30" s="230">
        <v>0.35342725445017831</v>
      </c>
      <c r="R30" s="230">
        <v>0.3199437525445521</v>
      </c>
      <c r="S30" s="230">
        <v>0.56421776435723903</v>
      </c>
      <c r="T30" s="230">
        <v>0.48529509455087388</v>
      </c>
      <c r="U30" s="230">
        <v>0.48219613286907359</v>
      </c>
      <c r="V30" s="230">
        <v>0.42489895949419493</v>
      </c>
      <c r="W30" s="230">
        <v>0.40084348015703708</v>
      </c>
      <c r="X30" s="230">
        <v>0.49774222963957171</v>
      </c>
      <c r="Y30" s="230">
        <v>0.16665554046850131</v>
      </c>
      <c r="DA30" s="71" t="s">
        <v>2165</v>
      </c>
    </row>
    <row r="31" spans="1:105" ht="12" customHeight="1" x14ac:dyDescent="0.25">
      <c r="A31" s="59" t="s">
        <v>35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1.5673998074265431E-3</v>
      </c>
      <c r="L31" s="230">
        <v>4.0075973977047943E-3</v>
      </c>
      <c r="M31" s="230">
        <v>1.7547031959902579E-2</v>
      </c>
      <c r="N31" s="230">
        <v>4.0870252232119382E-2</v>
      </c>
      <c r="O31" s="230">
        <v>3.7163999497793469E-2</v>
      </c>
      <c r="P31" s="230">
        <v>4.1722010043923258E-2</v>
      </c>
      <c r="Q31" s="230">
        <v>4.6903704196111062E-2</v>
      </c>
      <c r="R31" s="230">
        <v>4.2922719085747983E-2</v>
      </c>
      <c r="S31" s="230">
        <v>4.9036686313559702E-2</v>
      </c>
      <c r="T31" s="230">
        <v>4.5501013522513248E-2</v>
      </c>
      <c r="U31" s="230">
        <v>4.5515533257189232E-2</v>
      </c>
      <c r="V31" s="230">
        <v>4.4904152843074911E-2</v>
      </c>
      <c r="W31" s="230">
        <v>4.3510617022885778E-2</v>
      </c>
      <c r="X31" s="230">
        <v>4.743415927369074E-2</v>
      </c>
      <c r="Y31" s="230">
        <v>3.4476062527829511E-2</v>
      </c>
      <c r="DA31" s="71" t="s">
        <v>2166</v>
      </c>
    </row>
    <row r="32" spans="1:105" ht="12" customHeight="1" x14ac:dyDescent="0.25">
      <c r="A32" s="60" t="s">
        <v>2167</v>
      </c>
      <c r="B32" s="329">
        <v>1.2193491802228571</v>
      </c>
      <c r="C32" s="329">
        <v>1.2715577008610399</v>
      </c>
      <c r="D32" s="329">
        <v>1.4388441536335961</v>
      </c>
      <c r="E32" s="329">
        <v>1.5640073867685591</v>
      </c>
      <c r="F32" s="329">
        <v>1.6108066789383579</v>
      </c>
      <c r="G32" s="329">
        <v>1.664620762200727</v>
      </c>
      <c r="H32" s="329">
        <v>1.579638850673972</v>
      </c>
      <c r="I32" s="329">
        <v>1.7177418781208009</v>
      </c>
      <c r="J32" s="329">
        <v>1.851224277089458</v>
      </c>
      <c r="K32" s="329">
        <v>1.822691273647584</v>
      </c>
      <c r="L32" s="329">
        <v>1.863752800373162</v>
      </c>
      <c r="M32" s="329">
        <v>1.6530444090828811</v>
      </c>
      <c r="N32" s="329">
        <v>1.260516611204004</v>
      </c>
      <c r="O32" s="329">
        <v>1.2301142326349319</v>
      </c>
      <c r="P32" s="329">
        <v>1.117878756199201</v>
      </c>
      <c r="Q32" s="329">
        <v>0.9900765512353602</v>
      </c>
      <c r="R32" s="329">
        <v>1.1434105374311261</v>
      </c>
      <c r="S32" s="329">
        <v>0.9622837749499189</v>
      </c>
      <c r="T32" s="329">
        <v>1.073584736092325</v>
      </c>
      <c r="U32" s="329">
        <v>1.0629481235196709</v>
      </c>
      <c r="V32" s="329">
        <v>1.088945509094293</v>
      </c>
      <c r="W32" s="329">
        <v>1.201801743437263</v>
      </c>
      <c r="X32" s="329">
        <v>1.1050045329098059</v>
      </c>
      <c r="Y32" s="329">
        <v>1.832603360286408</v>
      </c>
      <c r="DA32" s="72" t="s">
        <v>2168</v>
      </c>
    </row>
    <row r="33" spans="1:105" ht="12" customHeight="1" x14ac:dyDescent="0.25">
      <c r="A33" s="60" t="s">
        <v>2169</v>
      </c>
      <c r="B33" s="329">
        <v>2.8955785848488919E-2</v>
      </c>
      <c r="C33" s="329">
        <v>3.0054950622856579E-2</v>
      </c>
      <c r="D33" s="329">
        <v>3.3248879276509997E-2</v>
      </c>
      <c r="E33" s="329">
        <v>3.5888207729702512E-2</v>
      </c>
      <c r="F33" s="329">
        <v>3.6397382025972078E-2</v>
      </c>
      <c r="G33" s="329">
        <v>3.7159680167549211E-2</v>
      </c>
      <c r="H33" s="329">
        <v>3.9357522994254553E-2</v>
      </c>
      <c r="I33" s="329">
        <v>4.1865830620499943E-2</v>
      </c>
      <c r="J33" s="329">
        <v>4.4420449698355069E-2</v>
      </c>
      <c r="K33" s="329">
        <v>4.4058083923796128E-2</v>
      </c>
      <c r="L33" s="329">
        <v>4.4944037116789473E-2</v>
      </c>
      <c r="M33" s="329">
        <v>4.3073466208183968E-2</v>
      </c>
      <c r="N33" s="329">
        <v>4.5900435708332528E-2</v>
      </c>
      <c r="O33" s="329">
        <v>4.1815094206763062E-2</v>
      </c>
      <c r="P33" s="329">
        <v>4.0000235731702118E-2</v>
      </c>
      <c r="Q33" s="329">
        <v>4.1533330746418039E-2</v>
      </c>
      <c r="R33" s="329">
        <v>4.2615458332132213E-2</v>
      </c>
      <c r="S33" s="329">
        <v>4.614929321254016E-2</v>
      </c>
      <c r="T33" s="329">
        <v>4.693033801432387E-2</v>
      </c>
      <c r="U33" s="329">
        <v>4.7415020493001253E-2</v>
      </c>
      <c r="V33" s="329">
        <v>4.6199737951804508E-2</v>
      </c>
      <c r="W33" s="329">
        <v>4.8993908870642547E-2</v>
      </c>
      <c r="X33" s="329">
        <v>4.964066249908624E-2</v>
      </c>
      <c r="Y33" s="329">
        <v>5.7583066717616593E-2</v>
      </c>
      <c r="DA33" s="72" t="s">
        <v>2170</v>
      </c>
    </row>
    <row r="34" spans="1:105" ht="12" customHeight="1" x14ac:dyDescent="0.25">
      <c r="A34" s="57" t="s">
        <v>2171</v>
      </c>
      <c r="B34" s="261">
        <v>3.4782916182662089</v>
      </c>
      <c r="C34" s="261">
        <v>3.517569258538737</v>
      </c>
      <c r="D34" s="261">
        <v>3.384442021328308</v>
      </c>
      <c r="E34" s="261">
        <v>3.4797269344331472</v>
      </c>
      <c r="F34" s="261">
        <v>3.1388660701550761</v>
      </c>
      <c r="G34" s="261">
        <v>2.8866186381636432</v>
      </c>
      <c r="H34" s="261">
        <v>5.9515412951829614</v>
      </c>
      <c r="I34" s="261">
        <v>5.757475419750782</v>
      </c>
      <c r="J34" s="261">
        <v>5.6627259452118803</v>
      </c>
      <c r="K34" s="261">
        <v>5.7192478780363558</v>
      </c>
      <c r="L34" s="261">
        <v>5.7506680560547077</v>
      </c>
      <c r="M34" s="261">
        <v>7.494519635714358</v>
      </c>
      <c r="N34" s="261">
        <v>14.724154075673759</v>
      </c>
      <c r="O34" s="261">
        <v>12.357785210609791</v>
      </c>
      <c r="P34" s="261">
        <v>13.09190740615916</v>
      </c>
      <c r="Q34" s="261">
        <v>15.393687782914061</v>
      </c>
      <c r="R34" s="261">
        <v>14.42312682736474</v>
      </c>
      <c r="S34" s="261">
        <v>19.580473708268929</v>
      </c>
      <c r="T34" s="261">
        <v>18.71191761323777</v>
      </c>
      <c r="U34" s="261">
        <v>19.590501477943931</v>
      </c>
      <c r="V34" s="261">
        <v>17.988233278610132</v>
      </c>
      <c r="W34" s="261">
        <v>18.128116456173739</v>
      </c>
      <c r="X34" s="261">
        <v>21.23791819226366</v>
      </c>
      <c r="Y34" s="261">
        <v>16.66549740692879</v>
      </c>
      <c r="DA34" s="70" t="s">
        <v>2172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2.830354814085386</v>
      </c>
      <c r="I37" s="229">
        <v>2.840402588110869</v>
      </c>
      <c r="J37" s="229">
        <v>2.847323345511239</v>
      </c>
      <c r="K37" s="229">
        <v>2.844826086159697</v>
      </c>
      <c r="L37" s="229">
        <v>2.845970371147287</v>
      </c>
      <c r="M37" s="229">
        <v>3.7473882438996999</v>
      </c>
      <c r="N37" s="229">
        <v>4.4635078233002998</v>
      </c>
      <c r="O37" s="229">
        <v>3.600588475615468</v>
      </c>
      <c r="P37" s="229">
        <v>3.5396609679741422</v>
      </c>
      <c r="Q37" s="229">
        <v>4.3921716932245429</v>
      </c>
      <c r="R37" s="229">
        <v>3.5330650908101</v>
      </c>
      <c r="S37" s="229">
        <v>4.752927900698829</v>
      </c>
      <c r="T37" s="229">
        <v>4.9820451691080097</v>
      </c>
      <c r="U37" s="229">
        <v>5.4695889598843106</v>
      </c>
      <c r="V37" s="229">
        <v>4.9564657834409891</v>
      </c>
      <c r="W37" s="229">
        <v>4.6237246972728467</v>
      </c>
      <c r="X37" s="229">
        <v>4.8626759136300199</v>
      </c>
      <c r="Y37" s="229">
        <v>4.477929222912846</v>
      </c>
      <c r="DA37" s="73" t="s">
        <v>2175</v>
      </c>
    </row>
    <row r="38" spans="1:105" ht="12" customHeight="1" x14ac:dyDescent="0.25">
      <c r="A38" s="64" t="s">
        <v>159</v>
      </c>
      <c r="B38" s="229">
        <v>3.4782916182662089</v>
      </c>
      <c r="C38" s="229">
        <v>3.517569258538737</v>
      </c>
      <c r="D38" s="229">
        <v>3.384442021328308</v>
      </c>
      <c r="E38" s="229">
        <v>3.4797269344331472</v>
      </c>
      <c r="F38" s="229">
        <v>3.1388660701550761</v>
      </c>
      <c r="G38" s="229">
        <v>2.8866186381636432</v>
      </c>
      <c r="H38" s="229">
        <v>3.1211864810975749</v>
      </c>
      <c r="I38" s="229">
        <v>2.917072831639913</v>
      </c>
      <c r="J38" s="229">
        <v>2.81540259970064</v>
      </c>
      <c r="K38" s="229">
        <v>2.7011936141399309</v>
      </c>
      <c r="L38" s="229">
        <v>2.4508590123279301</v>
      </c>
      <c r="M38" s="229">
        <v>2.6262145532506338</v>
      </c>
      <c r="N38" s="229">
        <v>2.377910313980772</v>
      </c>
      <c r="O38" s="229">
        <v>1.5972299576925619</v>
      </c>
      <c r="P38" s="229">
        <v>1.5681174702465579</v>
      </c>
      <c r="Q38" s="229">
        <v>3.1097846165162348</v>
      </c>
      <c r="R38" s="229">
        <v>2.3520408476101942</v>
      </c>
      <c r="S38" s="229">
        <v>3.677689885327275</v>
      </c>
      <c r="T38" s="229">
        <v>3.054613678260317</v>
      </c>
      <c r="U38" s="229">
        <v>3.2234655930827838</v>
      </c>
      <c r="V38" s="229">
        <v>3.1830087239426961</v>
      </c>
      <c r="W38" s="229">
        <v>4.0068878286177458</v>
      </c>
      <c r="X38" s="229">
        <v>4.2121081616869507</v>
      </c>
      <c r="Y38" s="229">
        <v>4.1936740244672084</v>
      </c>
      <c r="DA38" s="73" t="s">
        <v>2176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6.9267466674250162</v>
      </c>
      <c r="O39" s="229">
        <v>6.1820287252766084</v>
      </c>
      <c r="P39" s="229">
        <v>6.0889361658352694</v>
      </c>
      <c r="Q39" s="229">
        <v>6.8312196358148034</v>
      </c>
      <c r="R39" s="229">
        <v>6.8299023345788203</v>
      </c>
      <c r="S39" s="229">
        <v>9.2166566582146885</v>
      </c>
      <c r="T39" s="229">
        <v>8.3886809914345815</v>
      </c>
      <c r="U39" s="229">
        <v>7.8829215309014522</v>
      </c>
      <c r="V39" s="229">
        <v>7.5254438011532194</v>
      </c>
      <c r="W39" s="229">
        <v>7.6168540617413658</v>
      </c>
      <c r="X39" s="229">
        <v>7.4901398884688426</v>
      </c>
      <c r="Y39" s="229">
        <v>4.2549710357006729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2.8902116621846021E-2</v>
      </c>
      <c r="T40" s="229">
        <v>2.2171486723879221E-2</v>
      </c>
      <c r="U40" s="229">
        <v>8.9636153468821464E-2</v>
      </c>
      <c r="V40" s="229">
        <v>1.156084664893591E-2</v>
      </c>
      <c r="W40" s="229">
        <v>5.7804233243706933E-3</v>
      </c>
      <c r="X40" s="229">
        <v>1.9004131477617871E-3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0.1732281777367288</v>
      </c>
      <c r="L41" s="229">
        <v>0.45383867257949068</v>
      </c>
      <c r="M41" s="229">
        <v>1.1209168385640249</v>
      </c>
      <c r="N41" s="229">
        <v>0.95598927096766784</v>
      </c>
      <c r="O41" s="229">
        <v>0.97793805202515138</v>
      </c>
      <c r="P41" s="229">
        <v>0.92740740658938214</v>
      </c>
      <c r="Q41" s="229">
        <v>0.90657837238777617</v>
      </c>
      <c r="R41" s="229">
        <v>0.91627974279447444</v>
      </c>
      <c r="S41" s="229">
        <v>0.80102813126333394</v>
      </c>
      <c r="T41" s="229">
        <v>0.78651832980211911</v>
      </c>
      <c r="U41" s="229">
        <v>0.74408596968358209</v>
      </c>
      <c r="V41" s="229">
        <v>0.79530361538475758</v>
      </c>
      <c r="W41" s="229">
        <v>0.82679159423973547</v>
      </c>
      <c r="X41" s="229">
        <v>0.71380017064079326</v>
      </c>
      <c r="Y41" s="229">
        <v>0.88022664634210523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0.96778539551381293</v>
      </c>
      <c r="Q43" s="229">
        <v>0.15393346497070159</v>
      </c>
      <c r="R43" s="229">
        <v>0.7918388115711541</v>
      </c>
      <c r="S43" s="229">
        <v>1.1032690161429599</v>
      </c>
      <c r="T43" s="229">
        <v>1.477887957908864</v>
      </c>
      <c r="U43" s="229">
        <v>2.1808032709229779</v>
      </c>
      <c r="V43" s="229">
        <v>1.516450508039531</v>
      </c>
      <c r="W43" s="229">
        <v>1.048077850977678</v>
      </c>
      <c r="X43" s="229">
        <v>3.9572936446892961</v>
      </c>
      <c r="Y43" s="229">
        <v>2.8586964775059571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1.0167006130318244</v>
      </c>
      <c r="C45" s="261">
        <f t="shared" si="2"/>
        <v>1.0406522841656669</v>
      </c>
      <c r="D45" s="261">
        <f t="shared" si="2"/>
        <v>1.0712194721495079</v>
      </c>
      <c r="E45" s="261">
        <f t="shared" si="2"/>
        <v>1.1288857978129214</v>
      </c>
      <c r="F45" s="261">
        <f t="shared" si="2"/>
        <v>1.0833024740421411</v>
      </c>
      <c r="G45" s="261">
        <f t="shared" si="2"/>
        <v>1.0557951469303062</v>
      </c>
      <c r="H45" s="261">
        <f t="shared" si="2"/>
        <v>1.5751027477839619</v>
      </c>
      <c r="I45" s="261">
        <f t="shared" si="2"/>
        <v>1.5849777058662913</v>
      </c>
      <c r="J45" s="261">
        <f t="shared" si="2"/>
        <v>1.6112781543222072</v>
      </c>
      <c r="K45" s="261">
        <f t="shared" si="2"/>
        <v>1.6143481996770626</v>
      </c>
      <c r="L45" s="261">
        <f t="shared" si="2"/>
        <v>1.6336161664436448</v>
      </c>
      <c r="M45" s="261">
        <f t="shared" si="2"/>
        <v>1.8786816100424901</v>
      </c>
      <c r="N45" s="261">
        <f t="shared" si="2"/>
        <v>3.0655689257746244</v>
      </c>
      <c r="O45" s="261">
        <f t="shared" si="2"/>
        <v>2.6260482189109093</v>
      </c>
      <c r="P45" s="261">
        <f t="shared" si="2"/>
        <v>2.7053959482675638</v>
      </c>
      <c r="Q45" s="261">
        <f t="shared" si="2"/>
        <v>3.0995420332457102</v>
      </c>
      <c r="R45" s="261">
        <f t="shared" si="2"/>
        <v>2.959034045714426</v>
      </c>
      <c r="S45" s="261">
        <f t="shared" si="2"/>
        <v>3.826647174199719</v>
      </c>
      <c r="T45" s="261">
        <f t="shared" si="2"/>
        <v>3.6992877480563053</v>
      </c>
      <c r="U45" s="261">
        <f t="shared" si="2"/>
        <v>3.8386906051467582</v>
      </c>
      <c r="V45" s="261">
        <f t="shared" si="2"/>
        <v>3.5730988854051158</v>
      </c>
      <c r="W45" s="261">
        <f t="shared" si="2"/>
        <v>3.6445220987381268</v>
      </c>
      <c r="X45" s="261">
        <f t="shared" si="2"/>
        <v>4.1182070208780077</v>
      </c>
      <c r="Y45" s="261">
        <f t="shared" si="2"/>
        <v>3.5393780364326513</v>
      </c>
      <c r="DA45" s="70"/>
    </row>
    <row r="46" spans="1:105" ht="12" customHeight="1" x14ac:dyDescent="0.25">
      <c r="A46" s="165" t="s">
        <v>2184</v>
      </c>
      <c r="B46" s="346">
        <v>0.29768566531376822</v>
      </c>
      <c r="C46" s="346">
        <v>0.30104719785896372</v>
      </c>
      <c r="D46" s="346">
        <v>0.28965365340390609</v>
      </c>
      <c r="E46" s="346">
        <v>0.29780850522915869</v>
      </c>
      <c r="F46" s="346">
        <v>0.26863631258459197</v>
      </c>
      <c r="G46" s="346">
        <v>0.24704800060358301</v>
      </c>
      <c r="H46" s="346">
        <v>0.50935594956872055</v>
      </c>
      <c r="I46" s="346">
        <v>0.49274704048837048</v>
      </c>
      <c r="J46" s="346">
        <v>0.48463801356891312</v>
      </c>
      <c r="K46" s="346">
        <v>0.48947537944396358</v>
      </c>
      <c r="L46" s="346">
        <v>0.49216443994382247</v>
      </c>
      <c r="M46" s="346">
        <v>0.64141001066402836</v>
      </c>
      <c r="N46" s="346">
        <v>1.260150120588283</v>
      </c>
      <c r="O46" s="346">
        <v>1.057627110075011</v>
      </c>
      <c r="P46" s="346">
        <v>1.113229186780551</v>
      </c>
      <c r="Q46" s="346">
        <v>1.316264219532949</v>
      </c>
      <c r="R46" s="346">
        <v>1.2284231128595819</v>
      </c>
      <c r="S46" s="346">
        <v>1.666239092023321</v>
      </c>
      <c r="T46" s="346">
        <v>1.589037058232933</v>
      </c>
      <c r="U46" s="346">
        <v>1.657116312199491</v>
      </c>
      <c r="V46" s="346">
        <v>1.5269486507904619</v>
      </c>
      <c r="W46" s="346">
        <v>1.5431365310808971</v>
      </c>
      <c r="X46" s="346">
        <v>1.7816284437961609</v>
      </c>
      <c r="Y46" s="346">
        <v>1.4049822554945051</v>
      </c>
      <c r="DA46" s="167" t="s">
        <v>2185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2186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0.24223272467448151</v>
      </c>
      <c r="I48" s="230">
        <v>0.24309265208252021</v>
      </c>
      <c r="J48" s="230">
        <v>0.24368495729936429</v>
      </c>
      <c r="K48" s="230">
        <v>0.24347123217418479</v>
      </c>
      <c r="L48" s="230">
        <v>0.24356916451431709</v>
      </c>
      <c r="M48" s="230">
        <v>0.32071599653002381</v>
      </c>
      <c r="N48" s="230">
        <v>0.38200428308960338</v>
      </c>
      <c r="O48" s="230">
        <v>0.30815230392296711</v>
      </c>
      <c r="P48" s="230">
        <v>0.32500942314807391</v>
      </c>
      <c r="Q48" s="230">
        <v>0.37935378256262531</v>
      </c>
      <c r="R48" s="230">
        <v>0.31839242276737961</v>
      </c>
      <c r="S48" s="230">
        <v>0.42928146030238851</v>
      </c>
      <c r="T48" s="230">
        <v>0.45995349961361032</v>
      </c>
      <c r="U48" s="230">
        <v>0.52330904233635112</v>
      </c>
      <c r="V48" s="230">
        <v>0.45979141567437393</v>
      </c>
      <c r="W48" s="230">
        <v>0.41788278085183189</v>
      </c>
      <c r="X48" s="230">
        <v>0.50139591634687708</v>
      </c>
      <c r="Y48" s="230">
        <v>0.45567478894735158</v>
      </c>
      <c r="DA48" s="71" t="s">
        <v>2187</v>
      </c>
    </row>
    <row r="49" spans="1:105" ht="12" customHeight="1" x14ac:dyDescent="0.25">
      <c r="A49" s="59" t="s">
        <v>159</v>
      </c>
      <c r="B49" s="230">
        <v>0.29768566531376822</v>
      </c>
      <c r="C49" s="230">
        <v>0.30104719785896372</v>
      </c>
      <c r="D49" s="230">
        <v>0.28965365340390609</v>
      </c>
      <c r="E49" s="230">
        <v>0.29780850522915869</v>
      </c>
      <c r="F49" s="230">
        <v>0.26863631258459197</v>
      </c>
      <c r="G49" s="230">
        <v>0.24704800060358301</v>
      </c>
      <c r="H49" s="230">
        <v>0.26712322489423901</v>
      </c>
      <c r="I49" s="230">
        <v>0.2496543884058503</v>
      </c>
      <c r="J49" s="230">
        <v>0.24095305626954891</v>
      </c>
      <c r="K49" s="230">
        <v>0.23117860904582899</v>
      </c>
      <c r="L49" s="230">
        <v>0.2097540044784269</v>
      </c>
      <c r="M49" s="230">
        <v>0.22476161068139699</v>
      </c>
      <c r="N49" s="230">
        <v>0.2035107724023103</v>
      </c>
      <c r="O49" s="230">
        <v>0.13669712456478761</v>
      </c>
      <c r="P49" s="230">
        <v>0.14398355069721289</v>
      </c>
      <c r="Q49" s="230">
        <v>0.26859345208438468</v>
      </c>
      <c r="R49" s="230">
        <v>0.21196099269904489</v>
      </c>
      <c r="S49" s="230">
        <v>0.33216663864825069</v>
      </c>
      <c r="T49" s="230">
        <v>0.28200873408279109</v>
      </c>
      <c r="U49" s="230">
        <v>0.30840867657375282</v>
      </c>
      <c r="V49" s="230">
        <v>0.29527493000656962</v>
      </c>
      <c r="W49" s="230">
        <v>0.36213432633040171</v>
      </c>
      <c r="X49" s="230">
        <v>0.43431515260177311</v>
      </c>
      <c r="Y49" s="230">
        <v>0.4267489348056358</v>
      </c>
      <c r="DA49" s="71" t="s">
        <v>2188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0</v>
      </c>
      <c r="N50" s="230">
        <v>0.59281780151031904</v>
      </c>
      <c r="O50" s="230">
        <v>0.52908195632835175</v>
      </c>
      <c r="P50" s="230">
        <v>0.5590822535685348</v>
      </c>
      <c r="Q50" s="230">
        <v>0.59001541591829132</v>
      </c>
      <c r="R50" s="230">
        <v>0.61549648695334913</v>
      </c>
      <c r="S50" s="230">
        <v>0.83244263578296618</v>
      </c>
      <c r="T50" s="230">
        <v>0.77446170160743777</v>
      </c>
      <c r="U50" s="230">
        <v>0.75420733576219112</v>
      </c>
      <c r="V50" s="230">
        <v>0.69810518423633905</v>
      </c>
      <c r="W50" s="230">
        <v>0.68839569071671047</v>
      </c>
      <c r="X50" s="230">
        <v>0.77231664615329165</v>
      </c>
      <c r="Y50" s="230">
        <v>0.43298652840447871</v>
      </c>
      <c r="DA50" s="71" t="s">
        <v>2189</v>
      </c>
    </row>
    <row r="51" spans="1:105" ht="12" customHeight="1" x14ac:dyDescent="0.25">
      <c r="A51" s="59" t="s">
        <v>35</v>
      </c>
      <c r="B51" s="230">
        <v>0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1.482553822394978E-2</v>
      </c>
      <c r="L51" s="230">
        <v>3.8841270951078512E-2</v>
      </c>
      <c r="M51" s="230">
        <v>9.5932403452607673E-2</v>
      </c>
      <c r="N51" s="230">
        <v>8.1817263586049932E-2</v>
      </c>
      <c r="O51" s="230">
        <v>8.3695725258904174E-2</v>
      </c>
      <c r="P51" s="230">
        <v>8.5153959366728885E-2</v>
      </c>
      <c r="Q51" s="230">
        <v>7.8301568967647631E-2</v>
      </c>
      <c r="R51" s="230">
        <v>8.2573210439808628E-2</v>
      </c>
      <c r="S51" s="230">
        <v>7.2348357289715712E-2</v>
      </c>
      <c r="T51" s="230">
        <v>7.2613122929093471E-2</v>
      </c>
      <c r="U51" s="230">
        <v>7.1191257527195712E-2</v>
      </c>
      <c r="V51" s="230">
        <v>7.377712087317978E-2</v>
      </c>
      <c r="W51" s="230">
        <v>7.4723733181952495E-2</v>
      </c>
      <c r="X51" s="230">
        <v>7.3600728694219242E-2</v>
      </c>
      <c r="Y51" s="230">
        <v>8.9572003337039005E-2</v>
      </c>
      <c r="DA51" s="71" t="s">
        <v>2190</v>
      </c>
    </row>
    <row r="52" spans="1:105" ht="12" customHeight="1" x14ac:dyDescent="0.25">
      <c r="A52" s="165" t="s">
        <v>2191</v>
      </c>
      <c r="B52" s="346">
        <v>0.2513790062649599</v>
      </c>
      <c r="C52" s="346">
        <v>0.25421763374756939</v>
      </c>
      <c r="D52" s="346">
        <v>0.24459641842996521</v>
      </c>
      <c r="E52" s="346">
        <v>0.25148273774906732</v>
      </c>
      <c r="F52" s="346">
        <v>0.2268484417380999</v>
      </c>
      <c r="G52" s="346">
        <v>0.20861831162080341</v>
      </c>
      <c r="H52" s="346">
        <v>0.43012280185803059</v>
      </c>
      <c r="I52" s="346">
        <v>0.41609750085684633</v>
      </c>
      <c r="J52" s="346">
        <v>0.40924987812486002</v>
      </c>
      <c r="K52" s="346">
        <v>0.41333476486379139</v>
      </c>
      <c r="L52" s="346">
        <v>0.41560552706367232</v>
      </c>
      <c r="M52" s="346">
        <v>0.54163512011629067</v>
      </c>
      <c r="N52" s="346">
        <v>1.0641267684967719</v>
      </c>
      <c r="O52" s="346">
        <v>0.89310733739667525</v>
      </c>
      <c r="P52" s="346">
        <v>0.94616295442002363</v>
      </c>
      <c r="Q52" s="346">
        <v>1.1125145221581101</v>
      </c>
      <c r="R52" s="346">
        <v>1.0423712807909089</v>
      </c>
      <c r="S52" s="346">
        <v>1.4150969967938749</v>
      </c>
      <c r="T52" s="346">
        <v>1.352325730892042</v>
      </c>
      <c r="U52" s="346">
        <v>1.4158217119852969</v>
      </c>
      <c r="V52" s="346">
        <v>1.300024466693011</v>
      </c>
      <c r="W52" s="346">
        <v>1.3101339393963529</v>
      </c>
      <c r="X52" s="346">
        <v>1.534881877721604</v>
      </c>
      <c r="Y52" s="346">
        <v>1.204429253448638</v>
      </c>
      <c r="DA52" s="167" t="s">
        <v>2192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0.20455207861400659</v>
      </c>
      <c r="I55" s="229">
        <v>0.20527823953635041</v>
      </c>
      <c r="J55" s="229">
        <v>0.2057784083861299</v>
      </c>
      <c r="K55" s="229">
        <v>0.20559792939153379</v>
      </c>
      <c r="L55" s="229">
        <v>0.20568062781209001</v>
      </c>
      <c r="M55" s="229">
        <v>0.2708268415142423</v>
      </c>
      <c r="N55" s="229">
        <v>0.32258139460899848</v>
      </c>
      <c r="O55" s="229">
        <v>0.2602175010905054</v>
      </c>
      <c r="P55" s="229">
        <v>0.25581421982315983</v>
      </c>
      <c r="Q55" s="229">
        <v>0.31742587360694668</v>
      </c>
      <c r="R55" s="229">
        <v>0.25533753033621859</v>
      </c>
      <c r="S55" s="229">
        <v>0.34349802249249822</v>
      </c>
      <c r="T55" s="229">
        <v>0.36005651659586241</v>
      </c>
      <c r="U55" s="229">
        <v>0.39529170877824987</v>
      </c>
      <c r="V55" s="229">
        <v>0.35820787328025411</v>
      </c>
      <c r="W55" s="229">
        <v>0.33416040033542832</v>
      </c>
      <c r="X55" s="229">
        <v>0.35142960197402201</v>
      </c>
      <c r="Y55" s="229">
        <v>0.32362364106254882</v>
      </c>
      <c r="DA55" s="73" t="s">
        <v>2195</v>
      </c>
    </row>
    <row r="56" spans="1:105" ht="12" customHeight="1" x14ac:dyDescent="0.25">
      <c r="A56" s="64" t="s">
        <v>159</v>
      </c>
      <c r="B56" s="229">
        <v>0.2513790062649599</v>
      </c>
      <c r="C56" s="229">
        <v>0.25421763374756939</v>
      </c>
      <c r="D56" s="229">
        <v>0.24459641842996521</v>
      </c>
      <c r="E56" s="229">
        <v>0.25148273774906732</v>
      </c>
      <c r="F56" s="229">
        <v>0.2268484417380999</v>
      </c>
      <c r="G56" s="229">
        <v>0.20861831162080341</v>
      </c>
      <c r="H56" s="229">
        <v>0.225570723244024</v>
      </c>
      <c r="I56" s="229">
        <v>0.21081926132049589</v>
      </c>
      <c r="J56" s="229">
        <v>0.20347146973873009</v>
      </c>
      <c r="K56" s="229">
        <v>0.19521749208314451</v>
      </c>
      <c r="L56" s="229">
        <v>0.17712560378178269</v>
      </c>
      <c r="M56" s="229">
        <v>0.18979869346429079</v>
      </c>
      <c r="N56" s="229">
        <v>0.17185354113972859</v>
      </c>
      <c r="O56" s="229">
        <v>0.115433127410265</v>
      </c>
      <c r="P56" s="229">
        <v>0.11332914391283611</v>
      </c>
      <c r="Q56" s="229">
        <v>0.2247467010795301</v>
      </c>
      <c r="R56" s="229">
        <v>0.16998393345223919</v>
      </c>
      <c r="S56" s="229">
        <v>0.26578968361056771</v>
      </c>
      <c r="T56" s="229">
        <v>0.22075945183319151</v>
      </c>
      <c r="U56" s="229">
        <v>0.2329625190892845</v>
      </c>
      <c r="V56" s="229">
        <v>0.23003866776307039</v>
      </c>
      <c r="W56" s="229">
        <v>0.28958109069508242</v>
      </c>
      <c r="X56" s="229">
        <v>0.30441253355668341</v>
      </c>
      <c r="Y56" s="229">
        <v>0.30308028324411168</v>
      </c>
      <c r="DA56" s="73" t="s">
        <v>2196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0.50060169905315832</v>
      </c>
      <c r="O57" s="229">
        <v>0.44678031867727469</v>
      </c>
      <c r="P57" s="229">
        <v>0.4400524425670222</v>
      </c>
      <c r="Q57" s="229">
        <v>0.49369788162982597</v>
      </c>
      <c r="R57" s="229">
        <v>0.49360267918218942</v>
      </c>
      <c r="S57" s="229">
        <v>0.66609538419961634</v>
      </c>
      <c r="T57" s="229">
        <v>0.60625689934293292</v>
      </c>
      <c r="U57" s="229">
        <v>0.56970524567184322</v>
      </c>
      <c r="V57" s="229">
        <v>0.54387003507763865</v>
      </c>
      <c r="W57" s="229">
        <v>0.55047633006118668</v>
      </c>
      <c r="X57" s="229">
        <v>0.54131859216777478</v>
      </c>
      <c r="Y57" s="229">
        <v>0.30751026884105293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2.088779824325121E-3</v>
      </c>
      <c r="T58" s="229">
        <v>1.6023516460772361E-3</v>
      </c>
      <c r="U58" s="229">
        <v>6.478078797670624E-3</v>
      </c>
      <c r="V58" s="229">
        <v>8.3551192974432227E-4</v>
      </c>
      <c r="W58" s="229">
        <v>4.1775596486513192E-4</v>
      </c>
      <c r="X58" s="229">
        <v>1.3734442680667151E-4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1.251934338911315E-2</v>
      </c>
      <c r="L59" s="229">
        <v>3.2799295469799629E-2</v>
      </c>
      <c r="M59" s="229">
        <v>8.1009585137757606E-2</v>
      </c>
      <c r="N59" s="229">
        <v>6.9090133694886605E-2</v>
      </c>
      <c r="O59" s="229">
        <v>7.0676390218630175E-2</v>
      </c>
      <c r="P59" s="229">
        <v>6.7024498764542681E-2</v>
      </c>
      <c r="Q59" s="229">
        <v>6.5519167270322351E-2</v>
      </c>
      <c r="R59" s="229">
        <v>6.6220293317211909E-2</v>
      </c>
      <c r="S59" s="229">
        <v>5.7890964222150433E-2</v>
      </c>
      <c r="T59" s="229">
        <v>5.6842328894029168E-2</v>
      </c>
      <c r="U59" s="229">
        <v>5.3775707204214748E-2</v>
      </c>
      <c r="V59" s="229">
        <v>5.7477248734539341E-2</v>
      </c>
      <c r="W59" s="229">
        <v>5.9752910956846622E-2</v>
      </c>
      <c r="X59" s="229">
        <v>5.158692750922432E-2</v>
      </c>
      <c r="Y59" s="229">
        <v>6.3614706278052519E-2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6.9942649352462735E-2</v>
      </c>
      <c r="Q61" s="229">
        <v>1.112489857148471E-2</v>
      </c>
      <c r="R61" s="229">
        <v>5.7226844503050323E-2</v>
      </c>
      <c r="S61" s="229">
        <v>7.9734162444717538E-2</v>
      </c>
      <c r="T61" s="229">
        <v>0.1068081825799483</v>
      </c>
      <c r="U61" s="229">
        <v>0.1576084524440341</v>
      </c>
      <c r="V61" s="229">
        <v>0.10959512990776379</v>
      </c>
      <c r="W61" s="229">
        <v>7.5745451382943682E-2</v>
      </c>
      <c r="X61" s="229">
        <v>0.28599687808709251</v>
      </c>
      <c r="Y61" s="229">
        <v>0.2066003540228725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2202</v>
      </c>
    </row>
    <row r="63" spans="1:105" ht="12" customHeight="1" x14ac:dyDescent="0.25">
      <c r="A63" s="166" t="s">
        <v>2203</v>
      </c>
      <c r="B63" s="347">
        <v>0.1375399827803224</v>
      </c>
      <c r="C63" s="347">
        <v>0.1427610154585687</v>
      </c>
      <c r="D63" s="347">
        <v>0.15793217656342259</v>
      </c>
      <c r="E63" s="347">
        <v>0.1704689867160869</v>
      </c>
      <c r="F63" s="347">
        <v>0.17288756462336741</v>
      </c>
      <c r="G63" s="347">
        <v>0.17650848079585871</v>
      </c>
      <c r="H63" s="347">
        <v>0.18694823422270909</v>
      </c>
      <c r="I63" s="347">
        <v>0.19886269544737481</v>
      </c>
      <c r="J63" s="347">
        <v>0.21099713606718659</v>
      </c>
      <c r="K63" s="347">
        <v>0.20927589863803159</v>
      </c>
      <c r="L63" s="347">
        <v>0.21348417630475</v>
      </c>
      <c r="M63" s="347">
        <v>0.20459896448887391</v>
      </c>
      <c r="N63" s="347">
        <v>0.21802706961457941</v>
      </c>
      <c r="O63" s="347">
        <v>0.19862169748212449</v>
      </c>
      <c r="P63" s="347">
        <v>0.19000111972558509</v>
      </c>
      <c r="Q63" s="347">
        <v>0.1972833210454856</v>
      </c>
      <c r="R63" s="347">
        <v>0.202423427077628</v>
      </c>
      <c r="S63" s="347">
        <v>0.21920914275956571</v>
      </c>
      <c r="T63" s="347">
        <v>0.2229191055680384</v>
      </c>
      <c r="U63" s="347">
        <v>0.22522134734175589</v>
      </c>
      <c r="V63" s="347">
        <v>0.21944875527107141</v>
      </c>
      <c r="W63" s="347">
        <v>0.2327210671355521</v>
      </c>
      <c r="X63" s="347">
        <v>0.23579314687065969</v>
      </c>
      <c r="Y63" s="347">
        <v>0.27351956690867879</v>
      </c>
      <c r="DA63" s="168" t="s">
        <v>2204</v>
      </c>
    </row>
    <row r="64" spans="1:105" ht="12" customHeight="1" x14ac:dyDescent="0.25">
      <c r="A64" s="60" t="s">
        <v>2205</v>
      </c>
      <c r="B64" s="262">
        <v>0.27507996556064468</v>
      </c>
      <c r="C64" s="262">
        <v>0.28552203091713751</v>
      </c>
      <c r="D64" s="262">
        <v>0.31586435312684508</v>
      </c>
      <c r="E64" s="262">
        <v>0.3409379734321738</v>
      </c>
      <c r="F64" s="262">
        <v>0.34577512924673481</v>
      </c>
      <c r="G64" s="262">
        <v>0.35301696159171742</v>
      </c>
      <c r="H64" s="262">
        <v>0.37389646844541807</v>
      </c>
      <c r="I64" s="262">
        <v>0.39772539089474951</v>
      </c>
      <c r="J64" s="262">
        <v>0.42199427213437313</v>
      </c>
      <c r="K64" s="262">
        <v>0.41855179727606329</v>
      </c>
      <c r="L64" s="262">
        <v>0.4269683526095</v>
      </c>
      <c r="M64" s="262">
        <v>0.4091979289777477</v>
      </c>
      <c r="N64" s="262">
        <v>0.43605413922915892</v>
      </c>
      <c r="O64" s="262">
        <v>0.39724339496424887</v>
      </c>
      <c r="P64" s="262">
        <v>0.38000223945117018</v>
      </c>
      <c r="Q64" s="262">
        <v>0.39456664209097131</v>
      </c>
      <c r="R64" s="262">
        <v>0.40484685415525601</v>
      </c>
      <c r="S64" s="262">
        <v>0.43841828551913142</v>
      </c>
      <c r="T64" s="262">
        <v>0.44583821113607691</v>
      </c>
      <c r="U64" s="262">
        <v>0.45044269468351189</v>
      </c>
      <c r="V64" s="262">
        <v>0.43889751054214288</v>
      </c>
      <c r="W64" s="262">
        <v>0.46544213427110409</v>
      </c>
      <c r="X64" s="262">
        <v>0.47158629374131938</v>
      </c>
      <c r="Y64" s="262">
        <v>0.54703913381735758</v>
      </c>
      <c r="DA64" s="72" t="s">
        <v>2206</v>
      </c>
    </row>
    <row r="65" spans="1:105" ht="12" customHeight="1" x14ac:dyDescent="0.25">
      <c r="A65" s="101" t="s">
        <v>2207</v>
      </c>
      <c r="B65" s="278">
        <v>5.501599311212893E-2</v>
      </c>
      <c r="C65" s="278">
        <v>5.7104406183427499E-2</v>
      </c>
      <c r="D65" s="278">
        <v>6.3172870625369013E-2</v>
      </c>
      <c r="E65" s="278">
        <v>6.8187594686434747E-2</v>
      </c>
      <c r="F65" s="278">
        <v>6.9155025849346963E-2</v>
      </c>
      <c r="G65" s="278">
        <v>7.0603392318343505E-2</v>
      </c>
      <c r="H65" s="278">
        <v>7.4779293689083634E-2</v>
      </c>
      <c r="I65" s="278">
        <v>7.9545078178949916E-2</v>
      </c>
      <c r="J65" s="278">
        <v>8.4398854426874642E-2</v>
      </c>
      <c r="K65" s="278">
        <v>8.3710359455212671E-2</v>
      </c>
      <c r="L65" s="278">
        <v>8.5393670521899986E-2</v>
      </c>
      <c r="M65" s="278">
        <v>8.1839585795549535E-2</v>
      </c>
      <c r="N65" s="278">
        <v>8.7210827845831812E-2</v>
      </c>
      <c r="O65" s="278">
        <v>7.9448678992849797E-2</v>
      </c>
      <c r="P65" s="278">
        <v>7.6000447890234038E-2</v>
      </c>
      <c r="Q65" s="278">
        <v>7.8913328418194262E-2</v>
      </c>
      <c r="R65" s="278">
        <v>8.0969370831051185E-2</v>
      </c>
      <c r="S65" s="278">
        <v>8.7683657103826293E-2</v>
      </c>
      <c r="T65" s="278">
        <v>8.9167642227215363E-2</v>
      </c>
      <c r="U65" s="278">
        <v>9.0088538936702392E-2</v>
      </c>
      <c r="V65" s="278">
        <v>8.7779502108428581E-2</v>
      </c>
      <c r="W65" s="278">
        <v>9.3088426854220821E-2</v>
      </c>
      <c r="X65" s="278">
        <v>9.4317258748263896E-2</v>
      </c>
      <c r="Y65" s="278">
        <v>0.10940782676347149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1.8402934298936064</v>
      </c>
      <c r="C66" s="261">
        <f t="shared" si="3"/>
        <v>1.9088884126360743</v>
      </c>
      <c r="D66" s="261">
        <f t="shared" si="3"/>
        <v>2.1048441683838757</v>
      </c>
      <c r="E66" s="261">
        <f t="shared" si="3"/>
        <v>2.2695685322268813</v>
      </c>
      <c r="F66" s="261">
        <f t="shared" si="3"/>
        <v>2.2964563494476127</v>
      </c>
      <c r="G66" s="261">
        <f t="shared" si="3"/>
        <v>2.3402239200472637</v>
      </c>
      <c r="H66" s="261">
        <f t="shared" si="3"/>
        <v>2.5180381853730678</v>
      </c>
      <c r="I66" s="261">
        <f t="shared" si="3"/>
        <v>2.6707107086370501</v>
      </c>
      <c r="J66" s="261">
        <f t="shared" si="3"/>
        <v>2.8276028650243359</v>
      </c>
      <c r="K66" s="261">
        <f t="shared" si="3"/>
        <v>2.9571703194159391</v>
      </c>
      <c r="L66" s="261">
        <f t="shared" si="3"/>
        <v>3.035513942241828</v>
      </c>
      <c r="M66" s="261">
        <f t="shared" si="3"/>
        <v>3.0097916750675955</v>
      </c>
      <c r="N66" s="261">
        <f t="shared" si="3"/>
        <v>3.4799112438894904</v>
      </c>
      <c r="O66" s="261">
        <f t="shared" si="3"/>
        <v>3.1324548281554763</v>
      </c>
      <c r="P66" s="261">
        <f t="shared" si="3"/>
        <v>3.0459740057223677</v>
      </c>
      <c r="Q66" s="261">
        <f t="shared" si="3"/>
        <v>3.2333412394126224</v>
      </c>
      <c r="R66" s="261">
        <f t="shared" si="3"/>
        <v>3.2611437077667071</v>
      </c>
      <c r="S66" s="261">
        <f t="shared" si="3"/>
        <v>3.6702289207575371</v>
      </c>
      <c r="T66" s="261">
        <f t="shared" si="3"/>
        <v>3.6836044240074903</v>
      </c>
      <c r="U66" s="261">
        <f t="shared" si="3"/>
        <v>3.7409199826934567</v>
      </c>
      <c r="V66" s="261">
        <f t="shared" si="3"/>
        <v>3.6118867940349988</v>
      </c>
      <c r="W66" s="261">
        <f t="shared" si="3"/>
        <v>3.7940422569657573</v>
      </c>
      <c r="X66" s="261">
        <f t="shared" si="3"/>
        <v>3.934758650398452</v>
      </c>
      <c r="Y66" s="261">
        <f t="shared" si="3"/>
        <v>4.2712354855953087</v>
      </c>
      <c r="DA66" s="70"/>
    </row>
    <row r="67" spans="1:105" ht="12" customHeight="1" x14ac:dyDescent="0.25">
      <c r="A67" s="165" t="s">
        <v>2210</v>
      </c>
      <c r="B67" s="346">
        <v>0</v>
      </c>
      <c r="C67" s="346">
        <v>0</v>
      </c>
      <c r="D67" s="346">
        <v>0</v>
      </c>
      <c r="E67" s="346">
        <v>0</v>
      </c>
      <c r="F67" s="346">
        <v>0</v>
      </c>
      <c r="G67" s="346">
        <v>0</v>
      </c>
      <c r="H67" s="346">
        <v>0</v>
      </c>
      <c r="I67" s="346">
        <v>0</v>
      </c>
      <c r="J67" s="346">
        <v>0</v>
      </c>
      <c r="K67" s="346">
        <v>0.15123569080257601</v>
      </c>
      <c r="L67" s="346">
        <v>0.1742933583183412</v>
      </c>
      <c r="M67" s="346">
        <v>0.24065719546818051</v>
      </c>
      <c r="N67" s="346">
        <v>0.43731133336754452</v>
      </c>
      <c r="O67" s="346">
        <v>0.37503344987831949</v>
      </c>
      <c r="P67" s="346">
        <v>0.3909348083827921</v>
      </c>
      <c r="Q67" s="346">
        <v>0.4520378774150513</v>
      </c>
      <c r="R67" s="346">
        <v>0.42604758298295881</v>
      </c>
      <c r="S67" s="346">
        <v>0.54610901805094747</v>
      </c>
      <c r="T67" s="346">
        <v>0.52294617753823269</v>
      </c>
      <c r="U67" s="346">
        <v>0.53828973533191515</v>
      </c>
      <c r="V67" s="346">
        <v>0.50631906511431979</v>
      </c>
      <c r="W67" s="346">
        <v>0.51355518734390293</v>
      </c>
      <c r="X67" s="346">
        <v>0.57188980439666759</v>
      </c>
      <c r="Y67" s="346">
        <v>0.4788188940678918</v>
      </c>
      <c r="DA67" s="167" t="s">
        <v>2211</v>
      </c>
    </row>
    <row r="68" spans="1:105" ht="12" customHeight="1" x14ac:dyDescent="0.25">
      <c r="A68" s="165" t="s">
        <v>2212</v>
      </c>
      <c r="B68" s="346">
        <v>4.7351170155172491E-2</v>
      </c>
      <c r="C68" s="346">
        <v>4.7885870068794217E-2</v>
      </c>
      <c r="D68" s="346">
        <v>4.6073563582375708E-2</v>
      </c>
      <c r="E68" s="346">
        <v>4.7370709603702439E-2</v>
      </c>
      <c r="F68" s="346">
        <v>4.273045439942047E-2</v>
      </c>
      <c r="G68" s="346">
        <v>3.9296524072616711E-2</v>
      </c>
      <c r="H68" s="346">
        <v>8.1020361568825708E-2</v>
      </c>
      <c r="I68" s="346">
        <v>7.8378476615694026E-2</v>
      </c>
      <c r="J68" s="346">
        <v>7.7088619702189692E-2</v>
      </c>
      <c r="K68" s="346">
        <v>7.7858072051905314E-2</v>
      </c>
      <c r="L68" s="346">
        <v>7.8285805651882867E-2</v>
      </c>
      <c r="M68" s="346">
        <v>0.1020254519886642</v>
      </c>
      <c r="N68" s="346">
        <v>0.2004449314619958</v>
      </c>
      <c r="O68" s="346">
        <v>0.16823074499438759</v>
      </c>
      <c r="P68" s="346">
        <v>0.17822460083258049</v>
      </c>
      <c r="Q68" s="346">
        <v>0.20955952217936699</v>
      </c>
      <c r="R68" s="346">
        <v>0.1963469448581214</v>
      </c>
      <c r="S68" s="346">
        <v>0.26655566698610389</v>
      </c>
      <c r="T68" s="346">
        <v>0.25473171662232358</v>
      </c>
      <c r="U68" s="346">
        <v>0.26669217843490362</v>
      </c>
      <c r="V68" s="346">
        <v>0.24487995494494391</v>
      </c>
      <c r="W68" s="346">
        <v>0.24678423235166749</v>
      </c>
      <c r="X68" s="346">
        <v>0.28911902405836309</v>
      </c>
      <c r="Y68" s="346">
        <v>0.2268731003725967</v>
      </c>
      <c r="DA68" s="167" t="s">
        <v>2213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3.8530585445297638E-2</v>
      </c>
      <c r="I71" s="229">
        <v>3.8667369220143563E-2</v>
      </c>
      <c r="J71" s="229">
        <v>3.8761583851126949E-2</v>
      </c>
      <c r="K71" s="229">
        <v>3.8727587807823538E-2</v>
      </c>
      <c r="L71" s="229">
        <v>3.8743165349645753E-2</v>
      </c>
      <c r="M71" s="229">
        <v>5.1014474301851728E-2</v>
      </c>
      <c r="N71" s="229">
        <v>6.0763254386182547E-2</v>
      </c>
      <c r="O71" s="229">
        <v>4.9016038986577193E-2</v>
      </c>
      <c r="P71" s="229">
        <v>4.8186612044251703E-2</v>
      </c>
      <c r="Q71" s="229">
        <v>5.9792131316543998E-2</v>
      </c>
      <c r="R71" s="229">
        <v>4.8096820118733709E-2</v>
      </c>
      <c r="S71" s="229">
        <v>6.4703228613545341E-2</v>
      </c>
      <c r="T71" s="229">
        <v>6.782228013440067E-2</v>
      </c>
      <c r="U71" s="229">
        <v>7.4459380046872553E-2</v>
      </c>
      <c r="V71" s="229">
        <v>6.7474059232845648E-2</v>
      </c>
      <c r="W71" s="229">
        <v>6.2944341337421383E-2</v>
      </c>
      <c r="X71" s="229">
        <v>6.6197265745799178E-2</v>
      </c>
      <c r="Y71" s="229">
        <v>6.095957781787624E-2</v>
      </c>
      <c r="DA71" s="73" t="s">
        <v>2216</v>
      </c>
    </row>
    <row r="72" spans="1:105" ht="12" customHeight="1" x14ac:dyDescent="0.25">
      <c r="A72" s="64" t="s">
        <v>159</v>
      </c>
      <c r="B72" s="229">
        <v>4.7351170155172491E-2</v>
      </c>
      <c r="C72" s="229">
        <v>4.7885870068794217E-2</v>
      </c>
      <c r="D72" s="229">
        <v>4.6073563582375708E-2</v>
      </c>
      <c r="E72" s="229">
        <v>4.7370709603702439E-2</v>
      </c>
      <c r="F72" s="229">
        <v>4.273045439942047E-2</v>
      </c>
      <c r="G72" s="229">
        <v>3.9296524072616711E-2</v>
      </c>
      <c r="H72" s="229">
        <v>4.248977612352807E-2</v>
      </c>
      <c r="I72" s="229">
        <v>3.9711107395550463E-2</v>
      </c>
      <c r="J72" s="229">
        <v>3.8327035851062743E-2</v>
      </c>
      <c r="K72" s="229">
        <v>3.6772269976880399E-2</v>
      </c>
      <c r="L72" s="229">
        <v>3.3364379659726377E-2</v>
      </c>
      <c r="M72" s="229">
        <v>3.5751554447567231E-2</v>
      </c>
      <c r="N72" s="229">
        <v>3.2371304148203738E-2</v>
      </c>
      <c r="O72" s="229">
        <v>2.174363618808315E-2</v>
      </c>
      <c r="P72" s="229">
        <v>2.1347317966960811E-2</v>
      </c>
      <c r="Q72" s="229">
        <v>4.2334558652099862E-2</v>
      </c>
      <c r="R72" s="229">
        <v>3.2019134279092143E-2</v>
      </c>
      <c r="S72" s="229">
        <v>5.0065646774289742E-2</v>
      </c>
      <c r="T72" s="229">
        <v>4.1583497852235508E-2</v>
      </c>
      <c r="U72" s="229">
        <v>4.3882136559754419E-2</v>
      </c>
      <c r="V72" s="229">
        <v>4.3331383401353993E-2</v>
      </c>
      <c r="W72" s="229">
        <v>5.4547130657245431E-2</v>
      </c>
      <c r="X72" s="229">
        <v>5.7340865046688297E-2</v>
      </c>
      <c r="Y72" s="229">
        <v>5.7089914849306353E-2</v>
      </c>
      <c r="DA72" s="73" t="s">
        <v>2217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9.4296164918600434E-2</v>
      </c>
      <c r="O73" s="229">
        <v>8.4158065568018497E-2</v>
      </c>
      <c r="P73" s="229">
        <v>8.2890764804868414E-2</v>
      </c>
      <c r="Q73" s="229">
        <v>9.299572285547969E-2</v>
      </c>
      <c r="R73" s="229">
        <v>9.297778998445673E-2</v>
      </c>
      <c r="S73" s="229">
        <v>0.1254694906525593</v>
      </c>
      <c r="T73" s="229">
        <v>0.1141979754994998</v>
      </c>
      <c r="U73" s="229">
        <v>0.1073128994617322</v>
      </c>
      <c r="V73" s="229">
        <v>0.10244643320022</v>
      </c>
      <c r="W73" s="229">
        <v>0.1036908322552928</v>
      </c>
      <c r="X73" s="229">
        <v>0.1019658289955919</v>
      </c>
      <c r="Y73" s="229">
        <v>5.7924371970059819E-2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3.9345437134102E-4</v>
      </c>
      <c r="T74" s="229">
        <v>3.0182801089543502E-4</v>
      </c>
      <c r="U74" s="229">
        <v>1.2202475297551319E-3</v>
      </c>
      <c r="V74" s="229">
        <v>1.573817485390967E-4</v>
      </c>
      <c r="W74" s="229">
        <v>7.8690874268224283E-5</v>
      </c>
      <c r="X74" s="229">
        <v>2.5870972362475529E-5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2.3582142672013682E-3</v>
      </c>
      <c r="L75" s="229">
        <v>6.1782606425107326E-3</v>
      </c>
      <c r="M75" s="229">
        <v>1.5259423239245199E-2</v>
      </c>
      <c r="N75" s="229">
        <v>1.301420800900911E-2</v>
      </c>
      <c r="O75" s="229">
        <v>1.331300425170873E-2</v>
      </c>
      <c r="P75" s="229">
        <v>1.262511334068948E-2</v>
      </c>
      <c r="Q75" s="229">
        <v>1.234156059385574E-2</v>
      </c>
      <c r="R75" s="229">
        <v>1.2473628658089779E-2</v>
      </c>
      <c r="S75" s="229">
        <v>1.090466916095908E-2</v>
      </c>
      <c r="T75" s="229">
        <v>1.070714228474787E-2</v>
      </c>
      <c r="U75" s="229">
        <v>1.0129496093868699E-2</v>
      </c>
      <c r="V75" s="229">
        <v>1.0826739373819051E-2</v>
      </c>
      <c r="W75" s="229">
        <v>1.1255395969710719E-2</v>
      </c>
      <c r="X75" s="229">
        <v>9.7172051817929483E-3</v>
      </c>
      <c r="Y75" s="229">
        <v>1.1982825559300751E-2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1.317479267581015E-2</v>
      </c>
      <c r="Q77" s="229">
        <v>2.095548761387702E-3</v>
      </c>
      <c r="R77" s="229">
        <v>1.0779571817749091E-2</v>
      </c>
      <c r="S77" s="229">
        <v>1.50191774134094E-2</v>
      </c>
      <c r="T77" s="229">
        <v>2.0118992840544279E-2</v>
      </c>
      <c r="U77" s="229">
        <v>2.9688018742920558E-2</v>
      </c>
      <c r="V77" s="229">
        <v>2.0643957988166029E-2</v>
      </c>
      <c r="W77" s="229">
        <v>1.4267841257728999E-2</v>
      </c>
      <c r="X77" s="229">
        <v>5.3871988116128228E-2</v>
      </c>
      <c r="Y77" s="229">
        <v>3.8916410176053552E-2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2223</v>
      </c>
    </row>
    <row r="79" spans="1:105" ht="12" customHeight="1" x14ac:dyDescent="0.25">
      <c r="A79" s="165" t="s">
        <v>2224</v>
      </c>
      <c r="B79" s="346">
        <v>1.7929422597384339</v>
      </c>
      <c r="C79" s="346">
        <v>1.86100254256728</v>
      </c>
      <c r="D79" s="346">
        <v>2.0587706048015</v>
      </c>
      <c r="E79" s="346">
        <v>2.2221978226231789</v>
      </c>
      <c r="F79" s="346">
        <v>2.2537258950481922</v>
      </c>
      <c r="G79" s="346">
        <v>2.300927395974647</v>
      </c>
      <c r="H79" s="346">
        <v>2.4370178238042421</v>
      </c>
      <c r="I79" s="346">
        <v>2.5923322320213562</v>
      </c>
      <c r="J79" s="346">
        <v>2.7505142453221461</v>
      </c>
      <c r="K79" s="346">
        <v>2.728076556561458</v>
      </c>
      <c r="L79" s="346">
        <v>2.7829347782716041</v>
      </c>
      <c r="M79" s="346">
        <v>2.667109027610751</v>
      </c>
      <c r="N79" s="346">
        <v>2.8421549790599498</v>
      </c>
      <c r="O79" s="346">
        <v>2.5891906332827692</v>
      </c>
      <c r="P79" s="346">
        <v>2.476814596506995</v>
      </c>
      <c r="Q79" s="346">
        <v>2.571743839818204</v>
      </c>
      <c r="R79" s="346">
        <v>2.6387491799256271</v>
      </c>
      <c r="S79" s="346">
        <v>2.8575642357204858</v>
      </c>
      <c r="T79" s="346">
        <v>2.9059265298469339</v>
      </c>
      <c r="U79" s="346">
        <v>2.9359380689266379</v>
      </c>
      <c r="V79" s="346">
        <v>2.860687773975735</v>
      </c>
      <c r="W79" s="346">
        <v>3.0337028372701869</v>
      </c>
      <c r="X79" s="346">
        <v>3.0737498219434212</v>
      </c>
      <c r="Y79" s="346">
        <v>3.5655434911548198</v>
      </c>
      <c r="DA79" s="167" t="s">
        <v>2225</v>
      </c>
    </row>
    <row r="80" spans="1:105" ht="12" customHeight="1" x14ac:dyDescent="0.25">
      <c r="A80" s="132" t="s">
        <v>2226</v>
      </c>
      <c r="B80" s="316">
        <v>2.4574775449612538</v>
      </c>
      <c r="C80" s="316">
        <v>2.550763659361837</v>
      </c>
      <c r="D80" s="316">
        <v>2.8218323841974051</v>
      </c>
      <c r="E80" s="316">
        <v>3.0458321900198508</v>
      </c>
      <c r="F80" s="316">
        <v>3.0890458125442519</v>
      </c>
      <c r="G80" s="316">
        <v>3.153742055819901</v>
      </c>
      <c r="H80" s="316">
        <v>3.340272976522384</v>
      </c>
      <c r="I80" s="316">
        <v>3.5531530447618298</v>
      </c>
      <c r="J80" s="316">
        <v>3.7699635658993942</v>
      </c>
      <c r="K80" s="316">
        <v>3.7392095826125789</v>
      </c>
      <c r="L80" s="316">
        <v>3.8144004301019221</v>
      </c>
      <c r="M80" s="316">
        <v>3.6556450770885731</v>
      </c>
      <c r="N80" s="316">
        <v>3.8955699785661819</v>
      </c>
      <c r="O80" s="316">
        <v>3.5488470453279799</v>
      </c>
      <c r="P80" s="316">
        <v>3.3948200065495588</v>
      </c>
      <c r="Q80" s="316">
        <v>3.524933780448499</v>
      </c>
      <c r="R80" s="316">
        <v>3.6167739486480599</v>
      </c>
      <c r="S80" s="316">
        <v>3.9166905149482831</v>
      </c>
      <c r="T80" s="316">
        <v>3.9829777872756682</v>
      </c>
      <c r="U80" s="316">
        <v>4.0241127892410162</v>
      </c>
      <c r="V80" s="316">
        <v>3.9209717599696479</v>
      </c>
      <c r="W80" s="316">
        <v>4.158113045851433</v>
      </c>
      <c r="X80" s="316">
        <v>4.21300302629745</v>
      </c>
      <c r="Y80" s="316">
        <v>4.8870748723241197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0.99999999999999967</v>
      </c>
      <c r="D84" s="232">
        <f t="shared" si="4"/>
        <v>1.0000000000000004</v>
      </c>
      <c r="E84" s="232">
        <f t="shared" si="4"/>
        <v>1</v>
      </c>
      <c r="F84" s="232">
        <f t="shared" si="4"/>
        <v>1.0000000000000002</v>
      </c>
      <c r="G84" s="232">
        <f t="shared" si="4"/>
        <v>0.99999999999999989</v>
      </c>
      <c r="H84" s="232">
        <f t="shared" si="4"/>
        <v>1</v>
      </c>
      <c r="I84" s="232">
        <f t="shared" si="4"/>
        <v>1</v>
      </c>
      <c r="J84" s="232">
        <f t="shared" si="4"/>
        <v>0.99999999999999989</v>
      </c>
      <c r="K84" s="232">
        <f t="shared" si="4"/>
        <v>0.99999999999999967</v>
      </c>
      <c r="L84" s="232">
        <f t="shared" si="4"/>
        <v>1.0000000000000002</v>
      </c>
      <c r="M84" s="232">
        <f t="shared" si="4"/>
        <v>0.99999999999999989</v>
      </c>
      <c r="N84" s="232">
        <f t="shared" si="4"/>
        <v>1.0000000000000002</v>
      </c>
      <c r="O84" s="232">
        <f t="shared" si="4"/>
        <v>0.99999999999999978</v>
      </c>
      <c r="P84" s="232">
        <f t="shared" si="4"/>
        <v>0.99999999999999978</v>
      </c>
      <c r="Q84" s="232">
        <f t="shared" si="4"/>
        <v>0.99999999999999978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0.99999999999999989</v>
      </c>
      <c r="U84" s="232">
        <f t="shared" si="4"/>
        <v>1.0000000000000002</v>
      </c>
      <c r="V84" s="232">
        <f t="shared" si="4"/>
        <v>0.99999999999999978</v>
      </c>
      <c r="W84" s="232">
        <f t="shared" si="4"/>
        <v>0.99999999999999978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2.8832145107714646E-2</v>
      </c>
      <c r="C85" s="299">
        <f t="shared" si="5"/>
        <v>2.9014970994021869E-2</v>
      </c>
      <c r="D85" s="299">
        <f t="shared" si="5"/>
        <v>2.9947061681149825E-2</v>
      </c>
      <c r="E85" s="299">
        <f t="shared" si="5"/>
        <v>3.0252847829277289E-2</v>
      </c>
      <c r="F85" s="299">
        <f t="shared" si="5"/>
        <v>3.09504610091367E-2</v>
      </c>
      <c r="G85" s="299">
        <f t="shared" si="5"/>
        <v>3.1526888617827577E-2</v>
      </c>
      <c r="H85" s="299">
        <f t="shared" si="5"/>
        <v>2.702342848416572E-2</v>
      </c>
      <c r="I85" s="299">
        <f t="shared" si="5"/>
        <v>2.7765218666280681E-2</v>
      </c>
      <c r="J85" s="299">
        <f t="shared" si="5"/>
        <v>2.8331785569729682E-2</v>
      </c>
      <c r="K85" s="299">
        <f t="shared" si="5"/>
        <v>2.8037076200553099E-2</v>
      </c>
      <c r="L85" s="299">
        <f t="shared" si="5"/>
        <v>2.8121857021864368E-2</v>
      </c>
      <c r="M85" s="299">
        <f t="shared" si="5"/>
        <v>2.5626939291161412E-2</v>
      </c>
      <c r="N85" s="299">
        <f t="shared" si="5"/>
        <v>1.9683704546014279E-2</v>
      </c>
      <c r="O85" s="299">
        <f t="shared" si="5"/>
        <v>2.052470170724861E-2</v>
      </c>
      <c r="P85" s="299">
        <f t="shared" si="5"/>
        <v>1.9460370083400323E-2</v>
      </c>
      <c r="Q85" s="299">
        <f t="shared" si="5"/>
        <v>1.8173058909119837E-2</v>
      </c>
      <c r="R85" s="299">
        <f t="shared" si="5"/>
        <v>1.9120515381613336E-2</v>
      </c>
      <c r="S85" s="299">
        <f t="shared" si="5"/>
        <v>1.6761070029662539E-2</v>
      </c>
      <c r="T85" s="299">
        <f t="shared" si="5"/>
        <v>1.7412993424872923E-2</v>
      </c>
      <c r="U85" s="299">
        <f t="shared" si="5"/>
        <v>1.7046026619386524E-2</v>
      </c>
      <c r="V85" s="299">
        <f t="shared" si="5"/>
        <v>1.7662083511079518E-2</v>
      </c>
      <c r="W85" s="299">
        <f t="shared" si="5"/>
        <v>1.8199523031008847E-2</v>
      </c>
      <c r="X85" s="299">
        <f t="shared" si="5"/>
        <v>1.6444859300310487E-2</v>
      </c>
      <c r="Y85" s="299">
        <f t="shared" si="5"/>
        <v>2.0429493844709393E-2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3.3637502625667094E-2</v>
      </c>
      <c r="C86" s="233">
        <f t="shared" si="6"/>
        <v>3.3850799493025517E-2</v>
      </c>
      <c r="D86" s="233">
        <f t="shared" si="6"/>
        <v>3.4938238628008142E-2</v>
      </c>
      <c r="E86" s="233">
        <f t="shared" si="6"/>
        <v>3.529498913415683E-2</v>
      </c>
      <c r="F86" s="233">
        <f t="shared" si="6"/>
        <v>3.6108871177326148E-2</v>
      </c>
      <c r="G86" s="233">
        <f t="shared" si="6"/>
        <v>3.6781370054132165E-2</v>
      </c>
      <c r="H86" s="233">
        <f t="shared" si="6"/>
        <v>3.1527333231526684E-2</v>
      </c>
      <c r="I86" s="233">
        <f t="shared" si="6"/>
        <v>3.2392755110660802E-2</v>
      </c>
      <c r="J86" s="233">
        <f t="shared" si="6"/>
        <v>3.3053749831351294E-2</v>
      </c>
      <c r="K86" s="233">
        <f t="shared" si="6"/>
        <v>3.270992223397861E-2</v>
      </c>
      <c r="L86" s="233">
        <f t="shared" si="6"/>
        <v>3.2808833192175105E-2</v>
      </c>
      <c r="M86" s="233">
        <f t="shared" si="6"/>
        <v>2.9898095839688329E-2</v>
      </c>
      <c r="N86" s="233">
        <f t="shared" si="6"/>
        <v>2.2964321970349998E-2</v>
      </c>
      <c r="O86" s="233">
        <f t="shared" si="6"/>
        <v>2.3945485325123375E-2</v>
      </c>
      <c r="P86" s="233">
        <f t="shared" si="6"/>
        <v>2.2703765097300373E-2</v>
      </c>
      <c r="Q86" s="233">
        <f t="shared" si="6"/>
        <v>2.1201902060639811E-2</v>
      </c>
      <c r="R86" s="233">
        <f t="shared" si="6"/>
        <v>2.2307267945215561E-2</v>
      </c>
      <c r="S86" s="233">
        <f t="shared" si="6"/>
        <v>1.9554581701272965E-2</v>
      </c>
      <c r="T86" s="233">
        <f t="shared" si="6"/>
        <v>2.0315158995685079E-2</v>
      </c>
      <c r="U86" s="233">
        <f t="shared" si="6"/>
        <v>1.9887031055950945E-2</v>
      </c>
      <c r="V86" s="233">
        <f t="shared" si="6"/>
        <v>2.0605764096259437E-2</v>
      </c>
      <c r="W86" s="233">
        <f t="shared" si="6"/>
        <v>2.1232776869510323E-2</v>
      </c>
      <c r="X86" s="233">
        <f t="shared" si="6"/>
        <v>1.9185669183695568E-2</v>
      </c>
      <c r="Y86" s="233">
        <f t="shared" si="6"/>
        <v>2.3834409485494312E-2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7.6885720287239084E-2</v>
      </c>
      <c r="C87" s="233">
        <f t="shared" si="7"/>
        <v>7.7373255984058309E-2</v>
      </c>
      <c r="D87" s="233">
        <f t="shared" si="7"/>
        <v>7.985883114973287E-2</v>
      </c>
      <c r="E87" s="233">
        <f t="shared" si="7"/>
        <v>8.0674260878072751E-2</v>
      </c>
      <c r="F87" s="233">
        <f t="shared" si="7"/>
        <v>8.2534562691031224E-2</v>
      </c>
      <c r="G87" s="233">
        <f t="shared" si="7"/>
        <v>8.4071702980873506E-2</v>
      </c>
      <c r="H87" s="233">
        <f t="shared" si="7"/>
        <v>7.2062475957775263E-2</v>
      </c>
      <c r="I87" s="233">
        <f t="shared" si="7"/>
        <v>7.404058311008184E-2</v>
      </c>
      <c r="J87" s="233">
        <f t="shared" si="7"/>
        <v>7.555142818594579E-2</v>
      </c>
      <c r="K87" s="233">
        <f t="shared" si="7"/>
        <v>7.4765536534808261E-2</v>
      </c>
      <c r="L87" s="233">
        <f t="shared" si="7"/>
        <v>7.4991618724971662E-2</v>
      </c>
      <c r="M87" s="233">
        <f t="shared" si="7"/>
        <v>6.8338504776430456E-2</v>
      </c>
      <c r="N87" s="233">
        <f t="shared" si="7"/>
        <v>5.2489878789371419E-2</v>
      </c>
      <c r="O87" s="233">
        <f t="shared" si="7"/>
        <v>5.4732537885996288E-2</v>
      </c>
      <c r="P87" s="233">
        <f t="shared" si="7"/>
        <v>5.1894320222400869E-2</v>
      </c>
      <c r="Q87" s="233">
        <f t="shared" si="7"/>
        <v>4.8461490424319562E-2</v>
      </c>
      <c r="R87" s="233">
        <f t="shared" si="7"/>
        <v>5.0988041017635558E-2</v>
      </c>
      <c r="S87" s="233">
        <f t="shared" si="7"/>
        <v>4.4696186745766774E-2</v>
      </c>
      <c r="T87" s="233">
        <f t="shared" si="7"/>
        <v>4.6434649132994457E-2</v>
      </c>
      <c r="U87" s="233">
        <f t="shared" si="7"/>
        <v>4.5456070985030725E-2</v>
      </c>
      <c r="V87" s="233">
        <f t="shared" si="7"/>
        <v>4.7098889362878697E-2</v>
      </c>
      <c r="W87" s="233">
        <f t="shared" si="7"/>
        <v>4.8532061416023592E-2</v>
      </c>
      <c r="X87" s="233">
        <f t="shared" si="7"/>
        <v>4.3852958134161298E-2</v>
      </c>
      <c r="Y87" s="233">
        <f t="shared" si="7"/>
        <v>5.4478650252558401E-2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5.7664290215429292E-2</v>
      </c>
      <c r="C88" s="233">
        <f t="shared" si="8"/>
        <v>5.8029941988043739E-2</v>
      </c>
      <c r="D88" s="233">
        <f t="shared" si="8"/>
        <v>5.9894123362299649E-2</v>
      </c>
      <c r="E88" s="233">
        <f t="shared" si="8"/>
        <v>6.0505695658554563E-2</v>
      </c>
      <c r="F88" s="233">
        <f t="shared" si="8"/>
        <v>6.1900922018273415E-2</v>
      </c>
      <c r="G88" s="233">
        <f t="shared" si="8"/>
        <v>6.305377723565514E-2</v>
      </c>
      <c r="H88" s="233">
        <f t="shared" si="8"/>
        <v>5.4046856968331419E-2</v>
      </c>
      <c r="I88" s="233">
        <f t="shared" si="8"/>
        <v>5.5530437332561355E-2</v>
      </c>
      <c r="J88" s="233">
        <f t="shared" si="8"/>
        <v>5.6663571139459357E-2</v>
      </c>
      <c r="K88" s="233">
        <f t="shared" si="8"/>
        <v>5.607415240110622E-2</v>
      </c>
      <c r="L88" s="233">
        <f t="shared" si="8"/>
        <v>5.6243714043728736E-2</v>
      </c>
      <c r="M88" s="233">
        <f t="shared" si="8"/>
        <v>5.1253878582322832E-2</v>
      </c>
      <c r="N88" s="233">
        <f t="shared" si="8"/>
        <v>3.9367409092028564E-2</v>
      </c>
      <c r="O88" s="233">
        <f t="shared" si="8"/>
        <v>4.1049403414497233E-2</v>
      </c>
      <c r="P88" s="233">
        <f t="shared" si="8"/>
        <v>3.8920740166800659E-2</v>
      </c>
      <c r="Q88" s="233">
        <f t="shared" si="8"/>
        <v>3.6346117818239682E-2</v>
      </c>
      <c r="R88" s="233">
        <f t="shared" si="8"/>
        <v>3.8241030763226665E-2</v>
      </c>
      <c r="S88" s="233">
        <f t="shared" si="8"/>
        <v>3.3522140059325072E-2</v>
      </c>
      <c r="T88" s="233">
        <f t="shared" si="8"/>
        <v>3.482598684974586E-2</v>
      </c>
      <c r="U88" s="233">
        <f t="shared" si="8"/>
        <v>3.4092053238773054E-2</v>
      </c>
      <c r="V88" s="233">
        <f t="shared" si="8"/>
        <v>3.5324167022159021E-2</v>
      </c>
      <c r="W88" s="233">
        <f t="shared" si="8"/>
        <v>3.6399046062017687E-2</v>
      </c>
      <c r="X88" s="233">
        <f t="shared" si="8"/>
        <v>3.2889718600620982E-2</v>
      </c>
      <c r="Y88" s="233">
        <f t="shared" si="8"/>
        <v>4.0858987689418799E-2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3.3087755475057101E-2</v>
      </c>
      <c r="C89" s="300">
        <f t="shared" si="9"/>
        <v>3.3397957477911244E-2</v>
      </c>
      <c r="D89" s="300">
        <f t="shared" si="9"/>
        <v>3.5014649196907076E-2</v>
      </c>
      <c r="E89" s="300">
        <f t="shared" si="9"/>
        <v>3.555728701966724E-2</v>
      </c>
      <c r="F89" s="300">
        <f t="shared" si="9"/>
        <v>3.6816593680561421E-2</v>
      </c>
      <c r="G89" s="300">
        <f t="shared" si="9"/>
        <v>3.7878500039579856E-2</v>
      </c>
      <c r="H89" s="300">
        <f t="shared" si="9"/>
        <v>3.2532523012948164E-2</v>
      </c>
      <c r="I89" s="300">
        <f t="shared" si="9"/>
        <v>3.3769129648042392E-2</v>
      </c>
      <c r="J89" s="300">
        <f t="shared" si="9"/>
        <v>3.4701223184860644E-2</v>
      </c>
      <c r="K89" s="300">
        <f t="shared" si="9"/>
        <v>3.4139243611452222E-2</v>
      </c>
      <c r="L89" s="300">
        <f t="shared" si="9"/>
        <v>3.4247874812228886E-2</v>
      </c>
      <c r="M89" s="300">
        <f t="shared" si="9"/>
        <v>3.0485511575976898E-2</v>
      </c>
      <c r="N89" s="300">
        <f t="shared" si="9"/>
        <v>2.4286996998379381E-2</v>
      </c>
      <c r="O89" s="300">
        <f t="shared" si="9"/>
        <v>2.5425213256295359E-2</v>
      </c>
      <c r="P89" s="300">
        <f t="shared" si="9"/>
        <v>2.4216812217415767E-2</v>
      </c>
      <c r="Q89" s="300">
        <f t="shared" si="9"/>
        <v>2.2422814020925781E-2</v>
      </c>
      <c r="R89" s="300">
        <f t="shared" si="9"/>
        <v>2.3615125179589892E-2</v>
      </c>
      <c r="S89" s="300">
        <f t="shared" si="9"/>
        <v>2.1136763422571023E-2</v>
      </c>
      <c r="T89" s="300">
        <f t="shared" si="9"/>
        <v>2.1844829031595993E-2</v>
      </c>
      <c r="U89" s="300">
        <f t="shared" si="9"/>
        <v>2.1472983123002085E-2</v>
      </c>
      <c r="V89" s="300">
        <f t="shared" si="9"/>
        <v>2.2040042264103804E-2</v>
      </c>
      <c r="W89" s="300">
        <f t="shared" si="9"/>
        <v>2.2422347891238488E-2</v>
      </c>
      <c r="X89" s="300">
        <f t="shared" si="9"/>
        <v>3.5796287895052084E-2</v>
      </c>
      <c r="Y89" s="300">
        <f t="shared" si="9"/>
        <v>3.9399824641730585E-2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0.10156983803378848</v>
      </c>
      <c r="C90" s="301">
        <f t="shared" si="10"/>
        <v>0.10251507011325547</v>
      </c>
      <c r="D90" s="301">
        <f t="shared" si="10"/>
        <v>0.10743971252521319</v>
      </c>
      <c r="E90" s="301">
        <f t="shared" si="10"/>
        <v>0.10909208888534387</v>
      </c>
      <c r="F90" s="301">
        <f t="shared" si="10"/>
        <v>0.11292581792241517</v>
      </c>
      <c r="G90" s="301">
        <f t="shared" si="10"/>
        <v>0.11615765120816575</v>
      </c>
      <c r="H90" s="301">
        <f t="shared" si="10"/>
        <v>9.2793176618987394E-2</v>
      </c>
      <c r="I90" s="301">
        <f t="shared" si="10"/>
        <v>9.6378605875320794E-2</v>
      </c>
      <c r="J90" s="301">
        <f t="shared" si="10"/>
        <v>9.9201961106334946E-2</v>
      </c>
      <c r="K90" s="301">
        <f t="shared" si="10"/>
        <v>9.7669392531914687E-2</v>
      </c>
      <c r="L90" s="301">
        <f t="shared" si="10"/>
        <v>9.8084921467224778E-2</v>
      </c>
      <c r="M90" s="301">
        <f t="shared" si="10"/>
        <v>8.6313696895883432E-2</v>
      </c>
      <c r="N90" s="301">
        <f t="shared" si="10"/>
        <v>6.6414538214058211E-2</v>
      </c>
      <c r="O90" s="301">
        <f t="shared" si="10"/>
        <v>6.8386587409718869E-2</v>
      </c>
      <c r="P90" s="301">
        <f t="shared" si="10"/>
        <v>6.6293946360613948E-2</v>
      </c>
      <c r="Q90" s="301">
        <f t="shared" si="10"/>
        <v>6.371025775650456E-2</v>
      </c>
      <c r="R90" s="301">
        <f t="shared" si="10"/>
        <v>6.5491474508658234E-2</v>
      </c>
      <c r="S90" s="301">
        <f t="shared" si="10"/>
        <v>6.2114206591356538E-2</v>
      </c>
      <c r="T90" s="301">
        <f t="shared" si="10"/>
        <v>6.2816674755916527E-2</v>
      </c>
      <c r="U90" s="301">
        <f t="shared" si="10"/>
        <v>6.2405407994628667E-2</v>
      </c>
      <c r="V90" s="301">
        <f t="shared" si="10"/>
        <v>6.3140899978007106E-2</v>
      </c>
      <c r="W90" s="301">
        <f t="shared" si="10"/>
        <v>6.3872462278502101E-2</v>
      </c>
      <c r="X90" s="301">
        <f t="shared" si="10"/>
        <v>6.1031164496762783E-2</v>
      </c>
      <c r="Y90" s="301">
        <f t="shared" si="10"/>
        <v>6.899709140488304E-2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2.1318601214656858E-3</v>
      </c>
      <c r="C91" s="302">
        <f t="shared" si="11"/>
        <v>1.989193222847436E-3</v>
      </c>
      <c r="D91" s="302">
        <f t="shared" si="11"/>
        <v>1.3672990996085046E-3</v>
      </c>
      <c r="E91" s="302">
        <f t="shared" si="11"/>
        <v>1.198380004411186E-3</v>
      </c>
      <c r="F91" s="302">
        <f t="shared" si="11"/>
        <v>8.7001121282475344E-4</v>
      </c>
      <c r="G91" s="302">
        <f t="shared" si="11"/>
        <v>6.5215230907666197E-4</v>
      </c>
      <c r="H91" s="302">
        <f t="shared" si="11"/>
        <v>3.8631233199853269E-3</v>
      </c>
      <c r="I91" s="302">
        <f t="shared" si="11"/>
        <v>3.0215324319429904E-3</v>
      </c>
      <c r="J91" s="302">
        <f t="shared" si="11"/>
        <v>2.4771412894298152E-3</v>
      </c>
      <c r="K91" s="302">
        <f t="shared" si="11"/>
        <v>2.6344943714088432E-3</v>
      </c>
      <c r="L91" s="302">
        <f t="shared" si="11"/>
        <v>2.5419253229364458E-3</v>
      </c>
      <c r="M91" s="302">
        <f t="shared" si="11"/>
        <v>5.5840716353480627E-3</v>
      </c>
      <c r="N91" s="302">
        <f t="shared" si="11"/>
        <v>2.1595569908481584E-2</v>
      </c>
      <c r="O91" s="302">
        <f t="shared" si="11"/>
        <v>1.8441044019016677E-2</v>
      </c>
      <c r="P91" s="302">
        <f t="shared" si="11"/>
        <v>2.1228704553728137E-2</v>
      </c>
      <c r="Q91" s="302">
        <f t="shared" si="11"/>
        <v>2.7599487308648075E-2</v>
      </c>
      <c r="R91" s="302">
        <f t="shared" si="11"/>
        <v>2.2920202613387713E-2</v>
      </c>
      <c r="S91" s="302">
        <f t="shared" si="11"/>
        <v>3.2813792913765419E-2</v>
      </c>
      <c r="T91" s="302">
        <f t="shared" si="11"/>
        <v>2.9556276568398931E-2</v>
      </c>
      <c r="U91" s="302">
        <f t="shared" si="11"/>
        <v>3.0470751823267108E-2</v>
      </c>
      <c r="V91" s="302">
        <f t="shared" si="11"/>
        <v>2.8423767735485245E-2</v>
      </c>
      <c r="W91" s="302">
        <f t="shared" si="11"/>
        <v>2.670231634649833E-2</v>
      </c>
      <c r="X91" s="302">
        <f t="shared" si="11"/>
        <v>3.0430480582637712E-2</v>
      </c>
      <c r="Y91" s="302">
        <f t="shared" si="11"/>
        <v>1.5348608714372713E-2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9.713140630370562E-2</v>
      </c>
      <c r="C92" s="302">
        <f t="shared" si="12"/>
        <v>9.820467921088627E-2</v>
      </c>
      <c r="D92" s="302">
        <f t="shared" si="12"/>
        <v>0.1036766484911127</v>
      </c>
      <c r="E92" s="302">
        <f t="shared" si="12"/>
        <v>0.10547348105459051</v>
      </c>
      <c r="F92" s="302">
        <f t="shared" si="12"/>
        <v>0.10957976982885949</v>
      </c>
      <c r="G92" s="302">
        <f t="shared" si="12"/>
        <v>0.11298334780966288</v>
      </c>
      <c r="H92" s="302">
        <f t="shared" si="12"/>
        <v>8.6768179020268815E-2</v>
      </c>
      <c r="I92" s="302">
        <f t="shared" si="12"/>
        <v>9.113585595007534E-2</v>
      </c>
      <c r="J92" s="302">
        <f t="shared" si="12"/>
        <v>9.4458276971326763E-2</v>
      </c>
      <c r="K92" s="302">
        <f t="shared" si="12"/>
        <v>9.2791932064461582E-2</v>
      </c>
      <c r="L92" s="302">
        <f t="shared" si="12"/>
        <v>9.3293247582539179E-2</v>
      </c>
      <c r="M92" s="302">
        <f t="shared" si="12"/>
        <v>7.8679470117242453E-2</v>
      </c>
      <c r="N92" s="302">
        <f t="shared" si="12"/>
        <v>4.3244271941895486E-2</v>
      </c>
      <c r="O92" s="302">
        <f t="shared" si="12"/>
        <v>4.8303567254122312E-2</v>
      </c>
      <c r="P92" s="302">
        <f t="shared" si="12"/>
        <v>4.35084122002138E-2</v>
      </c>
      <c r="Q92" s="302">
        <f t="shared" si="12"/>
        <v>3.4656925735126902E-2</v>
      </c>
      <c r="R92" s="302">
        <f t="shared" si="12"/>
        <v>4.1041630664741459E-2</v>
      </c>
      <c r="S92" s="302">
        <f t="shared" si="12"/>
        <v>2.795952807521811E-2</v>
      </c>
      <c r="T92" s="302">
        <f t="shared" si="12"/>
        <v>3.1867358713527756E-2</v>
      </c>
      <c r="U92" s="302">
        <f t="shared" si="12"/>
        <v>3.0570974041810643E-2</v>
      </c>
      <c r="V92" s="302">
        <f t="shared" si="12"/>
        <v>3.3304165561635499E-2</v>
      </c>
      <c r="W92" s="302">
        <f t="shared" si="12"/>
        <v>3.5714184089523059E-2</v>
      </c>
      <c r="X92" s="302">
        <f t="shared" si="12"/>
        <v>2.9285095170100226E-2</v>
      </c>
      <c r="Y92" s="302">
        <f t="shared" si="12"/>
        <v>5.201412318293358E-2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2.3065716086171713E-3</v>
      </c>
      <c r="C93" s="302">
        <f t="shared" si="13"/>
        <v>2.3211976795217502E-3</v>
      </c>
      <c r="D93" s="302">
        <f t="shared" si="13"/>
        <v>2.3957649344919867E-3</v>
      </c>
      <c r="E93" s="302">
        <f t="shared" si="13"/>
        <v>2.4202278263421831E-3</v>
      </c>
      <c r="F93" s="302">
        <f t="shared" si="13"/>
        <v>2.4760368807309353E-3</v>
      </c>
      <c r="G93" s="302">
        <f t="shared" si="13"/>
        <v>2.522151089426205E-3</v>
      </c>
      <c r="H93" s="302">
        <f t="shared" si="13"/>
        <v>2.1618742787332577E-3</v>
      </c>
      <c r="I93" s="302">
        <f t="shared" si="13"/>
        <v>2.2212174933024546E-3</v>
      </c>
      <c r="J93" s="302">
        <f t="shared" si="13"/>
        <v>2.2665428455783741E-3</v>
      </c>
      <c r="K93" s="302">
        <f t="shared" si="13"/>
        <v>2.2429660960442467E-3</v>
      </c>
      <c r="L93" s="302">
        <f t="shared" si="13"/>
        <v>2.2497485617491491E-3</v>
      </c>
      <c r="M93" s="302">
        <f t="shared" si="13"/>
        <v>2.0501551432929137E-3</v>
      </c>
      <c r="N93" s="302">
        <f t="shared" si="13"/>
        <v>1.5746963636811423E-3</v>
      </c>
      <c r="O93" s="302">
        <f t="shared" si="13"/>
        <v>1.641976136579889E-3</v>
      </c>
      <c r="P93" s="302">
        <f t="shared" si="13"/>
        <v>1.5568296066720254E-3</v>
      </c>
      <c r="Q93" s="302">
        <f t="shared" si="13"/>
        <v>1.4538447127295873E-3</v>
      </c>
      <c r="R93" s="302">
        <f t="shared" si="13"/>
        <v>1.5296412305290665E-3</v>
      </c>
      <c r="S93" s="302">
        <f t="shared" si="13"/>
        <v>1.3408856023730033E-3</v>
      </c>
      <c r="T93" s="302">
        <f t="shared" si="13"/>
        <v>1.3930394739898337E-3</v>
      </c>
      <c r="U93" s="302">
        <f t="shared" si="13"/>
        <v>1.3636821295509218E-3</v>
      </c>
      <c r="V93" s="302">
        <f t="shared" si="13"/>
        <v>1.4129666808863613E-3</v>
      </c>
      <c r="W93" s="302">
        <f t="shared" si="13"/>
        <v>1.4559618424807071E-3</v>
      </c>
      <c r="X93" s="302">
        <f t="shared" si="13"/>
        <v>1.3155887440248388E-3</v>
      </c>
      <c r="Y93" s="302">
        <f t="shared" si="13"/>
        <v>1.6343595075767516E-3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8.4641531694823718E-2</v>
      </c>
      <c r="C94" s="301">
        <f t="shared" si="14"/>
        <v>8.5429225094379557E-2</v>
      </c>
      <c r="D94" s="301">
        <f t="shared" si="14"/>
        <v>8.9533093771010999E-2</v>
      </c>
      <c r="E94" s="301">
        <f t="shared" si="14"/>
        <v>9.0910074071119937E-2</v>
      </c>
      <c r="F94" s="301">
        <f t="shared" si="14"/>
        <v>9.4104848268679334E-2</v>
      </c>
      <c r="G94" s="301">
        <f t="shared" si="14"/>
        <v>9.679804267347146E-2</v>
      </c>
      <c r="H94" s="301">
        <f t="shared" si="14"/>
        <v>7.7327647182489523E-2</v>
      </c>
      <c r="I94" s="301">
        <f t="shared" si="14"/>
        <v>8.0315504896100662E-2</v>
      </c>
      <c r="J94" s="301">
        <f t="shared" si="14"/>
        <v>8.2668300921945756E-2</v>
      </c>
      <c r="K94" s="301">
        <f t="shared" si="14"/>
        <v>8.1391160443262223E-2</v>
      </c>
      <c r="L94" s="301">
        <f t="shared" si="14"/>
        <v>8.1737434556020658E-2</v>
      </c>
      <c r="M94" s="301">
        <f t="shared" si="14"/>
        <v>7.1928080746569534E-2</v>
      </c>
      <c r="N94" s="301">
        <f t="shared" si="14"/>
        <v>5.5345448511715176E-2</v>
      </c>
      <c r="O94" s="301">
        <f t="shared" si="14"/>
        <v>5.6988822841432418E-2</v>
      </c>
      <c r="P94" s="301">
        <f t="shared" si="14"/>
        <v>5.5244955300511607E-2</v>
      </c>
      <c r="Q94" s="301">
        <f t="shared" si="14"/>
        <v>5.3091881463753814E-2</v>
      </c>
      <c r="R94" s="301">
        <f t="shared" si="14"/>
        <v>5.4576228757215212E-2</v>
      </c>
      <c r="S94" s="301">
        <f t="shared" si="14"/>
        <v>5.1761838826130446E-2</v>
      </c>
      <c r="T94" s="301">
        <f t="shared" si="14"/>
        <v>5.2347228963263763E-2</v>
      </c>
      <c r="U94" s="301">
        <f t="shared" si="14"/>
        <v>5.2004506662190565E-2</v>
      </c>
      <c r="V94" s="301">
        <f t="shared" si="14"/>
        <v>5.2617416648339257E-2</v>
      </c>
      <c r="W94" s="301">
        <f t="shared" si="14"/>
        <v>5.3227051898751744E-2</v>
      </c>
      <c r="X94" s="301">
        <f t="shared" si="14"/>
        <v>5.0859303747302305E-2</v>
      </c>
      <c r="Y94" s="301">
        <f t="shared" si="14"/>
        <v>5.7497576170735906E-2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1.7765501012214045E-3</v>
      </c>
      <c r="C95" s="302">
        <f t="shared" si="15"/>
        <v>1.657661019039531E-3</v>
      </c>
      <c r="D95" s="302">
        <f t="shared" si="15"/>
        <v>1.1394159163404204E-3</v>
      </c>
      <c r="E95" s="302">
        <f t="shared" si="15"/>
        <v>9.9865000367598878E-4</v>
      </c>
      <c r="F95" s="302">
        <f t="shared" si="15"/>
        <v>7.2500934402062772E-4</v>
      </c>
      <c r="G95" s="302">
        <f t="shared" si="15"/>
        <v>5.4346025756388488E-4</v>
      </c>
      <c r="H95" s="302">
        <f t="shared" si="15"/>
        <v>3.2192694333211072E-3</v>
      </c>
      <c r="I95" s="302">
        <f t="shared" si="15"/>
        <v>2.5179436932858262E-3</v>
      </c>
      <c r="J95" s="302">
        <f t="shared" si="15"/>
        <v>2.0642844078581791E-3</v>
      </c>
      <c r="K95" s="302">
        <f t="shared" si="15"/>
        <v>2.1954119761740361E-3</v>
      </c>
      <c r="L95" s="302">
        <f t="shared" si="15"/>
        <v>2.1182711024470384E-3</v>
      </c>
      <c r="M95" s="302">
        <f t="shared" si="15"/>
        <v>4.6533930294567205E-3</v>
      </c>
      <c r="N95" s="302">
        <f t="shared" si="15"/>
        <v>1.7996308257067984E-2</v>
      </c>
      <c r="O95" s="302">
        <f t="shared" si="15"/>
        <v>1.5367536682513902E-2</v>
      </c>
      <c r="P95" s="302">
        <f t="shared" si="15"/>
        <v>1.7690587128106776E-2</v>
      </c>
      <c r="Q95" s="302">
        <f t="shared" si="15"/>
        <v>2.2999572757206734E-2</v>
      </c>
      <c r="R95" s="302">
        <f t="shared" si="15"/>
        <v>1.9100168844489764E-2</v>
      </c>
      <c r="S95" s="302">
        <f t="shared" si="15"/>
        <v>2.734482742813784E-2</v>
      </c>
      <c r="T95" s="302">
        <f t="shared" si="15"/>
        <v>2.4630230473665776E-2</v>
      </c>
      <c r="U95" s="302">
        <f t="shared" si="15"/>
        <v>2.5392293186055934E-2</v>
      </c>
      <c r="V95" s="302">
        <f t="shared" si="15"/>
        <v>2.368647311290438E-2</v>
      </c>
      <c r="W95" s="302">
        <f t="shared" si="15"/>
        <v>2.2251930288748611E-2</v>
      </c>
      <c r="X95" s="302">
        <f t="shared" si="15"/>
        <v>2.5358733818864769E-2</v>
      </c>
      <c r="Y95" s="302">
        <f t="shared" si="15"/>
        <v>1.2790507261977273E-2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8.0942838586421331E-2</v>
      </c>
      <c r="C96" s="302">
        <f t="shared" si="16"/>
        <v>8.1837232675738558E-2</v>
      </c>
      <c r="D96" s="302">
        <f t="shared" si="16"/>
        <v>8.6397207075927254E-2</v>
      </c>
      <c r="E96" s="302">
        <f t="shared" si="16"/>
        <v>8.789456754549213E-2</v>
      </c>
      <c r="F96" s="302">
        <f t="shared" si="16"/>
        <v>9.1316474857382937E-2</v>
      </c>
      <c r="G96" s="302">
        <f t="shared" si="16"/>
        <v>9.4152789841385739E-2</v>
      </c>
      <c r="H96" s="302">
        <f t="shared" si="16"/>
        <v>7.2306815850224027E-2</v>
      </c>
      <c r="I96" s="302">
        <f t="shared" si="16"/>
        <v>7.5946546625062783E-2</v>
      </c>
      <c r="J96" s="302">
        <f t="shared" si="16"/>
        <v>7.871523080943893E-2</v>
      </c>
      <c r="K96" s="302">
        <f t="shared" si="16"/>
        <v>7.7326610053717978E-2</v>
      </c>
      <c r="L96" s="302">
        <f t="shared" si="16"/>
        <v>7.7744372985449325E-2</v>
      </c>
      <c r="M96" s="302">
        <f t="shared" si="16"/>
        <v>6.5566225097702047E-2</v>
      </c>
      <c r="N96" s="302">
        <f t="shared" si="16"/>
        <v>3.6036893284912899E-2</v>
      </c>
      <c r="O96" s="302">
        <f t="shared" si="16"/>
        <v>4.0252972711768607E-2</v>
      </c>
      <c r="P96" s="302">
        <f t="shared" si="16"/>
        <v>3.6257010166844808E-2</v>
      </c>
      <c r="Q96" s="302">
        <f t="shared" si="16"/>
        <v>2.8880771445939087E-2</v>
      </c>
      <c r="R96" s="302">
        <f t="shared" si="16"/>
        <v>3.4201358887284559E-2</v>
      </c>
      <c r="S96" s="302">
        <f t="shared" si="16"/>
        <v>2.3299606729348436E-2</v>
      </c>
      <c r="T96" s="302">
        <f t="shared" si="16"/>
        <v>2.6556132261273131E-2</v>
      </c>
      <c r="U96" s="302">
        <f t="shared" si="16"/>
        <v>2.5475811701508873E-2</v>
      </c>
      <c r="V96" s="302">
        <f t="shared" si="16"/>
        <v>2.7753471301362909E-2</v>
      </c>
      <c r="W96" s="302">
        <f t="shared" si="16"/>
        <v>2.9761820074602541E-2</v>
      </c>
      <c r="X96" s="302">
        <f t="shared" si="16"/>
        <v>2.4404245975083508E-2</v>
      </c>
      <c r="Y96" s="302">
        <f t="shared" si="16"/>
        <v>4.3345102652444678E-2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1.9221430071809768E-3</v>
      </c>
      <c r="C97" s="302">
        <f t="shared" si="17"/>
        <v>1.9343313996014581E-3</v>
      </c>
      <c r="D97" s="302">
        <f t="shared" si="17"/>
        <v>1.9964707787433213E-3</v>
      </c>
      <c r="E97" s="302">
        <f t="shared" si="17"/>
        <v>2.0168565219518195E-3</v>
      </c>
      <c r="F97" s="302">
        <f t="shared" si="17"/>
        <v>2.0633640672757794E-3</v>
      </c>
      <c r="G97" s="302">
        <f t="shared" si="17"/>
        <v>2.1017925745218384E-3</v>
      </c>
      <c r="H97" s="302">
        <f t="shared" si="17"/>
        <v>1.8015618989443817E-3</v>
      </c>
      <c r="I97" s="302">
        <f t="shared" si="17"/>
        <v>1.8510145777520456E-3</v>
      </c>
      <c r="J97" s="302">
        <f t="shared" si="17"/>
        <v>1.8887857046486452E-3</v>
      </c>
      <c r="K97" s="302">
        <f t="shared" si="17"/>
        <v>1.8691384133702055E-3</v>
      </c>
      <c r="L97" s="302">
        <f t="shared" si="17"/>
        <v>1.8747904681242914E-3</v>
      </c>
      <c r="M97" s="302">
        <f t="shared" si="17"/>
        <v>1.7084626194107612E-3</v>
      </c>
      <c r="N97" s="302">
        <f t="shared" si="17"/>
        <v>1.3122469697342855E-3</v>
      </c>
      <c r="O97" s="302">
        <f t="shared" si="17"/>
        <v>1.3683134471499075E-3</v>
      </c>
      <c r="P97" s="302">
        <f t="shared" si="17"/>
        <v>1.2973580055600214E-3</v>
      </c>
      <c r="Q97" s="302">
        <f t="shared" si="17"/>
        <v>1.2115372606079896E-3</v>
      </c>
      <c r="R97" s="302">
        <f t="shared" si="17"/>
        <v>1.2747010254408892E-3</v>
      </c>
      <c r="S97" s="302">
        <f t="shared" si="17"/>
        <v>1.1174046686441698E-3</v>
      </c>
      <c r="T97" s="302">
        <f t="shared" si="17"/>
        <v>1.1608662283248614E-3</v>
      </c>
      <c r="U97" s="302">
        <f t="shared" si="17"/>
        <v>1.1364017746257683E-3</v>
      </c>
      <c r="V97" s="302">
        <f t="shared" si="17"/>
        <v>1.1774722340719677E-3</v>
      </c>
      <c r="W97" s="302">
        <f t="shared" si="17"/>
        <v>1.2133015354005897E-3</v>
      </c>
      <c r="X97" s="302">
        <f t="shared" si="17"/>
        <v>1.0963239533540322E-3</v>
      </c>
      <c r="Y97" s="302">
        <f t="shared" si="17"/>
        <v>1.3619662563139597E-3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0.23089595792598736</v>
      </c>
      <c r="C98" s="301">
        <f t="shared" si="18"/>
        <v>0.22639014625064111</v>
      </c>
      <c r="D98" s="301">
        <f t="shared" si="18"/>
        <v>0.20322307834016703</v>
      </c>
      <c r="E98" s="301">
        <f t="shared" si="18"/>
        <v>0.19555476314618064</v>
      </c>
      <c r="F98" s="301">
        <f t="shared" si="18"/>
        <v>0.17794201397582923</v>
      </c>
      <c r="G98" s="301">
        <f t="shared" si="18"/>
        <v>0.16327034010553562</v>
      </c>
      <c r="H98" s="301">
        <f t="shared" si="18"/>
        <v>0.27242746041108684</v>
      </c>
      <c r="I98" s="301">
        <f t="shared" si="18"/>
        <v>0.25455534441945132</v>
      </c>
      <c r="J98" s="301">
        <f t="shared" si="18"/>
        <v>0.2407827000242021</v>
      </c>
      <c r="K98" s="301">
        <f t="shared" si="18"/>
        <v>0.24263574246473296</v>
      </c>
      <c r="L98" s="301">
        <f t="shared" si="18"/>
        <v>0.23988271522699303</v>
      </c>
      <c r="M98" s="301">
        <f t="shared" si="18"/>
        <v>0.2972620449483388</v>
      </c>
      <c r="N98" s="301">
        <f t="shared" si="18"/>
        <v>0.42094865265507825</v>
      </c>
      <c r="O98" s="301">
        <f t="shared" si="18"/>
        <v>0.40438324967190342</v>
      </c>
      <c r="P98" s="301">
        <f t="shared" si="18"/>
        <v>0.42461976962725184</v>
      </c>
      <c r="Q98" s="301">
        <f t="shared" si="18"/>
        <v>0.44903757998688348</v>
      </c>
      <c r="R98" s="301">
        <f t="shared" si="18"/>
        <v>0.43142031733220493</v>
      </c>
      <c r="S98" s="301">
        <f t="shared" si="18"/>
        <v>0.47409854437248128</v>
      </c>
      <c r="T98" s="301">
        <f t="shared" si="18"/>
        <v>0.46285695231461932</v>
      </c>
      <c r="U98" s="301">
        <f t="shared" si="18"/>
        <v>0.4695280190510584</v>
      </c>
      <c r="V98" s="301">
        <f t="shared" si="18"/>
        <v>0.4584581247553482</v>
      </c>
      <c r="W98" s="301">
        <f t="shared" si="18"/>
        <v>0.44893073521177568</v>
      </c>
      <c r="X98" s="301">
        <f t="shared" si="18"/>
        <v>0.46904366826249766</v>
      </c>
      <c r="Y98" s="301">
        <f t="shared" si="18"/>
        <v>0.39417569099321303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6.7490621182284966E-2</v>
      </c>
      <c r="C99" s="301">
        <f t="shared" si="19"/>
        <v>6.6976200180404954E-2</v>
      </c>
      <c r="D99" s="301">
        <f t="shared" si="19"/>
        <v>6.4322720654174909E-2</v>
      </c>
      <c r="E99" s="301">
        <f t="shared" si="19"/>
        <v>6.3441470830915933E-2</v>
      </c>
      <c r="F99" s="301">
        <f t="shared" si="19"/>
        <v>6.1412312493643123E-2</v>
      </c>
      <c r="G99" s="301">
        <f t="shared" si="19"/>
        <v>5.9716940243532357E-2</v>
      </c>
      <c r="H99" s="301">
        <f t="shared" si="19"/>
        <v>7.2099179050074624E-2</v>
      </c>
      <c r="I99" s="301">
        <f t="shared" si="19"/>
        <v>7.0076642347421433E-2</v>
      </c>
      <c r="J99" s="301">
        <f t="shared" si="19"/>
        <v>6.851256943058677E-2</v>
      </c>
      <c r="K99" s="301">
        <f t="shared" si="19"/>
        <v>6.8487777130536734E-2</v>
      </c>
      <c r="L99" s="301">
        <f t="shared" si="19"/>
        <v>6.8144479532707164E-2</v>
      </c>
      <c r="M99" s="301">
        <f t="shared" si="19"/>
        <v>7.4515881517846896E-2</v>
      </c>
      <c r="N99" s="301">
        <f t="shared" si="19"/>
        <v>8.7641510832740618E-2</v>
      </c>
      <c r="O99" s="301">
        <f t="shared" si="19"/>
        <v>8.5932057764411249E-2</v>
      </c>
      <c r="P99" s="301">
        <f t="shared" si="19"/>
        <v>8.7746160178571897E-2</v>
      </c>
      <c r="Q99" s="301">
        <f t="shared" si="19"/>
        <v>9.0414387592107251E-2</v>
      </c>
      <c r="R99" s="301">
        <f t="shared" si="19"/>
        <v>8.8509753972132413E-2</v>
      </c>
      <c r="S99" s="301">
        <f t="shared" si="19"/>
        <v>9.2653930754954442E-2</v>
      </c>
      <c r="T99" s="301">
        <f t="shared" si="19"/>
        <v>9.1505375781946882E-2</v>
      </c>
      <c r="U99" s="301">
        <f t="shared" si="19"/>
        <v>9.2002381746770334E-2</v>
      </c>
      <c r="V99" s="301">
        <f t="shared" si="19"/>
        <v>9.1065986814621955E-2</v>
      </c>
      <c r="W99" s="301">
        <f t="shared" si="19"/>
        <v>9.0254163428262021E-2</v>
      </c>
      <c r="X99" s="301">
        <f t="shared" si="19"/>
        <v>9.0951425193860305E-2</v>
      </c>
      <c r="Y99" s="301">
        <f t="shared" si="19"/>
        <v>8.3714080002016897E-2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1.9760970153422264E-2</v>
      </c>
      <c r="C100" s="302">
        <f t="shared" si="20"/>
        <v>1.9375345342865818E-2</v>
      </c>
      <c r="D100" s="302">
        <f t="shared" si="20"/>
        <v>1.7392617963688694E-2</v>
      </c>
      <c r="E100" s="302">
        <f t="shared" si="20"/>
        <v>1.6736333856177503E-2</v>
      </c>
      <c r="F100" s="302">
        <f t="shared" si="20"/>
        <v>1.5228966582183943E-2</v>
      </c>
      <c r="G100" s="302">
        <f t="shared" si="20"/>
        <v>1.3973307920785666E-2</v>
      </c>
      <c r="H100" s="302">
        <f t="shared" si="20"/>
        <v>2.3315396954163004E-2</v>
      </c>
      <c r="I100" s="302">
        <f t="shared" si="20"/>
        <v>2.1785832063285111E-2</v>
      </c>
      <c r="J100" s="302">
        <f t="shared" si="20"/>
        <v>2.0607115825578341E-2</v>
      </c>
      <c r="K100" s="302">
        <f t="shared" si="20"/>
        <v>2.076570637298019E-2</v>
      </c>
      <c r="L100" s="302">
        <f t="shared" si="20"/>
        <v>2.0530091641716788E-2</v>
      </c>
      <c r="M100" s="302">
        <f t="shared" si="20"/>
        <v>2.5440836863208912E-2</v>
      </c>
      <c r="N100" s="302">
        <f t="shared" si="20"/>
        <v>3.6026415689384791E-2</v>
      </c>
      <c r="O100" s="302">
        <f t="shared" si="20"/>
        <v>3.460868435761822E-2</v>
      </c>
      <c r="P100" s="302">
        <f t="shared" si="20"/>
        <v>3.6106207152878773E-2</v>
      </c>
      <c r="Q100" s="302">
        <f t="shared" si="20"/>
        <v>3.839574428802088E-2</v>
      </c>
      <c r="R100" s="302">
        <f t="shared" si="20"/>
        <v>3.6744229979493732E-2</v>
      </c>
      <c r="S100" s="302">
        <f t="shared" si="20"/>
        <v>4.0344352229393546E-2</v>
      </c>
      <c r="T100" s="302">
        <f t="shared" si="20"/>
        <v>3.9306332204474624E-2</v>
      </c>
      <c r="U100" s="302">
        <f t="shared" si="20"/>
        <v>3.9716315597138133E-2</v>
      </c>
      <c r="V100" s="302">
        <f t="shared" si="20"/>
        <v>3.8916663142873877E-2</v>
      </c>
      <c r="W100" s="302">
        <f t="shared" si="20"/>
        <v>3.821474884636282E-2</v>
      </c>
      <c r="X100" s="302">
        <f t="shared" si="20"/>
        <v>3.9347620289043352E-2</v>
      </c>
      <c r="Y100" s="302">
        <f t="shared" si="20"/>
        <v>3.3230922418343148E-2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1.6687041462889917E-2</v>
      </c>
      <c r="C101" s="302">
        <f t="shared" si="21"/>
        <v>1.6361402733975582E-2</v>
      </c>
      <c r="D101" s="302">
        <f t="shared" si="21"/>
        <v>1.4687099613781568E-2</v>
      </c>
      <c r="E101" s="302">
        <f t="shared" si="21"/>
        <v>1.4132904145216556E-2</v>
      </c>
      <c r="F101" s="302">
        <f t="shared" si="21"/>
        <v>1.2860016224955331E-2</v>
      </c>
      <c r="G101" s="302">
        <f t="shared" si="21"/>
        <v>1.1799682244219005E-2</v>
      </c>
      <c r="H101" s="302">
        <f t="shared" si="21"/>
        <v>1.9688557427959864E-2</v>
      </c>
      <c r="I101" s="302">
        <f t="shared" si="21"/>
        <v>1.8396924853440765E-2</v>
      </c>
      <c r="J101" s="302">
        <f t="shared" si="21"/>
        <v>1.7401564474932824E-2</v>
      </c>
      <c r="K101" s="302">
        <f t="shared" si="21"/>
        <v>1.7535485381627716E-2</v>
      </c>
      <c r="L101" s="302">
        <f t="shared" si="21"/>
        <v>1.7336521830783064E-2</v>
      </c>
      <c r="M101" s="302">
        <f t="shared" si="21"/>
        <v>2.1483373351154196E-2</v>
      </c>
      <c r="N101" s="302">
        <f t="shared" si="21"/>
        <v>3.0422306582147143E-2</v>
      </c>
      <c r="O101" s="302">
        <f t="shared" si="21"/>
        <v>2.9225111235322031E-2</v>
      </c>
      <c r="P101" s="302">
        <f t="shared" si="21"/>
        <v>3.0687621235898785E-2</v>
      </c>
      <c r="Q101" s="302">
        <f t="shared" si="21"/>
        <v>3.2452316545267347E-2</v>
      </c>
      <c r="R101" s="302">
        <f t="shared" si="21"/>
        <v>3.1179102431768316E-2</v>
      </c>
      <c r="S101" s="302">
        <f t="shared" si="21"/>
        <v>3.4263493126957568E-2</v>
      </c>
      <c r="T101" s="302">
        <f t="shared" si="21"/>
        <v>3.3451053990025764E-2</v>
      </c>
      <c r="U101" s="302">
        <f t="shared" si="21"/>
        <v>3.3933177489426043E-2</v>
      </c>
      <c r="V101" s="302">
        <f t="shared" si="21"/>
        <v>3.3133147091485807E-2</v>
      </c>
      <c r="W101" s="302">
        <f t="shared" si="21"/>
        <v>3.2444594785179692E-2</v>
      </c>
      <c r="X101" s="302">
        <f t="shared" si="21"/>
        <v>3.3898173058149329E-2</v>
      </c>
      <c r="Y101" s="302">
        <f t="shared" si="21"/>
        <v>2.8487402544203295E-2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9.1301792841096425E-3</v>
      </c>
      <c r="C102" s="302">
        <f t="shared" si="22"/>
        <v>9.1880741481069218E-3</v>
      </c>
      <c r="D102" s="302">
        <f t="shared" si="22"/>
        <v>9.483236199030784E-3</v>
      </c>
      <c r="E102" s="302">
        <f t="shared" si="22"/>
        <v>9.5800684792711407E-3</v>
      </c>
      <c r="F102" s="302">
        <f t="shared" si="22"/>
        <v>9.8009793195599545E-3</v>
      </c>
      <c r="G102" s="302">
        <f t="shared" si="22"/>
        <v>9.9835147289787287E-3</v>
      </c>
      <c r="H102" s="302">
        <f t="shared" si="22"/>
        <v>8.5574190199858118E-3</v>
      </c>
      <c r="I102" s="302">
        <f t="shared" si="22"/>
        <v>8.7923192443222203E-3</v>
      </c>
      <c r="J102" s="302">
        <f t="shared" si="22"/>
        <v>8.971732097081065E-3</v>
      </c>
      <c r="K102" s="302">
        <f t="shared" si="22"/>
        <v>8.878407463508476E-3</v>
      </c>
      <c r="L102" s="302">
        <f t="shared" si="22"/>
        <v>8.9052547235903851E-3</v>
      </c>
      <c r="M102" s="302">
        <f t="shared" si="22"/>
        <v>8.1151974422011188E-3</v>
      </c>
      <c r="N102" s="302">
        <f t="shared" si="22"/>
        <v>6.2331731062378534E-3</v>
      </c>
      <c r="O102" s="302">
        <f t="shared" si="22"/>
        <v>6.4994888739620593E-3</v>
      </c>
      <c r="P102" s="302">
        <f t="shared" si="22"/>
        <v>6.162450526410102E-3</v>
      </c>
      <c r="Q102" s="302">
        <f t="shared" si="22"/>
        <v>5.754801987887948E-3</v>
      </c>
      <c r="R102" s="302">
        <f t="shared" si="22"/>
        <v>6.0548298708442243E-3</v>
      </c>
      <c r="S102" s="302">
        <f t="shared" si="22"/>
        <v>5.307672176059805E-3</v>
      </c>
      <c r="T102" s="302">
        <f t="shared" si="22"/>
        <v>5.5141145845430915E-3</v>
      </c>
      <c r="U102" s="302">
        <f t="shared" si="22"/>
        <v>5.3979084294723976E-3</v>
      </c>
      <c r="V102" s="302">
        <f t="shared" si="22"/>
        <v>5.5929931118418458E-3</v>
      </c>
      <c r="W102" s="302">
        <f t="shared" si="22"/>
        <v>5.763182293152801E-3</v>
      </c>
      <c r="X102" s="302">
        <f t="shared" si="22"/>
        <v>5.2075387784316536E-3</v>
      </c>
      <c r="Y102" s="302">
        <f t="shared" si="22"/>
        <v>6.4693397174913087E-3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1.8260358568219278E-2</v>
      </c>
      <c r="C103" s="302">
        <f t="shared" si="23"/>
        <v>1.837614829621385E-2</v>
      </c>
      <c r="D103" s="302">
        <f t="shared" si="23"/>
        <v>1.8966472398061561E-2</v>
      </c>
      <c r="E103" s="302">
        <f t="shared" si="23"/>
        <v>1.9160136958542281E-2</v>
      </c>
      <c r="F103" s="302">
        <f t="shared" si="23"/>
        <v>1.9601958639119909E-2</v>
      </c>
      <c r="G103" s="302">
        <f t="shared" si="23"/>
        <v>1.9967029457957457E-2</v>
      </c>
      <c r="H103" s="302">
        <f t="shared" si="23"/>
        <v>1.711483803997162E-2</v>
      </c>
      <c r="I103" s="302">
        <f t="shared" si="23"/>
        <v>1.7584638488644437E-2</v>
      </c>
      <c r="J103" s="302">
        <f t="shared" si="23"/>
        <v>1.794346419416213E-2</v>
      </c>
      <c r="K103" s="302">
        <f t="shared" si="23"/>
        <v>1.7756814927016955E-2</v>
      </c>
      <c r="L103" s="302">
        <f t="shared" si="23"/>
        <v>1.781050944718077E-2</v>
      </c>
      <c r="M103" s="302">
        <f t="shared" si="23"/>
        <v>1.6230394884402231E-2</v>
      </c>
      <c r="N103" s="302">
        <f t="shared" si="23"/>
        <v>1.2466346212475709E-2</v>
      </c>
      <c r="O103" s="302">
        <f t="shared" si="23"/>
        <v>1.2998977747924115E-2</v>
      </c>
      <c r="P103" s="302">
        <f t="shared" si="23"/>
        <v>1.2324901052820204E-2</v>
      </c>
      <c r="Q103" s="302">
        <f t="shared" si="23"/>
        <v>1.15096039757759E-2</v>
      </c>
      <c r="R103" s="302">
        <f t="shared" si="23"/>
        <v>1.2109659741688449E-2</v>
      </c>
      <c r="S103" s="302">
        <f t="shared" si="23"/>
        <v>1.061534435211961E-2</v>
      </c>
      <c r="T103" s="302">
        <f t="shared" si="23"/>
        <v>1.1028229169086187E-2</v>
      </c>
      <c r="U103" s="302">
        <f t="shared" si="23"/>
        <v>1.0795816858944797E-2</v>
      </c>
      <c r="V103" s="302">
        <f t="shared" si="23"/>
        <v>1.1185986223683693E-2</v>
      </c>
      <c r="W103" s="302">
        <f t="shared" si="23"/>
        <v>1.15263645863056E-2</v>
      </c>
      <c r="X103" s="302">
        <f t="shared" si="23"/>
        <v>1.0415077556863307E-2</v>
      </c>
      <c r="Y103" s="302">
        <f t="shared" si="23"/>
        <v>1.2938679434982617E-2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3.6520717136438552E-3</v>
      </c>
      <c r="C104" s="302">
        <f t="shared" si="24"/>
        <v>3.6752296592427701E-3</v>
      </c>
      <c r="D104" s="302">
        <f t="shared" si="24"/>
        <v>3.7932944796123117E-3</v>
      </c>
      <c r="E104" s="302">
        <f t="shared" si="24"/>
        <v>3.8320273917084556E-3</v>
      </c>
      <c r="F104" s="302">
        <f t="shared" si="24"/>
        <v>3.9203917278239813E-3</v>
      </c>
      <c r="G104" s="302">
        <f t="shared" si="24"/>
        <v>3.9934058915914927E-3</v>
      </c>
      <c r="H104" s="302">
        <f t="shared" si="24"/>
        <v>3.4229676079943244E-3</v>
      </c>
      <c r="I104" s="302">
        <f t="shared" si="24"/>
        <v>3.5169276977288877E-3</v>
      </c>
      <c r="J104" s="302">
        <f t="shared" si="24"/>
        <v>3.5886928388324264E-3</v>
      </c>
      <c r="K104" s="302">
        <f t="shared" si="24"/>
        <v>3.5513629854033919E-3</v>
      </c>
      <c r="L104" s="302">
        <f t="shared" si="24"/>
        <v>3.562101889436153E-3</v>
      </c>
      <c r="M104" s="302">
        <f t="shared" si="24"/>
        <v>3.2460789768804462E-3</v>
      </c>
      <c r="N104" s="302">
        <f t="shared" si="24"/>
        <v>2.4932692424951427E-3</v>
      </c>
      <c r="O104" s="302">
        <f t="shared" si="24"/>
        <v>2.5997955495848236E-3</v>
      </c>
      <c r="P104" s="302">
        <f t="shared" si="24"/>
        <v>2.4649802105640409E-3</v>
      </c>
      <c r="Q104" s="302">
        <f t="shared" si="24"/>
        <v>2.3019207951551798E-3</v>
      </c>
      <c r="R104" s="302">
        <f t="shared" si="24"/>
        <v>2.4219319483376892E-3</v>
      </c>
      <c r="S104" s="302">
        <f t="shared" si="24"/>
        <v>2.1230688704239223E-3</v>
      </c>
      <c r="T104" s="302">
        <f t="shared" si="24"/>
        <v>2.2056458338172366E-3</v>
      </c>
      <c r="U104" s="302">
        <f t="shared" si="24"/>
        <v>2.1591633717889598E-3</v>
      </c>
      <c r="V104" s="302">
        <f t="shared" si="24"/>
        <v>2.2371972447367389E-3</v>
      </c>
      <c r="W104" s="302">
        <f t="shared" si="24"/>
        <v>2.3052729172611201E-3</v>
      </c>
      <c r="X104" s="302">
        <f t="shared" si="24"/>
        <v>2.0830155113726618E-3</v>
      </c>
      <c r="Y104" s="302">
        <f t="shared" si="24"/>
        <v>2.587735886996523E-3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0.12216236043255888</v>
      </c>
      <c r="C105" s="301">
        <f t="shared" si="25"/>
        <v>0.12285572654008227</v>
      </c>
      <c r="D105" s="301">
        <f t="shared" si="25"/>
        <v>0.12638801569939079</v>
      </c>
      <c r="E105" s="301">
        <f t="shared" si="25"/>
        <v>0.1275459095286603</v>
      </c>
      <c r="F105" s="301">
        <f t="shared" si="25"/>
        <v>0.13018588837340875</v>
      </c>
      <c r="G105" s="301">
        <f t="shared" si="25"/>
        <v>0.13236565104155812</v>
      </c>
      <c r="H105" s="301">
        <f t="shared" si="25"/>
        <v>0.11526136071920474</v>
      </c>
      <c r="I105" s="301">
        <f t="shared" si="25"/>
        <v>0.11808017138026253</v>
      </c>
      <c r="J105" s="301">
        <f t="shared" si="25"/>
        <v>0.12023146785205309</v>
      </c>
      <c r="K105" s="301">
        <f t="shared" si="25"/>
        <v>0.12545621930492534</v>
      </c>
      <c r="L105" s="301">
        <f t="shared" si="25"/>
        <v>0.12662308439237727</v>
      </c>
      <c r="M105" s="301">
        <f t="shared" si="25"/>
        <v>0.11938014331639006</v>
      </c>
      <c r="N105" s="301">
        <f t="shared" si="25"/>
        <v>9.9487138068915376E-2</v>
      </c>
      <c r="O105" s="301">
        <f t="shared" si="25"/>
        <v>0.10250317846376047</v>
      </c>
      <c r="P105" s="301">
        <f t="shared" si="25"/>
        <v>9.8792386813853494E-2</v>
      </c>
      <c r="Q105" s="301">
        <f t="shared" si="25"/>
        <v>9.4317342659705927E-2</v>
      </c>
      <c r="R105" s="301">
        <f t="shared" si="25"/>
        <v>9.7546369113339915E-2</v>
      </c>
      <c r="S105" s="301">
        <f t="shared" si="25"/>
        <v>8.8866603268648175E-2</v>
      </c>
      <c r="T105" s="301">
        <f t="shared" si="25"/>
        <v>9.1117433951428059E-2</v>
      </c>
      <c r="U105" s="301">
        <f t="shared" si="25"/>
        <v>8.96591009107197E-2</v>
      </c>
      <c r="V105" s="301">
        <f t="shared" si="25"/>
        <v>9.2054557041514856E-2</v>
      </c>
      <c r="W105" s="301">
        <f t="shared" si="25"/>
        <v>9.3956930603461372E-2</v>
      </c>
      <c r="X105" s="301">
        <f t="shared" si="25"/>
        <v>8.6899931264579969E-2</v>
      </c>
      <c r="Y105" s="301">
        <f t="shared" si="25"/>
        <v>0.10102411934187382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0</v>
      </c>
      <c r="C106" s="302">
        <f t="shared" si="26"/>
        <v>0</v>
      </c>
      <c r="D106" s="302">
        <f t="shared" si="26"/>
        <v>0</v>
      </c>
      <c r="E106" s="302">
        <f t="shared" si="26"/>
        <v>0</v>
      </c>
      <c r="F106" s="302">
        <f t="shared" si="26"/>
        <v>0</v>
      </c>
      <c r="G106" s="302">
        <f t="shared" si="26"/>
        <v>0</v>
      </c>
      <c r="H106" s="302">
        <f t="shared" si="26"/>
        <v>0</v>
      </c>
      <c r="I106" s="302">
        <f t="shared" si="26"/>
        <v>0</v>
      </c>
      <c r="J106" s="302">
        <f t="shared" si="26"/>
        <v>0</v>
      </c>
      <c r="K106" s="302">
        <f t="shared" si="26"/>
        <v>6.4160856300651764E-3</v>
      </c>
      <c r="L106" s="302">
        <f t="shared" si="26"/>
        <v>7.2704533859182553E-3</v>
      </c>
      <c r="M106" s="302">
        <f t="shared" si="26"/>
        <v>9.5454083161641608E-3</v>
      </c>
      <c r="N106" s="302">
        <f t="shared" si="26"/>
        <v>1.2502288119627687E-2</v>
      </c>
      <c r="O106" s="302">
        <f t="shared" si="26"/>
        <v>1.2272202713739857E-2</v>
      </c>
      <c r="P106" s="302">
        <f t="shared" si="26"/>
        <v>1.2679485358770566E-2</v>
      </c>
      <c r="Q106" s="302">
        <f t="shared" si="26"/>
        <v>1.3186053751340744E-2</v>
      </c>
      <c r="R106" s="302">
        <f t="shared" si="26"/>
        <v>1.2743809691834364E-2</v>
      </c>
      <c r="S106" s="302">
        <f t="shared" si="26"/>
        <v>1.3222840998851858E-2</v>
      </c>
      <c r="T106" s="302">
        <f t="shared" si="26"/>
        <v>1.293556753310458E-2</v>
      </c>
      <c r="U106" s="302">
        <f t="shared" si="26"/>
        <v>1.2901257958631824E-2</v>
      </c>
      <c r="V106" s="302">
        <f t="shared" si="26"/>
        <v>1.2904329487221738E-2</v>
      </c>
      <c r="W106" s="302">
        <f t="shared" si="26"/>
        <v>1.2717852314303885E-2</v>
      </c>
      <c r="X106" s="302">
        <f t="shared" si="26"/>
        <v>1.2630300638122222E-2</v>
      </c>
      <c r="Y106" s="302">
        <f t="shared" si="26"/>
        <v>1.1325120626243532E-2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3.1432654279127813E-3</v>
      </c>
      <c r="C107" s="302">
        <f t="shared" si="27"/>
        <v>3.0819262767599422E-3</v>
      </c>
      <c r="D107" s="302">
        <f t="shared" si="27"/>
        <v>2.7665450796042837E-3</v>
      </c>
      <c r="E107" s="302">
        <f t="shared" si="27"/>
        <v>2.662153689403673E-3</v>
      </c>
      <c r="F107" s="302">
        <f t="shared" si="27"/>
        <v>2.4223853276924166E-3</v>
      </c>
      <c r="G107" s="302">
        <f t="shared" si="27"/>
        <v>2.2226548271659071E-3</v>
      </c>
      <c r="H107" s="302">
        <f t="shared" si="27"/>
        <v>3.7086479365686172E-3</v>
      </c>
      <c r="I107" s="302">
        <f t="shared" si="27"/>
        <v>3.4653487258558776E-3</v>
      </c>
      <c r="J107" s="302">
        <f t="shared" si="27"/>
        <v>3.2778570202089525E-3</v>
      </c>
      <c r="K107" s="302">
        <f t="shared" si="27"/>
        <v>3.3030831189769659E-3</v>
      </c>
      <c r="L107" s="302">
        <f t="shared" si="27"/>
        <v>3.2656052202029041E-3</v>
      </c>
      <c r="M107" s="302">
        <f t="shared" si="27"/>
        <v>4.0467296063115945E-3</v>
      </c>
      <c r="N107" s="302">
        <f t="shared" si="27"/>
        <v>5.7305175833407352E-3</v>
      </c>
      <c r="O107" s="302">
        <f t="shared" si="27"/>
        <v>5.5050071024983329E-3</v>
      </c>
      <c r="P107" s="302">
        <f t="shared" si="27"/>
        <v>5.7804937508064147E-3</v>
      </c>
      <c r="Q107" s="302">
        <f t="shared" si="27"/>
        <v>6.1129017315185033E-3</v>
      </c>
      <c r="R107" s="302">
        <f t="shared" si="27"/>
        <v>5.8730719262056674E-3</v>
      </c>
      <c r="S107" s="302">
        <f t="shared" si="27"/>
        <v>6.4540651873493489E-3</v>
      </c>
      <c r="T107" s="302">
        <f t="shared" si="27"/>
        <v>6.3010295604480626E-3</v>
      </c>
      <c r="U107" s="302">
        <f t="shared" si="27"/>
        <v>6.3918450672603086E-3</v>
      </c>
      <c r="V107" s="302">
        <f t="shared" si="27"/>
        <v>6.2411468205568832E-3</v>
      </c>
      <c r="W107" s="302">
        <f t="shared" si="27"/>
        <v>6.1114472171529587E-3</v>
      </c>
      <c r="X107" s="302">
        <f t="shared" si="27"/>
        <v>6.3852514347760517E-3</v>
      </c>
      <c r="Y107" s="302">
        <f t="shared" si="27"/>
        <v>5.3660481246698742E-3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0.11901909500464609</v>
      </c>
      <c r="C108" s="302">
        <f t="shared" si="28"/>
        <v>0.11977380026332232</v>
      </c>
      <c r="D108" s="302">
        <f t="shared" si="28"/>
        <v>0.12362147061978652</v>
      </c>
      <c r="E108" s="302">
        <f t="shared" si="28"/>
        <v>0.12488375583925662</v>
      </c>
      <c r="F108" s="302">
        <f t="shared" si="28"/>
        <v>0.12776350304571632</v>
      </c>
      <c r="G108" s="302">
        <f t="shared" si="28"/>
        <v>0.13014299621439221</v>
      </c>
      <c r="H108" s="302">
        <f t="shared" si="28"/>
        <v>0.11155271278263613</v>
      </c>
      <c r="I108" s="302">
        <f t="shared" si="28"/>
        <v>0.11461482265440666</v>
      </c>
      <c r="J108" s="302">
        <f t="shared" si="28"/>
        <v>0.11695361083184412</v>
      </c>
      <c r="K108" s="302">
        <f t="shared" si="28"/>
        <v>0.11573705055588319</v>
      </c>
      <c r="L108" s="302">
        <f t="shared" si="28"/>
        <v>0.11608702578625613</v>
      </c>
      <c r="M108" s="302">
        <f t="shared" si="28"/>
        <v>0.10578800539391432</v>
      </c>
      <c r="N108" s="302">
        <f t="shared" si="28"/>
        <v>8.1254332365946952E-2</v>
      </c>
      <c r="O108" s="302">
        <f t="shared" si="28"/>
        <v>8.4725968647522285E-2</v>
      </c>
      <c r="P108" s="302">
        <f t="shared" si="28"/>
        <v>8.0332407704276521E-2</v>
      </c>
      <c r="Q108" s="302">
        <f t="shared" si="28"/>
        <v>7.5018387176846682E-2</v>
      </c>
      <c r="R108" s="302">
        <f t="shared" si="28"/>
        <v>7.8929487495299877E-2</v>
      </c>
      <c r="S108" s="302">
        <f t="shared" si="28"/>
        <v>6.918969708244696E-2</v>
      </c>
      <c r="T108" s="302">
        <f t="shared" si="28"/>
        <v>7.1880836857875413E-2</v>
      </c>
      <c r="U108" s="302">
        <f t="shared" si="28"/>
        <v>7.0365997884827572E-2</v>
      </c>
      <c r="V108" s="302">
        <f t="shared" si="28"/>
        <v>7.2909080733736226E-2</v>
      </c>
      <c r="W108" s="302">
        <f t="shared" si="28"/>
        <v>7.5127631072004528E-2</v>
      </c>
      <c r="X108" s="302">
        <f t="shared" si="28"/>
        <v>6.7884379191681693E-2</v>
      </c>
      <c r="Y108" s="302">
        <f t="shared" si="28"/>
        <v>8.4332950590960395E-2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0.16313227701944946</v>
      </c>
      <c r="C109" s="235">
        <f t="shared" si="29"/>
        <v>0.16416670588417567</v>
      </c>
      <c r="D109" s="235">
        <f t="shared" si="29"/>
        <v>0.16944047499194578</v>
      </c>
      <c r="E109" s="235">
        <f t="shared" si="29"/>
        <v>0.17117061301805084</v>
      </c>
      <c r="F109" s="235">
        <f t="shared" si="29"/>
        <v>0.17511770838969548</v>
      </c>
      <c r="G109" s="235">
        <f t="shared" si="29"/>
        <v>0.17837913579966838</v>
      </c>
      <c r="H109" s="235">
        <f t="shared" si="29"/>
        <v>0.15289855836340968</v>
      </c>
      <c r="I109" s="235">
        <f t="shared" si="29"/>
        <v>0.1570956072138161</v>
      </c>
      <c r="J109" s="235">
        <f t="shared" si="29"/>
        <v>0.1603012427535305</v>
      </c>
      <c r="K109" s="235">
        <f t="shared" si="29"/>
        <v>0.15863377714272942</v>
      </c>
      <c r="L109" s="235">
        <f t="shared" si="29"/>
        <v>0.15911346702970861</v>
      </c>
      <c r="M109" s="235">
        <f t="shared" si="29"/>
        <v>0.14499722250939129</v>
      </c>
      <c r="N109" s="235">
        <f t="shared" si="29"/>
        <v>0.11137040032134882</v>
      </c>
      <c r="O109" s="235">
        <f t="shared" si="29"/>
        <v>0.11612876225961262</v>
      </c>
      <c r="P109" s="235">
        <f t="shared" si="29"/>
        <v>0.11010677393187901</v>
      </c>
      <c r="Q109" s="235">
        <f t="shared" si="29"/>
        <v>0.10282316730780007</v>
      </c>
      <c r="R109" s="235">
        <f t="shared" si="29"/>
        <v>0.10818387602916825</v>
      </c>
      <c r="S109" s="235">
        <f t="shared" si="29"/>
        <v>9.4834134227830671E-2</v>
      </c>
      <c r="T109" s="235">
        <f t="shared" si="29"/>
        <v>9.8522716797931009E-2</v>
      </c>
      <c r="U109" s="235">
        <f t="shared" si="29"/>
        <v>9.6446418612488941E-2</v>
      </c>
      <c r="V109" s="235">
        <f t="shared" si="29"/>
        <v>9.9932068505687865E-2</v>
      </c>
      <c r="W109" s="235">
        <f t="shared" si="29"/>
        <v>0.10297290130944806</v>
      </c>
      <c r="X109" s="235">
        <f t="shared" si="29"/>
        <v>9.304501392115673E-2</v>
      </c>
      <c r="Y109" s="235">
        <f t="shared" si="29"/>
        <v>0.11559007617336575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108.94925259389798</v>
      </c>
      <c r="C113" s="320">
        <f t="shared" si="30"/>
        <v>109.19531160357135</v>
      </c>
      <c r="D113" s="320">
        <f t="shared" si="30"/>
        <v>111.52671379556685</v>
      </c>
      <c r="E113" s="320">
        <f t="shared" si="30"/>
        <v>112.03777381256037</v>
      </c>
      <c r="F113" s="320">
        <f t="shared" si="30"/>
        <v>110.07090512905103</v>
      </c>
      <c r="G113" s="320">
        <f t="shared" si="30"/>
        <v>105.75903992192637</v>
      </c>
      <c r="H113" s="320">
        <f t="shared" si="30"/>
        <v>101.66642059462865</v>
      </c>
      <c r="I113" s="320">
        <f t="shared" si="30"/>
        <v>101.40446830003896</v>
      </c>
      <c r="J113" s="320">
        <f t="shared" si="30"/>
        <v>100.46047410561015</v>
      </c>
      <c r="K113" s="320">
        <f t="shared" si="30"/>
        <v>96.667568135169162</v>
      </c>
      <c r="L113" s="320">
        <f t="shared" si="30"/>
        <v>99.194771286176646</v>
      </c>
      <c r="M113" s="320">
        <f t="shared" si="30"/>
        <v>99.212462675419985</v>
      </c>
      <c r="N113" s="320">
        <f t="shared" si="30"/>
        <v>99.996127920555352</v>
      </c>
      <c r="O113" s="320">
        <f t="shared" si="30"/>
        <v>98.644404463652791</v>
      </c>
      <c r="P113" s="320">
        <f t="shared" si="30"/>
        <v>97.287241633792533</v>
      </c>
      <c r="Q113" s="320">
        <f t="shared" si="30"/>
        <v>95.644111514181049</v>
      </c>
      <c r="R113" s="320">
        <f t="shared" si="30"/>
        <v>97.349277509353243</v>
      </c>
      <c r="S113" s="320">
        <f t="shared" si="30"/>
        <v>97.689943262779821</v>
      </c>
      <c r="T113" s="320">
        <f t="shared" si="30"/>
        <v>98.166485076638168</v>
      </c>
      <c r="U113" s="320">
        <f t="shared" si="30"/>
        <v>95.967479901010364</v>
      </c>
      <c r="V113" s="320">
        <f t="shared" si="30"/>
        <v>96.628114700679518</v>
      </c>
      <c r="W113" s="320">
        <f t="shared" si="30"/>
        <v>100.82155772557387</v>
      </c>
      <c r="X113" s="320">
        <f t="shared" si="30"/>
        <v>99.996916203670239</v>
      </c>
      <c r="Y113" s="320">
        <f t="shared" si="30"/>
        <v>91.001652296177127</v>
      </c>
      <c r="DA113" s="95"/>
    </row>
    <row r="114" spans="1:105" ht="12" customHeight="1" x14ac:dyDescent="0.25">
      <c r="A114" s="55" t="s">
        <v>91</v>
      </c>
      <c r="B114" s="330">
        <f>IF(B$6=0,0,B$6/FBT!B$5*1000)</f>
        <v>3.141240660164323</v>
      </c>
      <c r="C114" s="330">
        <f>IF(C$6=0,0,C$6/FBT!C$5*1000)</f>
        <v>3.1682987988608038</v>
      </c>
      <c r="D114" s="330">
        <f>IF(D$6=0,0,D$6/FBT!D$5*1000)</f>
        <v>3.3398973771317828</v>
      </c>
      <c r="E114" s="330">
        <f>IF(E$6=0,0,E$6/FBT!E$5*1000)</f>
        <v>3.3894617222823764</v>
      </c>
      <c r="F114" s="330">
        <f>IF(F$6=0,0,F$6/FBT!F$5*1000)</f>
        <v>3.4067452574370791</v>
      </c>
      <c r="G114" s="330">
        <f>IF(G$6=0,0,G$6/FBT!G$5*1000)</f>
        <v>3.3342534719469534</v>
      </c>
      <c r="H114" s="330">
        <f>IF(H$6=0,0,H$6/FBT!H$5*1000)</f>
        <v>2.7473752461800598</v>
      </c>
      <c r="I114" s="330">
        <f>IF(I$6=0,0,I$6/FBT!I$5*1000)</f>
        <v>2.8155172360885099</v>
      </c>
      <c r="J114" s="330">
        <f>IF(J$6=0,0,J$6/FBT!J$5*1000)</f>
        <v>2.846224610593528</v>
      </c>
      <c r="K114" s="330">
        <f>IF(K$6=0,0,K$6/FBT!K$5*1000)</f>
        <v>2.7102759739278968</v>
      </c>
      <c r="L114" s="330">
        <f>IF(L$6=0,0,L$6/FBT!L$5*1000)</f>
        <v>2.7895411754263963</v>
      </c>
      <c r="M114" s="330">
        <f>IF(M$6=0,0,M$6/FBT!M$5*1000)</f>
        <v>2.5425117579096055</v>
      </c>
      <c r="N114" s="330">
        <f>IF(N$6=0,0,N$6/FBT!N$5*1000)</f>
        <v>1.9682942377336607</v>
      </c>
      <c r="O114" s="330">
        <f>IF(O$6=0,0,O$6/FBT!O$5*1000)</f>
        <v>2.0246469767056565</v>
      </c>
      <c r="P114" s="330">
        <f>IF(P$6=0,0,P$6/FBT!P$5*1000)</f>
        <v>1.8932457265867946</v>
      </c>
      <c r="Q114" s="330">
        <f>IF(Q$6=0,0,Q$6/FBT!Q$5*1000)</f>
        <v>1.7381460728576397</v>
      </c>
      <c r="R114" s="330">
        <f>IF(R$6=0,0,R$6/FBT!R$5*1000)</f>
        <v>1.8613683580065339</v>
      </c>
      <c r="S114" s="330">
        <f>IF(S$6=0,0,S$6/FBT!S$5*1000)</f>
        <v>1.6373879802212132</v>
      </c>
      <c r="T114" s="330">
        <f>IF(T$6=0,0,T$6/FBT!T$5*1000)</f>
        <v>1.7093723591823868</v>
      </c>
      <c r="U114" s="330">
        <f>IF(U$6=0,0,U$6/FBT!U$5*1000)</f>
        <v>1.6358642169880637</v>
      </c>
      <c r="V114" s="330">
        <f>IF(V$6=0,0,V$6/FBT!V$5*1000)</f>
        <v>1.7066538313615724</v>
      </c>
      <c r="W114" s="330">
        <f>IF(W$6=0,0,W$6/FBT!W$5*1000)</f>
        <v>1.8349042618487696</v>
      </c>
      <c r="X114" s="330">
        <f>IF(X$6=0,0,X$6/FBT!X$5*1000)</f>
        <v>1.6444352174342949</v>
      </c>
      <c r="Y114" s="330">
        <f>IF(Y$6=0,0,Y$6/FBT!Y$5*1000)</f>
        <v>1.859117695443135</v>
      </c>
      <c r="DA114" s="67"/>
    </row>
    <row r="115" spans="1:105" ht="12" customHeight="1" x14ac:dyDescent="0.25">
      <c r="A115" s="173" t="s">
        <v>92</v>
      </c>
      <c r="B115" s="331">
        <f>IF(B$7=0,0,B$7/FBT!B$5*1000)</f>
        <v>3.6647807701917108</v>
      </c>
      <c r="C115" s="331">
        <f>IF(C$7=0,0,C$7/FBT!C$5*1000)</f>
        <v>3.6963485986709372</v>
      </c>
      <c r="D115" s="331">
        <f>IF(D$7=0,0,D$7/FBT!D$5*1000)</f>
        <v>3.8965469399870813</v>
      </c>
      <c r="E115" s="331">
        <f>IF(E$7=0,0,E$7/FBT!E$5*1000)</f>
        <v>3.9543720093294383</v>
      </c>
      <c r="F115" s="331">
        <f>IF(F$7=0,0,F$7/FBT!F$5*1000)</f>
        <v>3.9745361336765921</v>
      </c>
      <c r="G115" s="331">
        <f>IF(G$7=0,0,G$7/FBT!G$5*1000)</f>
        <v>3.8899623839381117</v>
      </c>
      <c r="H115" s="331">
        <f>IF(H$7=0,0,H$7/FBT!H$5*1000)</f>
        <v>3.2052711205434039</v>
      </c>
      <c r="I115" s="331">
        <f>IF(I$7=0,0,I$7/FBT!I$5*1000)</f>
        <v>3.2847701087699286</v>
      </c>
      <c r="J115" s="331">
        <f>IF(J$7=0,0,J$7/FBT!J$5*1000)</f>
        <v>3.3205953790257832</v>
      </c>
      <c r="K115" s="331">
        <f>IF(K$7=0,0,K$7/FBT!K$5*1000)</f>
        <v>3.1619886362492124</v>
      </c>
      <c r="L115" s="331">
        <f>IF(L$7=0,0,L$7/FBT!L$5*1000)</f>
        <v>3.2544647046641293</v>
      </c>
      <c r="M115" s="331">
        <f>IF(M$7=0,0,M$7/FBT!M$5*1000)</f>
        <v>2.9662637175612083</v>
      </c>
      <c r="N115" s="331">
        <f>IF(N$7=0,0,N$7/FBT!N$5*1000)</f>
        <v>2.296343277355938</v>
      </c>
      <c r="O115" s="331">
        <f>IF(O$7=0,0,O$7/FBT!O$5*1000)</f>
        <v>2.3620881394899325</v>
      </c>
      <c r="P115" s="331">
        <f>IF(P$7=0,0,P$7/FBT!P$5*1000)</f>
        <v>2.2087866810179269</v>
      </c>
      <c r="Q115" s="331">
        <f>IF(Q$7=0,0,Q$7/FBT!Q$5*1000)</f>
        <v>2.0278370850005798</v>
      </c>
      <c r="R115" s="331">
        <f>IF(R$7=0,0,R$7/FBT!R$5*1000)</f>
        <v>2.1715964176742899</v>
      </c>
      <c r="S115" s="331">
        <f>IF(S$7=0,0,S$7/FBT!S$5*1000)</f>
        <v>1.9102859769247489</v>
      </c>
      <c r="T115" s="331">
        <f>IF(T$7=0,0,T$7/FBT!T$5*1000)</f>
        <v>1.9942677523794514</v>
      </c>
      <c r="U115" s="331">
        <f>IF(U$7=0,0,U$7/FBT!U$5*1000)</f>
        <v>1.9085082531527411</v>
      </c>
      <c r="V115" s="331">
        <f>IF(V$7=0,0,V$7/FBT!V$5*1000)</f>
        <v>1.9910961365885014</v>
      </c>
      <c r="W115" s="331">
        <f>IF(W$7=0,0,W$7/FBT!W$5*1000)</f>
        <v>2.1407216388235648</v>
      </c>
      <c r="X115" s="331">
        <f>IF(X$7=0,0,X$7/FBT!X$5*1000)</f>
        <v>1.9185077536733439</v>
      </c>
      <c r="Y115" s="331">
        <f>IF(Y$7=0,0,Y$7/FBT!Y$5*1000)</f>
        <v>2.1689706446836596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8.3766417604381971</v>
      </c>
      <c r="C116" s="331">
        <f>IF(C$8=0,0,C$8/FBT!C$5*1000)</f>
        <v>8.4487967969621423</v>
      </c>
      <c r="D116" s="331">
        <f>IF(D$8=0,0,D$8/FBT!D$5*1000)</f>
        <v>8.9063930056847553</v>
      </c>
      <c r="E116" s="331">
        <f>IF(E$8=0,0,E$8/FBT!E$5*1000)</f>
        <v>9.0385645927530014</v>
      </c>
      <c r="F116" s="331">
        <f>IF(F$8=0,0,F$8/FBT!F$5*1000)</f>
        <v>9.0846540198322128</v>
      </c>
      <c r="G116" s="331">
        <f>IF(G$8=0,0,G$8/FBT!G$5*1000)</f>
        <v>8.8913425918585389</v>
      </c>
      <c r="H116" s="331">
        <f>IF(H$8=0,0,H$8/FBT!H$5*1000)</f>
        <v>7.3263339898134943</v>
      </c>
      <c r="I116" s="331">
        <f>IF(I$8=0,0,I$8/FBT!I$5*1000)</f>
        <v>7.5080459629026945</v>
      </c>
      <c r="J116" s="331">
        <f>IF(J$8=0,0,J$8/FBT!J$5*1000)</f>
        <v>7.5899322949160712</v>
      </c>
      <c r="K116" s="331">
        <f>IF(K$8=0,0,K$8/FBT!K$5*1000)</f>
        <v>7.227402597141058</v>
      </c>
      <c r="L116" s="331">
        <f>IF(L$8=0,0,L$8/FBT!L$5*1000)</f>
        <v>7.4387764678037245</v>
      </c>
      <c r="M116" s="331">
        <f>IF(M$8=0,0,M$8/FBT!M$5*1000)</f>
        <v>6.780031354425617</v>
      </c>
      <c r="N116" s="331">
        <f>IF(N$8=0,0,N$8/FBT!N$5*1000)</f>
        <v>5.2487846339564292</v>
      </c>
      <c r="O116" s="331">
        <f>IF(O$8=0,0,O$8/FBT!O$5*1000)</f>
        <v>5.3990586045484177</v>
      </c>
      <c r="P116" s="331">
        <f>IF(P$8=0,0,P$8/FBT!P$5*1000)</f>
        <v>5.0486552708981201</v>
      </c>
      <c r="Q116" s="331">
        <f>IF(Q$8=0,0,Q$8/FBT!Q$5*1000)</f>
        <v>4.6350561942870385</v>
      </c>
      <c r="R116" s="331">
        <f>IF(R$8=0,0,R$8/FBT!R$5*1000)</f>
        <v>4.9636489546840901</v>
      </c>
      <c r="S116" s="331">
        <f>IF(S$8=0,0,S$8/FBT!S$5*1000)</f>
        <v>4.3663679472565686</v>
      </c>
      <c r="T116" s="331">
        <f>IF(T$8=0,0,T$8/FBT!T$5*1000)</f>
        <v>4.5583262911530298</v>
      </c>
      <c r="U116" s="331">
        <f>IF(U$8=0,0,U$8/FBT!U$5*1000)</f>
        <v>4.362304578634836</v>
      </c>
      <c r="V116" s="331">
        <f>IF(V$8=0,0,V$8/FBT!V$5*1000)</f>
        <v>4.5510768836308584</v>
      </c>
      <c r="W116" s="331">
        <f>IF(W$8=0,0,W$8/FBT!W$5*1000)</f>
        <v>4.8930780315967199</v>
      </c>
      <c r="X116" s="331">
        <f>IF(X$8=0,0,X$8/FBT!X$5*1000)</f>
        <v>4.3851605798247864</v>
      </c>
      <c r="Y116" s="331">
        <f>IF(Y$8=0,0,Y$8/FBT!Y$5*1000)</f>
        <v>4.9576471878483614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6.282481320328646</v>
      </c>
      <c r="C117" s="331">
        <f>IF(C$9=0,0,C$9/FBT!C$5*1000)</f>
        <v>6.3365975977216076</v>
      </c>
      <c r="D117" s="331">
        <f>IF(D$9=0,0,D$9/FBT!D$5*1000)</f>
        <v>6.6797947542635656</v>
      </c>
      <c r="E117" s="331">
        <f>IF(E$9=0,0,E$9/FBT!E$5*1000)</f>
        <v>6.7789234445647519</v>
      </c>
      <c r="F117" s="331">
        <f>IF(F$9=0,0,F$9/FBT!F$5*1000)</f>
        <v>6.8134905148741591</v>
      </c>
      <c r="G117" s="331">
        <f>IF(G$9=0,0,G$9/FBT!G$5*1000)</f>
        <v>6.668506943893906</v>
      </c>
      <c r="H117" s="331">
        <f>IF(H$9=0,0,H$9/FBT!H$5*1000)</f>
        <v>5.4947504923601178</v>
      </c>
      <c r="I117" s="331">
        <f>IF(I$9=0,0,I$9/FBT!I$5*1000)</f>
        <v>5.6310344721770189</v>
      </c>
      <c r="J117" s="331">
        <f>IF(J$9=0,0,J$9/FBT!J$5*1000)</f>
        <v>5.6924492211870552</v>
      </c>
      <c r="K117" s="331">
        <f>IF(K$9=0,0,K$9/FBT!K$5*1000)</f>
        <v>5.4205519478557953</v>
      </c>
      <c r="L117" s="331">
        <f>IF(L$9=0,0,L$9/FBT!L$5*1000)</f>
        <v>5.5790823508527927</v>
      </c>
      <c r="M117" s="331">
        <f>IF(M$9=0,0,M$9/FBT!M$5*1000)</f>
        <v>5.0850235158192119</v>
      </c>
      <c r="N117" s="331">
        <f>IF(N$9=0,0,N$9/FBT!N$5*1000)</f>
        <v>3.9365884754673224</v>
      </c>
      <c r="O117" s="331">
        <f>IF(O$9=0,0,O$9/FBT!O$5*1000)</f>
        <v>4.0492939534113148</v>
      </c>
      <c r="P117" s="331">
        <f>IF(P$9=0,0,P$9/FBT!P$5*1000)</f>
        <v>3.7864914531735905</v>
      </c>
      <c r="Q117" s="331">
        <f>IF(Q$9=0,0,Q$9/FBT!Q$5*1000)</f>
        <v>3.4762921457152798</v>
      </c>
      <c r="R117" s="331">
        <f>IF(R$9=0,0,R$9/FBT!R$5*1000)</f>
        <v>3.7227367160130673</v>
      </c>
      <c r="S117" s="331">
        <f>IF(S$9=0,0,S$9/FBT!S$5*1000)</f>
        <v>3.2747759604424256</v>
      </c>
      <c r="T117" s="331">
        <f>IF(T$9=0,0,T$9/FBT!T$5*1000)</f>
        <v>3.418744718364775</v>
      </c>
      <c r="U117" s="331">
        <f>IF(U$9=0,0,U$9/FBT!U$5*1000)</f>
        <v>3.2717284339761283</v>
      </c>
      <c r="V117" s="331">
        <f>IF(V$9=0,0,V$9/FBT!V$5*1000)</f>
        <v>3.4133076627231436</v>
      </c>
      <c r="W117" s="331">
        <f>IF(W$9=0,0,W$9/FBT!W$5*1000)</f>
        <v>3.6698085236975384</v>
      </c>
      <c r="X117" s="331">
        <f>IF(X$9=0,0,X$9/FBT!X$5*1000)</f>
        <v>3.2888704348685907</v>
      </c>
      <c r="Y117" s="331">
        <f>IF(Y$9=0,0,Y$9/FBT!Y$5*1000)</f>
        <v>3.7182353908862709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3.6048862290171266</v>
      </c>
      <c r="C118" s="332">
        <f>IF(C$10=0,0,C$10/FBT!C$5*1000)</f>
        <v>3.6469003737233456</v>
      </c>
      <c r="D118" s="332">
        <f>IF(D$10=0,0,D$10/FBT!D$5*1000)</f>
        <v>3.905068759635629</v>
      </c>
      <c r="E118" s="332">
        <f>IF(E$10=0,0,E$10/FBT!E$5*1000)</f>
        <v>3.9837592804977673</v>
      </c>
      <c r="F118" s="332">
        <f>IF(F$10=0,0,F$10/FBT!F$5*1000)</f>
        <v>4.0524357901878965</v>
      </c>
      <c r="G118" s="332">
        <f>IF(G$10=0,0,G$10/FBT!G$5*1000)</f>
        <v>4.0059937978686166</v>
      </c>
      <c r="H118" s="332">
        <f>IF(H$10=0,0,H$10/FBT!H$5*1000)</f>
        <v>3.3074651676388234</v>
      </c>
      <c r="I118" s="332">
        <f>IF(I$10=0,0,I$10/FBT!I$5*1000)</f>
        <v>3.4243406369148208</v>
      </c>
      <c r="J118" s="332">
        <f>IF(J$10=0,0,J$10/FBT!J$5*1000)</f>
        <v>3.4861013331956916</v>
      </c>
      <c r="K118" s="332">
        <f>IF(K$10=0,0,K$10/FBT!K$5*1000)</f>
        <v>3.3001576578931968</v>
      </c>
      <c r="L118" s="332">
        <f>IF(L$10=0,0,L$10/FBT!L$5*1000)</f>
        <v>3.3972101090366533</v>
      </c>
      <c r="M118" s="332">
        <f>IF(M$10=0,0,M$10/FBT!M$5*1000)</f>
        <v>3.0245426793726922</v>
      </c>
      <c r="N118" s="332">
        <f>IF(N$10=0,0,N$10/FBT!N$5*1000)</f>
        <v>2.4286056586560885</v>
      </c>
      <c r="O118" s="332">
        <f>IF(O$10=0,0,O$10/FBT!O$5*1000)</f>
        <v>2.508055020028626</v>
      </c>
      <c r="P118" s="332">
        <f>IF(P$10=0,0,P$10/FBT!P$5*1000)</f>
        <v>2.3559868617959072</v>
      </c>
      <c r="Q118" s="332">
        <f>IF(Q$10=0,0,Q$10/FBT!Q$5*1000)</f>
        <v>2.1446101246791685</v>
      </c>
      <c r="R118" s="332">
        <f>IF(R$10=0,0,R$10/FBT!R$5*1000)</f>
        <v>2.2989153745260116</v>
      </c>
      <c r="S118" s="332">
        <f>IF(S$10=0,0,S$10/FBT!S$5*1000)</f>
        <v>2.0648492195097634</v>
      </c>
      <c r="T118" s="332">
        <f>IF(T$10=0,0,T$10/FBT!T$5*1000)</f>
        <v>2.1444300831318803</v>
      </c>
      <c r="U118" s="332">
        <f>IF(U$10=0,0,U$10/FBT!U$5*1000)</f>
        <v>2.0607080762714372</v>
      </c>
      <c r="V118" s="332">
        <f>IF(V$10=0,0,V$10/FBT!V$5*1000)</f>
        <v>2.1296877319036476</v>
      </c>
      <c r="W118" s="332">
        <f>IF(W$10=0,0,W$10/FBT!W$5*1000)</f>
        <v>2.2606560422594009</v>
      </c>
      <c r="X118" s="332">
        <f>IF(X$10=0,0,X$10/FBT!X$5*1000)</f>
        <v>3.5795184010439778</v>
      </c>
      <c r="Y118" s="332">
        <f>IF(Y$10=0,0,Y$10/FBT!Y$5*1000)</f>
        <v>3.5854491425771182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11.065957939864527</v>
      </c>
      <c r="C119" s="348">
        <f>IF(C$16=0,0,C$16/FBT!C$5*1000)</f>
        <v>11.194165025078899</v>
      </c>
      <c r="D119" s="348">
        <f>IF(D$16=0,0,D$16/FBT!D$5*1000)</f>
        <v>11.982398069077428</v>
      </c>
      <c r="E119" s="348">
        <f>IF(E$16=0,0,E$16/FBT!E$5*1000)</f>
        <v>12.222434779275888</v>
      </c>
      <c r="F119" s="348">
        <f>IF(F$16=0,0,F$16/FBT!F$5*1000)</f>
        <v>12.429846991158652</v>
      </c>
      <c r="G119" s="348">
        <f>IF(G$16=0,0,G$16/FBT!G$5*1000)</f>
        <v>12.284721671361604</v>
      </c>
      <c r="H119" s="348">
        <f>IF(H$16=0,0,H$16/FBT!H$5*1000)</f>
        <v>9.4339501224576328</v>
      </c>
      <c r="I119" s="348">
        <f>IF(I$16=0,0,I$16/FBT!I$5*1000)</f>
        <v>9.773221284285917</v>
      </c>
      <c r="J119" s="348">
        <f>IF(J$16=0,0,J$16/FBT!J$5*1000)</f>
        <v>9.9658760449487058</v>
      </c>
      <c r="K119" s="348">
        <f>IF(K$16=0,0,K$16/FBT!K$5*1000)</f>
        <v>9.4414626572994464</v>
      </c>
      <c r="L119" s="348">
        <f>IF(L$16=0,0,L$16/FBT!L$5*1000)</f>
        <v>9.7295113515639589</v>
      </c>
      <c r="M119" s="348">
        <f>IF(M$16=0,0,M$16/FBT!M$5*1000)</f>
        <v>8.5633944316603507</v>
      </c>
      <c r="N119" s="348">
        <f>IF(N$16=0,0,N$16/FBT!N$5*1000)</f>
        <v>6.6411966590375764</v>
      </c>
      <c r="O119" s="348">
        <f>IF(O$16=0,0,O$16/FBT!O$5*1000)</f>
        <v>6.7459541883332541</v>
      </c>
      <c r="P119" s="348">
        <f>IF(P$16=0,0,P$16/FBT!P$5*1000)</f>
        <v>6.449555178442731</v>
      </c>
      <c r="Q119" s="348">
        <f>IF(Q$16=0,0,Q$16/FBT!Q$5*1000)</f>
        <v>6.0935109974603421</v>
      </c>
      <c r="R119" s="348">
        <f>IF(R$16=0,0,R$16/FBT!R$5*1000)</f>
        <v>6.3755477264401046</v>
      </c>
      <c r="S119" s="348">
        <f>IF(S$16=0,0,S$16/FBT!S$5*1000)</f>
        <v>6.0679333177222059</v>
      </c>
      <c r="T119" s="348">
        <f>IF(T$16=0,0,T$16/FBT!T$5*1000)</f>
        <v>6.1664921649907134</v>
      </c>
      <c r="U119" s="348">
        <f>IF(U$16=0,0,U$16/FBT!U$5*1000)</f>
        <v>5.9888897374388783</v>
      </c>
      <c r="V119" s="348">
        <f>IF(V$16=0,0,V$16/FBT!V$5*1000)</f>
        <v>6.1011861253790052</v>
      </c>
      <c r="W119" s="348">
        <f>IF(W$16=0,0,W$16/FBT!W$5*1000)</f>
        <v>6.4397211426865404</v>
      </c>
      <c r="X119" s="348">
        <f>IF(X$16=0,0,X$16/FBT!X$5*1000)</f>
        <v>6.1029282419952011</v>
      </c>
      <c r="Y119" s="348">
        <f>IF(Y$16=0,0,Y$16/FBT!Y$5*1000)</f>
        <v>6.2788493214747181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9.2216316165537702</v>
      </c>
      <c r="C120" s="348">
        <f>IF(C$25=0,0,C$25/FBT!C$5*1000)</f>
        <v>9.3284708542324157</v>
      </c>
      <c r="D120" s="348">
        <f>IF(D$25=0,0,D$25/FBT!D$5*1000)</f>
        <v>9.985331724231191</v>
      </c>
      <c r="E120" s="348">
        <f>IF(E$25=0,0,E$25/FBT!E$5*1000)</f>
        <v>10.185362316063243</v>
      </c>
      <c r="F120" s="348">
        <f>IF(F$25=0,0,F$25/FBT!F$5*1000)</f>
        <v>10.358205825965545</v>
      </c>
      <c r="G120" s="348">
        <f>IF(G$25=0,0,G$25/FBT!G$5*1000)</f>
        <v>10.237268059468004</v>
      </c>
      <c r="H120" s="348">
        <f>IF(H$25=0,0,H$25/FBT!H$5*1000)</f>
        <v>7.8616251020480288</v>
      </c>
      <c r="I120" s="348">
        <f>IF(I$25=0,0,I$25/FBT!I$5*1000)</f>
        <v>8.1443510702382635</v>
      </c>
      <c r="J120" s="348">
        <f>IF(J$25=0,0,J$25/FBT!J$5*1000)</f>
        <v>8.3048967041239194</v>
      </c>
      <c r="K120" s="348">
        <f>IF(K$25=0,0,K$25/FBT!K$5*1000)</f>
        <v>7.8678855477495366</v>
      </c>
      <c r="L120" s="348">
        <f>IF(L$25=0,0,L$25/FBT!L$5*1000)</f>
        <v>8.1079261263032993</v>
      </c>
      <c r="M120" s="348">
        <f>IF(M$25=0,0,M$25/FBT!M$5*1000)</f>
        <v>7.1361620263836247</v>
      </c>
      <c r="N120" s="348">
        <f>IF(N$25=0,0,N$25/FBT!N$5*1000)</f>
        <v>5.5343305491979802</v>
      </c>
      <c r="O120" s="348">
        <f>IF(O$25=0,0,O$25/FBT!O$5*1000)</f>
        <v>5.6216284902777138</v>
      </c>
      <c r="P120" s="348">
        <f>IF(P$25=0,0,P$25/FBT!P$5*1000)</f>
        <v>5.3746293153689404</v>
      </c>
      <c r="Q120" s="348">
        <f>IF(Q$25=0,0,Q$25/FBT!Q$5*1000)</f>
        <v>5.0779258312169526</v>
      </c>
      <c r="R120" s="348">
        <f>IF(R$25=0,0,R$25/FBT!R$5*1000)</f>
        <v>5.3129564387000885</v>
      </c>
      <c r="S120" s="348">
        <f>IF(S$25=0,0,S$25/FBT!S$5*1000)</f>
        <v>5.056611098101838</v>
      </c>
      <c r="T120" s="348">
        <f>IF(T$25=0,0,T$25/FBT!T$5*1000)</f>
        <v>5.1387434708255952</v>
      </c>
      <c r="U120" s="348">
        <f>IF(U$25=0,0,U$25/FBT!U$5*1000)</f>
        <v>4.9907414478657319</v>
      </c>
      <c r="V120" s="348">
        <f>IF(V$25=0,0,V$25/FBT!V$5*1000)</f>
        <v>5.0843217711491713</v>
      </c>
      <c r="W120" s="348">
        <f>IF(W$25=0,0,W$25/FBT!W$5*1000)</f>
        <v>5.3664342855721161</v>
      </c>
      <c r="X120" s="348">
        <f>IF(X$25=0,0,X$25/FBT!X$5*1000)</f>
        <v>5.085773534996</v>
      </c>
      <c r="Y120" s="348">
        <f>IF(Y$25=0,0,Y$25/FBT!Y$5*1000)</f>
        <v>5.232374434562268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25.155942042988436</v>
      </c>
      <c r="C121" s="348">
        <f>IF(C$34=0,0,C$34/FBT!C$5*1000)</f>
        <v>24.720742563816856</v>
      </c>
      <c r="D121" s="348">
        <f>IF(D$34=0,0,D$34/FBT!D$5*1000)</f>
        <v>22.664802094697865</v>
      </c>
      <c r="E121" s="348">
        <f>IF(E$34=0,0,E$34/FBT!E$5*1000)</f>
        <v>21.909520321340601</v>
      </c>
      <c r="F121" s="348">
        <f>IF(F$34=0,0,F$34/FBT!F$5*1000)</f>
        <v>19.586238538805773</v>
      </c>
      <c r="G121" s="348">
        <f>IF(G$34=0,0,G$34/FBT!G$5*1000)</f>
        <v>17.267314417287842</v>
      </c>
      <c r="H121" s="348">
        <f>IF(H$34=0,0,H$34/FBT!H$5*1000)</f>
        <v>27.696724771680096</v>
      </c>
      <c r="I121" s="348">
        <f>IF(I$34=0,0,I$34/FBT!I$5*1000)</f>
        <v>25.813049353787758</v>
      </c>
      <c r="J121" s="348">
        <f>IF(J$34=0,0,J$34/FBT!J$5*1000)</f>
        <v>24.189144200860252</v>
      </c>
      <c r="K121" s="348">
        <f>IF(K$34=0,0,K$34/FBT!K$5*1000)</f>
        <v>23.455007166736937</v>
      </c>
      <c r="L121" s="348">
        <f>IF(L$34=0,0,L$34/FBT!L$5*1000)</f>
        <v>23.795111072448613</v>
      </c>
      <c r="M121" s="348">
        <f>IF(M$34=0,0,M$34/FBT!M$5*1000)</f>
        <v>29.492099539256085</v>
      </c>
      <c r="N121" s="348">
        <f>IF(N$34=0,0,N$34/FBT!N$5*1000)</f>
        <v>42.093235318882627</v>
      </c>
      <c r="O121" s="348">
        <f>IF(O$34=0,0,O$34/FBT!O$5*1000)</f>
        <v>39.890144838961525</v>
      </c>
      <c r="P121" s="348">
        <f>IF(P$34=0,0,P$34/FBT!P$5*1000)</f>
        <v>41.310086130211772</v>
      </c>
      <c r="Q121" s="348">
        <f>IF(Q$34=0,0,Q$34/FBT!Q$5*1000)</f>
        <v>42.947800374323485</v>
      </c>
      <c r="R121" s="348">
        <f>IF(R$34=0,0,R$34/FBT!R$5*1000)</f>
        <v>41.998456195146055</v>
      </c>
      <c r="S121" s="348">
        <f>IF(S$34=0,0,S$34/FBT!S$5*1000)</f>
        <v>46.314659900714204</v>
      </c>
      <c r="T121" s="348">
        <f>IF(T$34=0,0,T$34/FBT!T$5*1000)</f>
        <v>45.437040102011316</v>
      </c>
      <c r="U121" s="348">
        <f>IF(U$34=0,0,U$34/FBT!U$5*1000)</f>
        <v>45.059420731243655</v>
      </c>
      <c r="V121" s="348">
        <f>IF(V$34=0,0,V$34/FBT!V$5*1000)</f>
        <v>44.299944264318242</v>
      </c>
      <c r="W121" s="348">
        <f>IF(W$34=0,0,W$34/FBT!W$5*1000)</f>
        <v>45.26189603493836</v>
      </c>
      <c r="X121" s="348">
        <f>IF(X$34=0,0,X$34/FBT!X$5*1000)</f>
        <v>46.902920391107081</v>
      </c>
      <c r="Y121" s="348">
        <f>IF(Y$34=0,0,Y$34/FBT!Y$5*1000)</f>
        <v>35.870639175369732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7.3530527349078465</v>
      </c>
      <c r="C122" s="348">
        <f>IF(C$45=0,0,C$45/FBT!C$5*1000)</f>
        <v>7.313487048722493</v>
      </c>
      <c r="D122" s="348">
        <f>IF(D$45=0,0,D$45/FBT!D$5*1000)</f>
        <v>7.1737016569503602</v>
      </c>
      <c r="E122" s="348">
        <f>IF(E$45=0,0,E$45/FBT!E$5*1000)</f>
        <v>7.107841159290305</v>
      </c>
      <c r="F122" s="348">
        <f>IF(F$45=0,0,F$45/FBT!F$5*1000)</f>
        <v>6.7597088222434278</v>
      </c>
      <c r="G122" s="348">
        <f>IF(G$45=0,0,G$45/FBT!G$5*1000)</f>
        <v>6.3156062672310318</v>
      </c>
      <c r="H122" s="348">
        <f>IF(H$45=0,0,H$45/FBT!H$5*1000)</f>
        <v>7.3300654618323238</v>
      </c>
      <c r="I122" s="348">
        <f>IF(I$45=0,0,I$45/FBT!I$5*1000)</f>
        <v>7.1060846574922651</v>
      </c>
      <c r="J122" s="348">
        <f>IF(J$45=0,0,J$45/FBT!J$5*1000)</f>
        <v>6.8828052071902803</v>
      </c>
      <c r="K122" s="348">
        <f>IF(K$45=0,0,K$45/FBT!K$5*1000)</f>
        <v>6.620546862192441</v>
      </c>
      <c r="L122" s="348">
        <f>IF(L$45=0,0,L$45/FBT!L$5*1000)</f>
        <v>6.7595760616624307</v>
      </c>
      <c r="M122" s="348">
        <f>IF(M$45=0,0,M$45/FBT!M$5*1000)</f>
        <v>7.3929041138154039</v>
      </c>
      <c r="N122" s="348">
        <f>IF(N$45=0,0,N$45/FBT!N$5*1000)</f>
        <v>8.7638117283814676</v>
      </c>
      <c r="O122" s="348">
        <f>IF(O$45=0,0,O$45/FBT!O$5*1000)</f>
        <v>8.4767166625065578</v>
      </c>
      <c r="P122" s="348">
        <f>IF(P$45=0,0,P$45/FBT!P$5*1000)</f>
        <v>8.5365818877301898</v>
      </c>
      <c r="Q122" s="348">
        <f>IF(Q$45=0,0,Q$45/FBT!Q$5*1000)</f>
        <v>8.6476037693458956</v>
      </c>
      <c r="R122" s="348">
        <f>IF(R$45=0,0,R$45/FBT!R$5*1000)</f>
        <v>8.6163606017176981</v>
      </c>
      <c r="S122" s="348">
        <f>IF(S$45=0,0,S$45/FBT!S$5*1000)</f>
        <v>9.051357238525032</v>
      </c>
      <c r="T122" s="348">
        <f>IF(T$45=0,0,T$45/FBT!T$5*1000)</f>
        <v>8.982761106130658</v>
      </c>
      <c r="U122" s="348">
        <f>IF(U$45=0,0,U$45/FBT!U$5*1000)</f>
        <v>8.8292367211282663</v>
      </c>
      <c r="V122" s="348">
        <f>IF(V$45=0,0,V$45/FBT!V$5*1000)</f>
        <v>8.7995346192538619</v>
      </c>
      <c r="W122" s="348">
        <f>IF(W$45=0,0,W$45/FBT!W$5*1000)</f>
        <v>9.0995653480558989</v>
      </c>
      <c r="X122" s="348">
        <f>IF(X$45=0,0,X$45/FBT!X$5*1000)</f>
        <v>9.09486204371483</v>
      </c>
      <c r="Y122" s="348">
        <f>IF(Y$45=0,0,Y$45/FBT!Y$5*1000)</f>
        <v>7.6181196006378959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13.309497864233665</v>
      </c>
      <c r="C123" s="348">
        <f>IF(C$66=0,0,C$66/FBT!C$5*1000)</f>
        <v>13.415269341827438</v>
      </c>
      <c r="D123" s="348">
        <f>IF(D$66=0,0,D$66/FBT!D$5*1000)</f>
        <v>14.095640054095565</v>
      </c>
      <c r="E123" s="348">
        <f>IF(E$66=0,0,E$66/FBT!E$5*1000)</f>
        <v>14.28995976248933</v>
      </c>
      <c r="F123" s="348">
        <f>IF(F$66=0,0,F$66/FBT!F$5*1000)</f>
        <v>14.329678568290701</v>
      </c>
      <c r="G123" s="348">
        <f>IF(G$66=0,0,G$66/FBT!G$5*1000)</f>
        <v>13.998864172795924</v>
      </c>
      <c r="H123" s="348">
        <f>IF(H$66=0,0,H$66/FBT!H$5*1000)</f>
        <v>11.718209977187875</v>
      </c>
      <c r="I123" s="348">
        <f>IF(I$66=0,0,I$66/FBT!I$5*1000)</f>
        <v>11.973856995593</v>
      </c>
      <c r="J123" s="348">
        <f>IF(J$66=0,0,J$66/FBT!J$5*1000)</f>
        <v>12.078510262830678</v>
      </c>
      <c r="K123" s="348">
        <f>IF(K$66=0,0,K$66/FBT!K$5*1000)</f>
        <v>12.127547627639597</v>
      </c>
      <c r="L123" s="348">
        <f>IF(L$66=0,0,L$66/FBT!L$5*1000)</f>
        <v>12.560347895852106</v>
      </c>
      <c r="M123" s="348">
        <f>IF(M$66=0,0,M$66/FBT!M$5*1000)</f>
        <v>11.843998012963638</v>
      </c>
      <c r="N123" s="348">
        <f>IF(N$66=0,0,N$66/FBT!N$5*1000)</f>
        <v>9.9483285847892144</v>
      </c>
      <c r="O123" s="348">
        <f>IF(O$66=0,0,O$66/FBT!O$5*1000)</f>
        <v>10.111364995189172</v>
      </c>
      <c r="P123" s="348">
        <f>IF(P$66=0,0,P$66/FBT!P$5*1000)</f>
        <v>9.6112388075384665</v>
      </c>
      <c r="Q123" s="348">
        <f>IF(Q$66=0,0,Q$66/FBT!Q$5*1000)</f>
        <v>9.0208984390661424</v>
      </c>
      <c r="R123" s="348">
        <f>IF(R$66=0,0,R$66/FBT!R$5*1000)</f>
        <v>9.4960685568443317</v>
      </c>
      <c r="S123" s="348">
        <f>IF(S$66=0,0,S$66/FBT!S$5*1000)</f>
        <v>8.681373431270206</v>
      </c>
      <c r="T123" s="348">
        <f>IF(T$66=0,0,T$66/FBT!T$5*1000)</f>
        <v>8.9446782202144277</v>
      </c>
      <c r="U123" s="348">
        <f>IF(U$66=0,0,U$66/FBT!U$5*1000)</f>
        <v>8.6043579645921522</v>
      </c>
      <c r="V123" s="348">
        <f>IF(V$66=0,0,V$66/FBT!V$5*1000)</f>
        <v>8.8950582965277452</v>
      </c>
      <c r="W123" s="348">
        <f>IF(W$66=0,0,W$66/FBT!W$5*1000)</f>
        <v>9.4728841025546195</v>
      </c>
      <c r="X123" s="348">
        <f>IF(X$66=0,0,X$66/FBT!X$5*1000)</f>
        <v>8.6897251447689055</v>
      </c>
      <c r="Y123" s="348">
        <f>IF(Y$66=0,0,Y$66/FBT!Y$5*1000)</f>
        <v>9.1933617818767033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17.773139655209736</v>
      </c>
      <c r="C124" s="333">
        <f>IF(C$80=0,0,C$80/FBT!C$5*1000)</f>
        <v>17.92623460395442</v>
      </c>
      <c r="D124" s="333">
        <f>IF(D$80=0,0,D$80/FBT!D$5*1000)</f>
        <v>18.897139359811636</v>
      </c>
      <c r="E124" s="333">
        <f>IF(E$80=0,0,E$80/FBT!E$5*1000)</f>
        <v>19.177574424673679</v>
      </c>
      <c r="F124" s="333">
        <f>IF(F$80=0,0,F$80/FBT!F$5*1000)</f>
        <v>19.275364666578998</v>
      </c>
      <c r="G124" s="333">
        <f>IF(G$80=0,0,G$80/FBT!G$5*1000)</f>
        <v>18.865206144275859</v>
      </c>
      <c r="H124" s="333">
        <f>IF(H$80=0,0,H$80/FBT!H$5*1000)</f>
        <v>15.544649142886781</v>
      </c>
      <c r="I124" s="333">
        <f>IF(I$80=0,0,I$80/FBT!I$5*1000)</f>
        <v>15.930196521788787</v>
      </c>
      <c r="J124" s="333">
        <f>IF(J$80=0,0,J$80/FBT!J$5*1000)</f>
        <v>16.103938846738178</v>
      </c>
      <c r="K124" s="333">
        <f>IF(K$80=0,0,K$80/FBT!K$5*1000)</f>
        <v>15.33474146048404</v>
      </c>
      <c r="L124" s="333">
        <f>IF(L$80=0,0,L$80/FBT!L$5*1000)</f>
        <v>15.783223970562549</v>
      </c>
      <c r="M124" s="333">
        <f>IF(M$80=0,0,M$80/FBT!M$5*1000)</f>
        <v>14.385531526252549</v>
      </c>
      <c r="N124" s="333">
        <f>IF(N$80=0,0,N$80/FBT!N$5*1000)</f>
        <v>11.136608797097054</v>
      </c>
      <c r="O124" s="333">
        <f>IF(O$80=0,0,O$80/FBT!O$5*1000)</f>
        <v>11.455452594200603</v>
      </c>
      <c r="P124" s="333">
        <f>IF(P$80=0,0,P$80/FBT!P$5*1000)</f>
        <v>10.711984321028083</v>
      </c>
      <c r="Q124" s="333">
        <f>IF(Q$80=0,0,Q$80/FBT!Q$5*1000)</f>
        <v>9.8344304802285265</v>
      </c>
      <c r="R124" s="333">
        <f>IF(R$80=0,0,R$80/FBT!R$5*1000)</f>
        <v>10.531622169600968</v>
      </c>
      <c r="S124" s="333">
        <f>IF(S$80=0,0,S$80/FBT!S$5*1000)</f>
        <v>9.2643411920916261</v>
      </c>
      <c r="T124" s="333">
        <f>IF(T$80=0,0,T$80/FBT!T$5*1000)</f>
        <v>9.6716288082539439</v>
      </c>
      <c r="U124" s="333">
        <f>IF(U$80=0,0,U$80/FBT!U$5*1000)</f>
        <v>9.2557197397184652</v>
      </c>
      <c r="V124" s="333">
        <f>IF(V$80=0,0,V$80/FBT!V$5*1000)</f>
        <v>9.6562473778437727</v>
      </c>
      <c r="W124" s="333">
        <f>IF(W$80=0,0,W$80/FBT!W$5*1000)</f>
        <v>10.38188831354034</v>
      </c>
      <c r="X124" s="333">
        <f>IF(X$80=0,0,X$80/FBT!X$5*1000)</f>
        <v>9.3042144602432391</v>
      </c>
      <c r="Y124" s="333">
        <f>IF(Y$80=0,0,Y$80/FBT!Y$5*1000)</f>
        <v>10.518887920817258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CY: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8.1582311165999037</v>
      </c>
      <c r="C5" s="223">
        <v>8.4251111288951552</v>
      </c>
      <c r="D5" s="223">
        <v>9.0879212683944779</v>
      </c>
      <c r="E5" s="223">
        <v>9.7303411229427947</v>
      </c>
      <c r="F5" s="223">
        <v>9.6915508162838577</v>
      </c>
      <c r="G5" s="223">
        <v>9.7513865809947404</v>
      </c>
      <c r="H5" s="223">
        <v>11.75250262814842</v>
      </c>
      <c r="I5" s="223">
        <v>12.22860675366141</v>
      </c>
      <c r="J5" s="223">
        <v>12.76277979350996</v>
      </c>
      <c r="K5" s="223">
        <v>12.775043301346731</v>
      </c>
      <c r="L5" s="223">
        <v>13.008968816823399</v>
      </c>
      <c r="M5" s="223">
        <v>13.486636947471821</v>
      </c>
      <c r="N5" s="223">
        <v>17.56304204497005</v>
      </c>
      <c r="O5" s="223">
        <v>15.440909853421591</v>
      </c>
      <c r="P5" s="223">
        <v>15.416117137799001</v>
      </c>
      <c r="Q5" s="223">
        <v>16.995074874233062</v>
      </c>
      <c r="R5" s="223">
        <v>16.655280140026381</v>
      </c>
      <c r="S5" s="223">
        <v>20.1392539191047</v>
      </c>
      <c r="T5" s="223">
        <v>19.843144498810371</v>
      </c>
      <c r="U5" s="223">
        <v>20.434932761146179</v>
      </c>
      <c r="V5" s="223">
        <v>19.326981172408441</v>
      </c>
      <c r="W5" s="223">
        <v>19.987598739000301</v>
      </c>
      <c r="X5" s="223">
        <v>22.265856874602768</v>
      </c>
      <c r="Y5" s="223">
        <v>21.609975393979269</v>
      </c>
      <c r="DA5" s="89" t="s">
        <v>2228</v>
      </c>
    </row>
    <row r="6" spans="1:105" ht="12" customHeight="1" x14ac:dyDescent="0.25">
      <c r="A6" s="55" t="s">
        <v>91</v>
      </c>
      <c r="B6" s="259">
        <v>0.21333555655934239</v>
      </c>
      <c r="C6" s="259">
        <v>0.22143379744691921</v>
      </c>
      <c r="D6" s="259">
        <v>0.24496548643313071</v>
      </c>
      <c r="E6" s="259">
        <v>0.26441108557697551</v>
      </c>
      <c r="F6" s="259">
        <v>0.26816249410198539</v>
      </c>
      <c r="G6" s="259">
        <v>0.2737788258136663</v>
      </c>
      <c r="H6" s="259">
        <v>0.28997172160031648</v>
      </c>
      <c r="I6" s="259">
        <v>0.30845200758761698</v>
      </c>
      <c r="J6" s="259">
        <v>0.32727349927922578</v>
      </c>
      <c r="K6" s="259">
        <v>0.32460372182617769</v>
      </c>
      <c r="L6" s="259">
        <v>0.33113109837543547</v>
      </c>
      <c r="M6" s="259">
        <v>0.3173494214436075</v>
      </c>
      <c r="N6" s="259">
        <v>0.33817749065389108</v>
      </c>
      <c r="O6" s="259">
        <v>0.30807820039346862</v>
      </c>
      <c r="P6" s="259">
        <v>0.2947069921354904</v>
      </c>
      <c r="Q6" s="259">
        <v>0.30600227108022809</v>
      </c>
      <c r="R6" s="259">
        <v>0.31397498824199011</v>
      </c>
      <c r="S6" s="259">
        <v>0.34001098101198041</v>
      </c>
      <c r="T6" s="259">
        <v>0.3457654312057406</v>
      </c>
      <c r="U6" s="259">
        <v>0.3493363930468123</v>
      </c>
      <c r="V6" s="259">
        <v>0.34038263925613121</v>
      </c>
      <c r="W6" s="259">
        <v>0.36096906060940792</v>
      </c>
      <c r="X6" s="259">
        <v>0.36573410293990338</v>
      </c>
      <c r="Y6" s="259">
        <v>0.42425080952301492</v>
      </c>
      <c r="DA6" s="67" t="s">
        <v>2229</v>
      </c>
    </row>
    <row r="7" spans="1:105" ht="12" customHeight="1" x14ac:dyDescent="0.25">
      <c r="A7" s="173" t="s">
        <v>92</v>
      </c>
      <c r="B7" s="224">
        <v>6.4501802844657341E-2</v>
      </c>
      <c r="C7" s="224">
        <v>6.6950298283221132E-2</v>
      </c>
      <c r="D7" s="224">
        <v>7.4065082091743006E-2</v>
      </c>
      <c r="E7" s="224">
        <v>7.9944440518445847E-2</v>
      </c>
      <c r="F7" s="224">
        <v>8.1078675321928556E-2</v>
      </c>
      <c r="G7" s="224">
        <v>8.277676787911678E-2</v>
      </c>
      <c r="H7" s="224">
        <v>8.7672674536027326E-2</v>
      </c>
      <c r="I7" s="224">
        <v>9.3260171446952103E-2</v>
      </c>
      <c r="J7" s="224">
        <v>9.8950831578409407E-2</v>
      </c>
      <c r="K7" s="224">
        <v>9.8143626901922562E-2</v>
      </c>
      <c r="L7" s="224">
        <v>0.1001171730002072</v>
      </c>
      <c r="M7" s="224">
        <v>9.5950296073255489E-2</v>
      </c>
      <c r="N7" s="224">
        <v>0.10224764301112001</v>
      </c>
      <c r="O7" s="224">
        <v>9.3147151196939684E-2</v>
      </c>
      <c r="P7" s="224">
        <v>8.9104379083557561E-2</v>
      </c>
      <c r="Q7" s="224">
        <v>9.2519495941333796E-2</v>
      </c>
      <c r="R7" s="224">
        <v>9.4930039400652255E-2</v>
      </c>
      <c r="S7" s="224">
        <v>0.10280199707896689</v>
      </c>
      <c r="T7" s="224">
        <v>0.1045418496279913</v>
      </c>
      <c r="U7" s="224">
        <v>0.10562152654802</v>
      </c>
      <c r="V7" s="224">
        <v>0.1029143675959891</v>
      </c>
      <c r="W7" s="224">
        <v>0.10913865253386699</v>
      </c>
      <c r="X7" s="224">
        <v>0.11057935855542771</v>
      </c>
      <c r="Y7" s="224">
        <v>0.12827182919659169</v>
      </c>
      <c r="DA7" s="177" t="s">
        <v>2230</v>
      </c>
    </row>
    <row r="8" spans="1:105" ht="12" customHeight="1" x14ac:dyDescent="0.25">
      <c r="A8" s="173" t="s">
        <v>93</v>
      </c>
      <c r="B8" s="224">
        <v>0.80569572001362988</v>
      </c>
      <c r="C8" s="224">
        <v>0.83628001701498378</v>
      </c>
      <c r="D8" s="224">
        <v>0.92515118976582622</v>
      </c>
      <c r="E8" s="224">
        <v>0.99859059319194166</v>
      </c>
      <c r="F8" s="224">
        <v>1.012758385197033</v>
      </c>
      <c r="G8" s="224">
        <v>1.033969356754038</v>
      </c>
      <c r="H8" s="224">
        <v>1.095124407699809</v>
      </c>
      <c r="I8" s="224">
        <v>1.1649181521872829</v>
      </c>
      <c r="J8" s="224">
        <v>1.2360005143812429</v>
      </c>
      <c r="K8" s="224">
        <v>1.225917674455254</v>
      </c>
      <c r="L8" s="224">
        <v>1.250569351997771</v>
      </c>
      <c r="M8" s="224">
        <v>1.198520653235754</v>
      </c>
      <c r="N8" s="224">
        <v>1.2771811751361679</v>
      </c>
      <c r="O8" s="224">
        <v>1.1635064097600341</v>
      </c>
      <c r="P8" s="224">
        <v>1.113007911344617</v>
      </c>
      <c r="Q8" s="224">
        <v>1.1556663319516101</v>
      </c>
      <c r="R8" s="224">
        <v>1.185776568602779</v>
      </c>
      <c r="S8" s="224">
        <v>1.284105643602764</v>
      </c>
      <c r="T8" s="224">
        <v>1.3058382416137031</v>
      </c>
      <c r="U8" s="224">
        <v>1.3193245479664051</v>
      </c>
      <c r="V8" s="224">
        <v>1.285509270177956</v>
      </c>
      <c r="W8" s="224">
        <v>1.3632571704447289</v>
      </c>
      <c r="X8" s="224">
        <v>1.3812531120180971</v>
      </c>
      <c r="Y8" s="224">
        <v>1.6022507778722279</v>
      </c>
      <c r="DA8" s="177" t="s">
        <v>2231</v>
      </c>
    </row>
    <row r="9" spans="1:105" ht="12" customHeight="1" x14ac:dyDescent="0.25">
      <c r="A9" s="173" t="s">
        <v>94</v>
      </c>
      <c r="B9" s="224">
        <v>0.42704200174226792</v>
      </c>
      <c r="C9" s="224">
        <v>0.44325256248983791</v>
      </c>
      <c r="D9" s="224">
        <v>0.49035685082844382</v>
      </c>
      <c r="E9" s="224">
        <v>0.52928185572398423</v>
      </c>
      <c r="F9" s="224">
        <v>0.53679119468140091</v>
      </c>
      <c r="G9" s="224">
        <v>0.54803362222271701</v>
      </c>
      <c r="H9" s="224">
        <v>0.58044756550652921</v>
      </c>
      <c r="I9" s="224">
        <v>0.61744026587052681</v>
      </c>
      <c r="J9" s="224">
        <v>0.65511597083686857</v>
      </c>
      <c r="K9" s="224">
        <v>0.64977177446312018</v>
      </c>
      <c r="L9" s="224">
        <v>0.66283787555136131</v>
      </c>
      <c r="M9" s="224">
        <v>0.63525056193495555</v>
      </c>
      <c r="N9" s="224">
        <v>0.67694291041842036</v>
      </c>
      <c r="O9" s="224">
        <v>0.61669200161008508</v>
      </c>
      <c r="P9" s="224">
        <v>0.58992633895032398</v>
      </c>
      <c r="Q9" s="224">
        <v>0.61253653393418894</v>
      </c>
      <c r="R9" s="224">
        <v>0.62849582900433221</v>
      </c>
      <c r="S9" s="224">
        <v>0.68061307869848298</v>
      </c>
      <c r="T9" s="224">
        <v>0.69213198332601944</v>
      </c>
      <c r="U9" s="224">
        <v>0.69928011520497491</v>
      </c>
      <c r="V9" s="224">
        <v>0.68135704132293184</v>
      </c>
      <c r="W9" s="224">
        <v>0.7225656739821934</v>
      </c>
      <c r="X9" s="224">
        <v>0.73210404277556151</v>
      </c>
      <c r="Y9" s="224">
        <v>0.84923918854140945</v>
      </c>
      <c r="DA9" s="177" t="s">
        <v>2232</v>
      </c>
    </row>
    <row r="10" spans="1:105" ht="12" customHeight="1" x14ac:dyDescent="0.25">
      <c r="A10" s="56" t="s">
        <v>95</v>
      </c>
      <c r="B10" s="260">
        <v>0.42700281598890583</v>
      </c>
      <c r="C10" s="260">
        <v>0.44474896179926149</v>
      </c>
      <c r="D10" s="260">
        <v>0.50072440729327372</v>
      </c>
      <c r="E10" s="260">
        <v>0.54356954156046355</v>
      </c>
      <c r="F10" s="260">
        <v>0.55845987303808697</v>
      </c>
      <c r="G10" s="260">
        <v>0.57621728143321649</v>
      </c>
      <c r="H10" s="260">
        <v>0.60862277203245052</v>
      </c>
      <c r="I10" s="260">
        <v>0.65521230795204577</v>
      </c>
      <c r="J10" s="260">
        <v>0.70080558603248755</v>
      </c>
      <c r="K10" s="260">
        <v>0.69083667130036464</v>
      </c>
      <c r="L10" s="260">
        <v>0.7050073878443095</v>
      </c>
      <c r="M10" s="260">
        <v>0.65662687527250863</v>
      </c>
      <c r="N10" s="260">
        <v>0.71322723216252282</v>
      </c>
      <c r="O10" s="260">
        <v>0.65743174386676406</v>
      </c>
      <c r="P10" s="260">
        <v>0.62894378137388729</v>
      </c>
      <c r="Q10" s="260">
        <v>0.63271592877367921</v>
      </c>
      <c r="R10" s="260">
        <v>0.65993834972596299</v>
      </c>
      <c r="S10" s="260">
        <v>0.70852673348871442</v>
      </c>
      <c r="T10" s="260">
        <v>0.72708070519202339</v>
      </c>
      <c r="U10" s="260">
        <v>0.73454129123381917</v>
      </c>
      <c r="V10" s="260">
        <v>0.71201879443307547</v>
      </c>
      <c r="W10" s="260">
        <v>0.74443336039200836</v>
      </c>
      <c r="X10" s="260">
        <v>1.2927194181460091</v>
      </c>
      <c r="Y10" s="260">
        <v>1.3492113718253069</v>
      </c>
      <c r="DA10" s="68" t="s">
        <v>2233</v>
      </c>
    </row>
    <row r="11" spans="1:105" ht="12" customHeight="1" x14ac:dyDescent="0.25">
      <c r="A11" s="37" t="s">
        <v>159</v>
      </c>
      <c r="B11" s="226">
        <v>6.6737669650530898E-3</v>
      </c>
      <c r="C11" s="226">
        <v>6.4228056409465746E-3</v>
      </c>
      <c r="D11" s="226">
        <v>4.7319511538403943E-3</v>
      </c>
      <c r="E11" s="226">
        <v>4.4313289718772427E-3</v>
      </c>
      <c r="F11" s="226">
        <v>3.1892003701606431E-3</v>
      </c>
      <c r="G11" s="226">
        <v>2.3960386672090099E-3</v>
      </c>
      <c r="H11" s="226">
        <v>1.01093870788946E-2</v>
      </c>
      <c r="I11" s="226">
        <v>7.8663310608741727E-3</v>
      </c>
      <c r="J11" s="226">
        <v>6.548303054013588E-3</v>
      </c>
      <c r="K11" s="226">
        <v>6.6324287457573032E-3</v>
      </c>
      <c r="L11" s="226">
        <v>5.8629111110459738E-3</v>
      </c>
      <c r="M11" s="226">
        <v>1.150837231971402E-2</v>
      </c>
      <c r="N11" s="226">
        <v>3.8373957733266149E-2</v>
      </c>
      <c r="O11" s="226">
        <v>2.2140329031836749E-2</v>
      </c>
      <c r="P11" s="226">
        <v>2.6694383381832301E-2</v>
      </c>
      <c r="Q11" s="226">
        <v>6.4365913237840341E-2</v>
      </c>
      <c r="R11" s="226">
        <v>4.1827310614933187E-2</v>
      </c>
      <c r="S11" s="226">
        <v>9.9093683178734918E-2</v>
      </c>
      <c r="T11" s="226">
        <v>7.5081862615899456E-2</v>
      </c>
      <c r="U11" s="226">
        <v>8.4352069730827109E-2</v>
      </c>
      <c r="V11" s="226">
        <v>7.3760549858838953E-2</v>
      </c>
      <c r="W11" s="226">
        <v>8.173916262511946E-2</v>
      </c>
      <c r="X11" s="226">
        <v>6.3210810933903336E-2</v>
      </c>
      <c r="Y11" s="226">
        <v>3.1738406724932708E-2</v>
      </c>
      <c r="DA11" s="69" t="s">
        <v>2234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4.7187891125459751E-4</v>
      </c>
      <c r="L12" s="226">
        <v>1.2044579278486041E-3</v>
      </c>
      <c r="M12" s="226">
        <v>5.4494446601305148E-3</v>
      </c>
      <c r="N12" s="226">
        <v>1.711548829256138E-2</v>
      </c>
      <c r="O12" s="226">
        <v>1.503914414133322E-2</v>
      </c>
      <c r="P12" s="226">
        <v>1.7514873840627401E-2</v>
      </c>
      <c r="Q12" s="226">
        <v>2.0817382981500959E-2</v>
      </c>
      <c r="R12" s="226">
        <v>1.8077497918247289E-2</v>
      </c>
      <c r="S12" s="226">
        <v>2.394494187182104E-2</v>
      </c>
      <c r="T12" s="226">
        <v>2.1447799811200551E-2</v>
      </c>
      <c r="U12" s="226">
        <v>2.1601851349973399E-2</v>
      </c>
      <c r="V12" s="226">
        <v>2.0446285777331499E-2</v>
      </c>
      <c r="W12" s="226">
        <v>1.8711741343002259E-2</v>
      </c>
      <c r="X12" s="226">
        <v>1.188402749310296E-2</v>
      </c>
      <c r="Y12" s="226">
        <v>7.3906071255132209E-3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0.87267251950071956</v>
      </c>
      <c r="Y13" s="226">
        <v>0.82058181435217714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0.42032904902385282</v>
      </c>
      <c r="C15" s="226">
        <v>0.43832615615831499</v>
      </c>
      <c r="D15" s="226">
        <v>0.49599245613943338</v>
      </c>
      <c r="E15" s="226">
        <v>0.5391382125885863</v>
      </c>
      <c r="F15" s="226">
        <v>0.55527067266792629</v>
      </c>
      <c r="G15" s="226">
        <v>0.57382124276600743</v>
      </c>
      <c r="H15" s="226">
        <v>0.59851338495355588</v>
      </c>
      <c r="I15" s="226">
        <v>0.64734597689117157</v>
      </c>
      <c r="J15" s="226">
        <v>0.694257282978474</v>
      </c>
      <c r="K15" s="226">
        <v>0.68373236364335277</v>
      </c>
      <c r="L15" s="226">
        <v>0.6979400188054149</v>
      </c>
      <c r="M15" s="226">
        <v>0.63966905829266407</v>
      </c>
      <c r="N15" s="226">
        <v>0.65773778613669531</v>
      </c>
      <c r="O15" s="226">
        <v>0.62025227069359412</v>
      </c>
      <c r="P15" s="226">
        <v>0.58473452415142757</v>
      </c>
      <c r="Q15" s="226">
        <v>0.54753263255433793</v>
      </c>
      <c r="R15" s="226">
        <v>0.60003354119278252</v>
      </c>
      <c r="S15" s="226">
        <v>0.58548810843815846</v>
      </c>
      <c r="T15" s="226">
        <v>0.63055104276492335</v>
      </c>
      <c r="U15" s="226">
        <v>0.62858737015301869</v>
      </c>
      <c r="V15" s="226">
        <v>0.61781195879690498</v>
      </c>
      <c r="W15" s="226">
        <v>0.64398245642388663</v>
      </c>
      <c r="X15" s="226">
        <v>0.34495206021828351</v>
      </c>
      <c r="Y15" s="226">
        <v>0.48950054362268369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1.0365323467058325</v>
      </c>
      <c r="C16" s="261">
        <f t="shared" si="0"/>
        <v>1.079487901196075</v>
      </c>
      <c r="D16" s="261">
        <f t="shared" si="0"/>
        <v>1.2146912594181138</v>
      </c>
      <c r="E16" s="261">
        <f t="shared" si="0"/>
        <v>1.3184088168076007</v>
      </c>
      <c r="F16" s="261">
        <f t="shared" si="0"/>
        <v>1.3540375557363766</v>
      </c>
      <c r="G16" s="261">
        <f t="shared" si="0"/>
        <v>1.39670216968073</v>
      </c>
      <c r="H16" s="261">
        <f t="shared" si="0"/>
        <v>1.3669525599660766</v>
      </c>
      <c r="I16" s="261">
        <f t="shared" si="0"/>
        <v>1.473583477241373</v>
      </c>
      <c r="J16" s="261">
        <f t="shared" si="0"/>
        <v>1.5795493722641316</v>
      </c>
      <c r="K16" s="261">
        <f t="shared" si="0"/>
        <v>1.5579994688893593</v>
      </c>
      <c r="L16" s="261">
        <f t="shared" si="0"/>
        <v>1.591800182570686</v>
      </c>
      <c r="M16" s="261">
        <f t="shared" si="0"/>
        <v>1.4601675918072214</v>
      </c>
      <c r="N16" s="261">
        <f t="shared" si="0"/>
        <v>1.4457917136922867</v>
      </c>
      <c r="O16" s="261">
        <f t="shared" si="0"/>
        <v>1.3212194860116437</v>
      </c>
      <c r="P16" s="261">
        <f t="shared" si="0"/>
        <v>1.2733408889661921</v>
      </c>
      <c r="Q16" s="261">
        <f t="shared" si="0"/>
        <v>1.3167966608959345</v>
      </c>
      <c r="R16" s="261">
        <f t="shared" si="0"/>
        <v>1.3513076469615719</v>
      </c>
      <c r="S16" s="261">
        <f t="shared" si="0"/>
        <v>1.4983179640132145</v>
      </c>
      <c r="T16" s="261">
        <f t="shared" si="0"/>
        <v>1.5116831694907495</v>
      </c>
      <c r="U16" s="261">
        <f t="shared" si="0"/>
        <v>1.5435601365288762</v>
      </c>
      <c r="V16" s="261">
        <f t="shared" si="0"/>
        <v>1.4855210830649188</v>
      </c>
      <c r="W16" s="261">
        <f t="shared" si="0"/>
        <v>1.5612123676666885</v>
      </c>
      <c r="X16" s="261">
        <f t="shared" si="0"/>
        <v>1.6328502935902018</v>
      </c>
      <c r="Y16" s="261">
        <f t="shared" si="0"/>
        <v>1.8735577973402635</v>
      </c>
      <c r="DA16" s="70"/>
    </row>
    <row r="17" spans="1:105" ht="12" customHeight="1" x14ac:dyDescent="0.25">
      <c r="A17" s="60" t="s">
        <v>2148</v>
      </c>
      <c r="B17" s="329">
        <v>1.6263990926894911E-2</v>
      </c>
      <c r="C17" s="329">
        <v>1.5652397396637829E-2</v>
      </c>
      <c r="D17" s="329">
        <v>1.1531779733330531E-2</v>
      </c>
      <c r="E17" s="329">
        <v>1.0799162537453791E-2</v>
      </c>
      <c r="F17" s="329">
        <v>7.772091257599068E-3</v>
      </c>
      <c r="G17" s="329">
        <v>5.8391537115450838E-3</v>
      </c>
      <c r="H17" s="329">
        <v>4.3677442437590822E-2</v>
      </c>
      <c r="I17" s="329">
        <v>3.5396913504934527E-2</v>
      </c>
      <c r="J17" s="329">
        <v>3.0187339257430171E-2</v>
      </c>
      <c r="K17" s="329">
        <v>3.2248795991145718E-2</v>
      </c>
      <c r="L17" s="329">
        <v>3.1766422003913518E-2</v>
      </c>
      <c r="M17" s="329">
        <v>7.3824939138654511E-2</v>
      </c>
      <c r="N17" s="329">
        <v>0.37774893366809448</v>
      </c>
      <c r="O17" s="329">
        <v>0.28142288974018181</v>
      </c>
      <c r="P17" s="329">
        <v>0.32674544373872788</v>
      </c>
      <c r="Q17" s="329">
        <v>0.47332430608138992</v>
      </c>
      <c r="R17" s="329">
        <v>0.38167202057873589</v>
      </c>
      <c r="S17" s="329">
        <v>0.6736966654159624</v>
      </c>
      <c r="T17" s="329">
        <v>0.59548709891365903</v>
      </c>
      <c r="U17" s="329">
        <v>0.63564863150410278</v>
      </c>
      <c r="V17" s="329">
        <v>0.55738651281995033</v>
      </c>
      <c r="W17" s="329">
        <v>0.5385520729856268</v>
      </c>
      <c r="X17" s="329">
        <v>0.68872468121229125</v>
      </c>
      <c r="Y17" s="329">
        <v>0.32842001522704539</v>
      </c>
      <c r="DA17" s="72" t="s">
        <v>2239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2240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2.1263091624198319E-2</v>
      </c>
      <c r="I19" s="230">
        <v>1.7861699494756821E-2</v>
      </c>
      <c r="J19" s="230">
        <v>1.551887107955185E-2</v>
      </c>
      <c r="K19" s="230">
        <v>1.6364248207112402E-2</v>
      </c>
      <c r="L19" s="230">
        <v>1.5976882612235059E-2</v>
      </c>
      <c r="M19" s="230">
        <v>3.7293921137300921E-2</v>
      </c>
      <c r="N19" s="230">
        <v>0.1213136540884697</v>
      </c>
      <c r="O19" s="230">
        <v>8.6988866497411346E-2</v>
      </c>
      <c r="P19" s="230">
        <v>0.1012361019348887</v>
      </c>
      <c r="Q19" s="230">
        <v>0.14446418139111969</v>
      </c>
      <c r="R19" s="230">
        <v>0.1052179567025758</v>
      </c>
      <c r="S19" s="230">
        <v>0.18497526451461629</v>
      </c>
      <c r="T19" s="230">
        <v>0.1832310064908689</v>
      </c>
      <c r="U19" s="230">
        <v>0.2127013734105998</v>
      </c>
      <c r="V19" s="230">
        <v>0.17791179744471061</v>
      </c>
      <c r="W19" s="230">
        <v>0.15469285020896709</v>
      </c>
      <c r="X19" s="230">
        <v>0.20543241429086551</v>
      </c>
      <c r="Y19" s="230">
        <v>0.1115011784504765</v>
      </c>
      <c r="DA19" s="71" t="s">
        <v>2241</v>
      </c>
    </row>
    <row r="20" spans="1:105" ht="12" customHeight="1" x14ac:dyDescent="0.25">
      <c r="A20" s="59" t="s">
        <v>159</v>
      </c>
      <c r="B20" s="230">
        <v>1.6263990926894911E-2</v>
      </c>
      <c r="C20" s="230">
        <v>1.5652397396637829E-2</v>
      </c>
      <c r="D20" s="230">
        <v>1.1531779733330531E-2</v>
      </c>
      <c r="E20" s="230">
        <v>1.0799162537453791E-2</v>
      </c>
      <c r="F20" s="230">
        <v>7.772091257599068E-3</v>
      </c>
      <c r="G20" s="230">
        <v>5.8391537115450838E-3</v>
      </c>
      <c r="H20" s="230">
        <v>2.2414350813392499E-2</v>
      </c>
      <c r="I20" s="230">
        <v>1.753521401017771E-2</v>
      </c>
      <c r="J20" s="230">
        <v>1.466846817787832E-2</v>
      </c>
      <c r="K20" s="230">
        <v>1.485309538838714E-2</v>
      </c>
      <c r="L20" s="230">
        <v>1.3152276124793839E-2</v>
      </c>
      <c r="M20" s="230">
        <v>2.4983914278508431E-2</v>
      </c>
      <c r="N20" s="230">
        <v>6.1780266015269369E-2</v>
      </c>
      <c r="O20" s="230">
        <v>3.6887442992517089E-2</v>
      </c>
      <c r="P20" s="230">
        <v>4.2871952236172628E-2</v>
      </c>
      <c r="Q20" s="230">
        <v>9.7775963115614151E-2</v>
      </c>
      <c r="R20" s="230">
        <v>6.6958236071404012E-2</v>
      </c>
      <c r="S20" s="230">
        <v>0.13681964378799849</v>
      </c>
      <c r="T20" s="230">
        <v>0.1073911561726993</v>
      </c>
      <c r="U20" s="230">
        <v>0.11982834528934221</v>
      </c>
      <c r="V20" s="230">
        <v>0.1092172867435791</v>
      </c>
      <c r="W20" s="230">
        <v>0.1281463904438179</v>
      </c>
      <c r="X20" s="230">
        <v>0.17010382464949869</v>
      </c>
      <c r="Y20" s="230">
        <v>9.9820058826235084E-2</v>
      </c>
      <c r="DA20" s="71" t="s">
        <v>2242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0.16775969344517169</v>
      </c>
      <c r="O21" s="230">
        <v>0.1330902187449331</v>
      </c>
      <c r="P21" s="230">
        <v>0.15518155666078651</v>
      </c>
      <c r="Q21" s="230">
        <v>0.20021843234045969</v>
      </c>
      <c r="R21" s="230">
        <v>0.18124984919810239</v>
      </c>
      <c r="S21" s="230">
        <v>0.31963238504055408</v>
      </c>
      <c r="T21" s="230">
        <v>0.27492226994392222</v>
      </c>
      <c r="U21" s="230">
        <v>0.27316669155544021</v>
      </c>
      <c r="V21" s="230">
        <v>0.24070753599737629</v>
      </c>
      <c r="W21" s="230">
        <v>0.2270799781295578</v>
      </c>
      <c r="X21" s="230">
        <v>0.28197363862929969</v>
      </c>
      <c r="Y21" s="230">
        <v>9.4411256158964618E-2</v>
      </c>
      <c r="DA21" s="71" t="s">
        <v>2243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1.031452395646192E-3</v>
      </c>
      <c r="L22" s="230">
        <v>2.6372632668846241E-3</v>
      </c>
      <c r="M22" s="230">
        <v>1.154710372284515E-2</v>
      </c>
      <c r="N22" s="230">
        <v>2.6895320119183639E-2</v>
      </c>
      <c r="O22" s="230">
        <v>2.4456361505320288E-2</v>
      </c>
      <c r="P22" s="230">
        <v>2.745583290688006E-2</v>
      </c>
      <c r="Q22" s="230">
        <v>3.0865729234196299E-2</v>
      </c>
      <c r="R22" s="230">
        <v>2.8245978606653729E-2</v>
      </c>
      <c r="S22" s="230">
        <v>3.2269372072793498E-2</v>
      </c>
      <c r="T22" s="230">
        <v>2.9942666306168719E-2</v>
      </c>
      <c r="U22" s="230">
        <v>2.9952221248720531E-2</v>
      </c>
      <c r="V22" s="230">
        <v>2.9549892634284401E-2</v>
      </c>
      <c r="W22" s="230">
        <v>2.8632854203283958E-2</v>
      </c>
      <c r="X22" s="230">
        <v>3.1214803642627281E-2</v>
      </c>
      <c r="Y22" s="230">
        <v>2.268752179136924E-2</v>
      </c>
      <c r="DA22" s="71" t="s">
        <v>2244</v>
      </c>
    </row>
    <row r="23" spans="1:105" ht="12" customHeight="1" x14ac:dyDescent="0.25">
      <c r="A23" s="60" t="s">
        <v>2155</v>
      </c>
      <c r="B23" s="329">
        <v>0.99609782845655204</v>
      </c>
      <c r="C23" s="329">
        <v>1.038747460635842</v>
      </c>
      <c r="D23" s="329">
        <v>1.1754053393137831</v>
      </c>
      <c r="E23" s="329">
        <v>1.277652363177407</v>
      </c>
      <c r="F23" s="329">
        <v>1.315883145679857</v>
      </c>
      <c r="G23" s="329">
        <v>1.359844377087114</v>
      </c>
      <c r="H23" s="329">
        <v>1.290421853249917</v>
      </c>
      <c r="I23" s="329">
        <v>1.40323951694648</v>
      </c>
      <c r="J23" s="329">
        <v>1.5122825457247919</v>
      </c>
      <c r="K23" s="329">
        <v>1.488973666505633</v>
      </c>
      <c r="L23" s="329">
        <v>1.5225172143817081</v>
      </c>
      <c r="M23" s="329">
        <v>1.3503875452056799</v>
      </c>
      <c r="N23" s="329">
        <v>1.0297278905163481</v>
      </c>
      <c r="O23" s="329">
        <v>1.004891901151076</v>
      </c>
      <c r="P23" s="329">
        <v>0.91320568348126641</v>
      </c>
      <c r="Q23" s="329">
        <v>0.80880285867830481</v>
      </c>
      <c r="R23" s="329">
        <v>0.93406283601332374</v>
      </c>
      <c r="S23" s="329">
        <v>0.78609867799427191</v>
      </c>
      <c r="T23" s="329">
        <v>0.87702148132023561</v>
      </c>
      <c r="U23" s="329">
        <v>0.86833233234010732</v>
      </c>
      <c r="V23" s="329">
        <v>0.88956984144450957</v>
      </c>
      <c r="W23" s="329">
        <v>0.9817631620946865</v>
      </c>
      <c r="X23" s="329">
        <v>0.902688609234095</v>
      </c>
      <c r="Y23" s="329">
        <v>1.4970709434272449</v>
      </c>
      <c r="DA23" s="72" t="s">
        <v>2245</v>
      </c>
    </row>
    <row r="24" spans="1:105" ht="12" customHeight="1" x14ac:dyDescent="0.25">
      <c r="A24" s="60" t="s">
        <v>2157</v>
      </c>
      <c r="B24" s="329">
        <v>2.417052732238556E-2</v>
      </c>
      <c r="C24" s="329">
        <v>2.5088043163595031E-2</v>
      </c>
      <c r="D24" s="329">
        <v>2.7754140371000258E-2</v>
      </c>
      <c r="E24" s="329">
        <v>2.9957291092739979E-2</v>
      </c>
      <c r="F24" s="329">
        <v>3.0382318798920591E-2</v>
      </c>
      <c r="G24" s="329">
        <v>3.1018638882070921E-2</v>
      </c>
      <c r="H24" s="329">
        <v>3.2853264278568751E-2</v>
      </c>
      <c r="I24" s="329">
        <v>3.494704678995849E-2</v>
      </c>
      <c r="J24" s="329">
        <v>3.707948728190967E-2</v>
      </c>
      <c r="K24" s="329">
        <v>3.6777006392580573E-2</v>
      </c>
      <c r="L24" s="329">
        <v>3.7516546185064482E-2</v>
      </c>
      <c r="M24" s="329">
        <v>3.595510746288702E-2</v>
      </c>
      <c r="N24" s="329">
        <v>3.8314889507844258E-2</v>
      </c>
      <c r="O24" s="329">
        <v>3.4904695120385992E-2</v>
      </c>
      <c r="P24" s="329">
        <v>3.3389761746197753E-2</v>
      </c>
      <c r="Q24" s="329">
        <v>3.4669496136239798E-2</v>
      </c>
      <c r="R24" s="329">
        <v>3.5572790369512219E-2</v>
      </c>
      <c r="S24" s="329">
        <v>3.8522620602980298E-2</v>
      </c>
      <c r="T24" s="329">
        <v>3.9174589256854901E-2</v>
      </c>
      <c r="U24" s="329">
        <v>3.957917268466625E-2</v>
      </c>
      <c r="V24" s="329">
        <v>3.8564728800459018E-2</v>
      </c>
      <c r="W24" s="329">
        <v>4.0897132586375069E-2</v>
      </c>
      <c r="X24" s="329">
        <v>4.1437003143815543E-2</v>
      </c>
      <c r="Y24" s="329">
        <v>4.8066838685973223E-2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0.4711510666844691</v>
      </c>
      <c r="C25" s="261">
        <f t="shared" si="1"/>
        <v>0.49067631872548845</v>
      </c>
      <c r="D25" s="261">
        <f t="shared" si="1"/>
        <v>0.55213239064459707</v>
      </c>
      <c r="E25" s="261">
        <f t="shared" si="1"/>
        <v>0.59927673491254607</v>
      </c>
      <c r="F25" s="261">
        <f t="shared" si="1"/>
        <v>0.61547161624380764</v>
      </c>
      <c r="G25" s="261">
        <f t="shared" si="1"/>
        <v>0.63486462258214993</v>
      </c>
      <c r="H25" s="261">
        <f t="shared" si="1"/>
        <v>0.62134207271185327</v>
      </c>
      <c r="I25" s="261">
        <f t="shared" si="1"/>
        <v>0.6698106714733516</v>
      </c>
      <c r="J25" s="261">
        <f t="shared" si="1"/>
        <v>0.71797698739278681</v>
      </c>
      <c r="K25" s="261">
        <f t="shared" si="1"/>
        <v>0.70818157676789062</v>
      </c>
      <c r="L25" s="261">
        <f t="shared" si="1"/>
        <v>0.72354553753213013</v>
      </c>
      <c r="M25" s="261">
        <f t="shared" si="1"/>
        <v>0.66371254173055516</v>
      </c>
      <c r="N25" s="261">
        <f t="shared" si="1"/>
        <v>0.657178051678312</v>
      </c>
      <c r="O25" s="261">
        <f t="shared" si="1"/>
        <v>0.60055431182347463</v>
      </c>
      <c r="P25" s="261">
        <f t="shared" si="1"/>
        <v>0.57879131316645061</v>
      </c>
      <c r="Q25" s="261">
        <f t="shared" si="1"/>
        <v>0.59854393677087925</v>
      </c>
      <c r="R25" s="261">
        <f t="shared" si="1"/>
        <v>0.61423074861889626</v>
      </c>
      <c r="S25" s="261">
        <f t="shared" si="1"/>
        <v>0.68105362000600678</v>
      </c>
      <c r="T25" s="261">
        <f t="shared" si="1"/>
        <v>0.68712871340488624</v>
      </c>
      <c r="U25" s="261">
        <f t="shared" si="1"/>
        <v>0.70161824387676175</v>
      </c>
      <c r="V25" s="261">
        <f t="shared" si="1"/>
        <v>0.6752368559385995</v>
      </c>
      <c r="W25" s="261">
        <f t="shared" si="1"/>
        <v>0.70964198530303979</v>
      </c>
      <c r="X25" s="261">
        <f t="shared" si="1"/>
        <v>0.74220467890463726</v>
      </c>
      <c r="Y25" s="261">
        <f t="shared" si="1"/>
        <v>0.85161718060921121</v>
      </c>
      <c r="DA25" s="70"/>
    </row>
    <row r="26" spans="1:105" ht="12" customHeight="1" x14ac:dyDescent="0.25">
      <c r="A26" s="60" t="s">
        <v>2160</v>
      </c>
      <c r="B26" s="329">
        <v>7.3927231485885932E-3</v>
      </c>
      <c r="C26" s="329">
        <v>7.1147260893808326E-3</v>
      </c>
      <c r="D26" s="329">
        <v>5.2417180606047888E-3</v>
      </c>
      <c r="E26" s="329">
        <v>4.908710244297179E-3</v>
      </c>
      <c r="F26" s="329">
        <v>3.5327687534541211E-3</v>
      </c>
      <c r="G26" s="329">
        <v>2.6541607779750368E-3</v>
      </c>
      <c r="H26" s="329">
        <v>1.9853382926177641E-2</v>
      </c>
      <c r="I26" s="329">
        <v>1.6089506138606609E-2</v>
      </c>
      <c r="J26" s="329">
        <v>1.372151784428644E-2</v>
      </c>
      <c r="K26" s="329">
        <v>1.465854363233896E-2</v>
      </c>
      <c r="L26" s="329">
        <v>1.44392827290516E-2</v>
      </c>
      <c r="M26" s="329">
        <v>3.3556790517570233E-2</v>
      </c>
      <c r="N26" s="329">
        <v>0.17170406075822481</v>
      </c>
      <c r="O26" s="329">
        <v>0.12791949533644631</v>
      </c>
      <c r="P26" s="329">
        <v>0.14852065624487629</v>
      </c>
      <c r="Q26" s="329">
        <v>0.21514741185517719</v>
      </c>
      <c r="R26" s="329">
        <v>0.17348728208124359</v>
      </c>
      <c r="S26" s="329">
        <v>0.30622575700725557</v>
      </c>
      <c r="T26" s="329">
        <v>0.27067595405166323</v>
      </c>
      <c r="U26" s="329">
        <v>0.28893119613822849</v>
      </c>
      <c r="V26" s="329">
        <v>0.25335750582725008</v>
      </c>
      <c r="W26" s="329">
        <v>0.24479639681164839</v>
      </c>
      <c r="X26" s="329">
        <v>0.31305667327831421</v>
      </c>
      <c r="Y26" s="329">
        <v>0.14928182510320259</v>
      </c>
      <c r="DA26" s="72" t="s">
        <v>2247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2248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9.6650416473628743E-3</v>
      </c>
      <c r="I28" s="230">
        <v>8.1189543157985569E-3</v>
      </c>
      <c r="J28" s="230">
        <v>7.0540323088872049E-3</v>
      </c>
      <c r="K28" s="230">
        <v>7.4382946395965413E-3</v>
      </c>
      <c r="L28" s="230">
        <v>7.2622193691977534E-3</v>
      </c>
      <c r="M28" s="230">
        <v>1.6951782335136788E-2</v>
      </c>
      <c r="N28" s="230">
        <v>5.5142570040213508E-2</v>
      </c>
      <c r="O28" s="230">
        <v>3.9540393862459708E-2</v>
      </c>
      <c r="P28" s="230">
        <v>4.6016409970403932E-2</v>
      </c>
      <c r="Q28" s="230">
        <v>6.5665536995963517E-2</v>
      </c>
      <c r="R28" s="230">
        <v>4.7826343955716243E-2</v>
      </c>
      <c r="S28" s="230">
        <v>8.4079665688461938E-2</v>
      </c>
      <c r="T28" s="230">
        <v>8.3286821132213154E-2</v>
      </c>
      <c r="U28" s="230">
        <v>9.6682442459363555E-2</v>
      </c>
      <c r="V28" s="230">
        <v>8.0868998838504805E-2</v>
      </c>
      <c r="W28" s="230">
        <v>7.0314931913166873E-2</v>
      </c>
      <c r="X28" s="230">
        <v>9.3378370132211591E-2</v>
      </c>
      <c r="Y28" s="230">
        <v>5.0682353841125717E-2</v>
      </c>
      <c r="DA28" s="71" t="s">
        <v>2249</v>
      </c>
    </row>
    <row r="29" spans="1:105" ht="12" customHeight="1" x14ac:dyDescent="0.25">
      <c r="A29" s="59" t="s">
        <v>159</v>
      </c>
      <c r="B29" s="230">
        <v>7.3927231485885932E-3</v>
      </c>
      <c r="C29" s="230">
        <v>7.1147260893808326E-3</v>
      </c>
      <c r="D29" s="230">
        <v>5.2417180606047888E-3</v>
      </c>
      <c r="E29" s="230">
        <v>4.908710244297179E-3</v>
      </c>
      <c r="F29" s="230">
        <v>3.5327687534541211E-3</v>
      </c>
      <c r="G29" s="230">
        <v>2.6541607779750368E-3</v>
      </c>
      <c r="H29" s="230">
        <v>1.018834127881477E-2</v>
      </c>
      <c r="I29" s="230">
        <v>7.9705518228080519E-3</v>
      </c>
      <c r="J29" s="230">
        <v>6.6674855353992344E-3</v>
      </c>
      <c r="K29" s="230">
        <v>6.7514069947214221E-3</v>
      </c>
      <c r="L29" s="230">
        <v>5.9783073294517432E-3</v>
      </c>
      <c r="M29" s="230">
        <v>1.135632467204928E-2</v>
      </c>
      <c r="N29" s="230">
        <v>2.8081939097849711E-2</v>
      </c>
      <c r="O29" s="230">
        <v>1.6767019542053219E-2</v>
      </c>
      <c r="P29" s="230">
        <v>1.9487251016442091E-2</v>
      </c>
      <c r="Q29" s="230">
        <v>4.4443619598006433E-2</v>
      </c>
      <c r="R29" s="230">
        <v>3.0435561850638181E-2</v>
      </c>
      <c r="S29" s="230">
        <v>6.2190747176362908E-2</v>
      </c>
      <c r="T29" s="230">
        <v>4.8814161896681467E-2</v>
      </c>
      <c r="U29" s="230">
        <v>5.4467429676973718E-2</v>
      </c>
      <c r="V29" s="230">
        <v>4.9644221247081399E-2</v>
      </c>
      <c r="W29" s="230">
        <v>5.8248359292644443E-2</v>
      </c>
      <c r="X29" s="230">
        <v>7.7319920295226691E-2</v>
      </c>
      <c r="Y29" s="230">
        <v>4.5372754011925073E-2</v>
      </c>
      <c r="DA29" s="71" t="s">
        <v>2250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7.6254406111441672E-2</v>
      </c>
      <c r="O30" s="230">
        <v>6.0495553974969619E-2</v>
      </c>
      <c r="P30" s="230">
        <v>7.053707120944841E-2</v>
      </c>
      <c r="Q30" s="230">
        <v>9.1008378336572562E-2</v>
      </c>
      <c r="R30" s="230">
        <v>8.2386295090046538E-2</v>
      </c>
      <c r="S30" s="230">
        <v>0.1452874477457064</v>
      </c>
      <c r="T30" s="230">
        <v>0.1249646681563282</v>
      </c>
      <c r="U30" s="230">
        <v>0.1241666779797455</v>
      </c>
      <c r="V30" s="230">
        <v>0.1094125163624438</v>
      </c>
      <c r="W30" s="230">
        <v>0.1032181718770717</v>
      </c>
      <c r="X30" s="230">
        <v>0.12816983574059079</v>
      </c>
      <c r="Y30" s="230">
        <v>4.2914207344983933E-2</v>
      </c>
      <c r="DA30" s="71" t="s">
        <v>2251</v>
      </c>
    </row>
    <row r="31" spans="1:105" ht="12" customHeight="1" x14ac:dyDescent="0.25">
      <c r="A31" s="59" t="s">
        <v>35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4.6884199802099642E-4</v>
      </c>
      <c r="L31" s="230">
        <v>1.1987560304021021E-3</v>
      </c>
      <c r="M31" s="230">
        <v>5.2486835103841608E-3</v>
      </c>
      <c r="N31" s="230">
        <v>1.222514550871984E-2</v>
      </c>
      <c r="O31" s="230">
        <v>1.111652795696377E-2</v>
      </c>
      <c r="P31" s="230">
        <v>1.247992404858184E-2</v>
      </c>
      <c r="Q31" s="230">
        <v>1.402987692463468E-2</v>
      </c>
      <c r="R31" s="230">
        <v>1.28390811848426E-2</v>
      </c>
      <c r="S31" s="230">
        <v>1.466789639672432E-2</v>
      </c>
      <c r="T31" s="230">
        <v>1.361030286644033E-2</v>
      </c>
      <c r="U31" s="230">
        <v>1.3614646022145689E-2</v>
      </c>
      <c r="V31" s="230">
        <v>1.3431769379220179E-2</v>
      </c>
      <c r="W31" s="230">
        <v>1.3014933728765421E-2</v>
      </c>
      <c r="X31" s="230">
        <v>1.4188547110285129E-2</v>
      </c>
      <c r="Y31" s="230">
        <v>1.0312509905167839E-2</v>
      </c>
      <c r="DA31" s="71" t="s">
        <v>2252</v>
      </c>
    </row>
    <row r="32" spans="1:105" ht="12" customHeight="1" x14ac:dyDescent="0.25">
      <c r="A32" s="60" t="s">
        <v>2167</v>
      </c>
      <c r="B32" s="329">
        <v>0.45277174020752348</v>
      </c>
      <c r="C32" s="329">
        <v>0.47215793665265532</v>
      </c>
      <c r="D32" s="329">
        <v>0.53427515423353755</v>
      </c>
      <c r="E32" s="329">
        <v>0.58075107417154892</v>
      </c>
      <c r="F32" s="329">
        <v>0.59812870258175332</v>
      </c>
      <c r="G32" s="329">
        <v>0.61811108049414265</v>
      </c>
      <c r="H32" s="329">
        <v>0.58655538784087158</v>
      </c>
      <c r="I32" s="329">
        <v>0.63783614406658207</v>
      </c>
      <c r="J32" s="329">
        <v>0.68740115714763239</v>
      </c>
      <c r="K32" s="329">
        <v>0.67680621204801505</v>
      </c>
      <c r="L32" s="329">
        <v>0.69205327926441285</v>
      </c>
      <c r="M32" s="329">
        <v>0.61381252054803626</v>
      </c>
      <c r="N32" s="329">
        <v>0.46805813205288521</v>
      </c>
      <c r="O32" s="329">
        <v>0.45676904597776191</v>
      </c>
      <c r="P32" s="329">
        <v>0.41509349249148447</v>
      </c>
      <c r="Q32" s="329">
        <v>0.36763766303559309</v>
      </c>
      <c r="R32" s="329">
        <v>0.42457401636969261</v>
      </c>
      <c r="S32" s="329">
        <v>0.35731758090648741</v>
      </c>
      <c r="T32" s="329">
        <v>0.39864612787283438</v>
      </c>
      <c r="U32" s="329">
        <v>0.39469651470004868</v>
      </c>
      <c r="V32" s="329">
        <v>0.40434992792932262</v>
      </c>
      <c r="W32" s="329">
        <v>0.44625598277031181</v>
      </c>
      <c r="X32" s="329">
        <v>0.41031300419731592</v>
      </c>
      <c r="Y32" s="329">
        <v>0.68048679246692978</v>
      </c>
      <c r="DA32" s="72" t="s">
        <v>2253</v>
      </c>
    </row>
    <row r="33" spans="1:105" ht="12" customHeight="1" x14ac:dyDescent="0.25">
      <c r="A33" s="60" t="s">
        <v>2169</v>
      </c>
      <c r="B33" s="329">
        <v>1.098660332835707E-2</v>
      </c>
      <c r="C33" s="329">
        <v>1.140365598345229E-2</v>
      </c>
      <c r="D33" s="329">
        <v>1.2615518350454659E-2</v>
      </c>
      <c r="E33" s="329">
        <v>1.3616950496699989E-2</v>
      </c>
      <c r="F33" s="329">
        <v>1.3810144908600259E-2</v>
      </c>
      <c r="G33" s="329">
        <v>1.4099381310032241E-2</v>
      </c>
      <c r="H33" s="329">
        <v>1.4933301944803979E-2</v>
      </c>
      <c r="I33" s="329">
        <v>1.5885021268162949E-2</v>
      </c>
      <c r="J33" s="329">
        <v>1.685431240086803E-2</v>
      </c>
      <c r="K33" s="329">
        <v>1.671682108753662E-2</v>
      </c>
      <c r="L33" s="329">
        <v>1.7052975538665669E-2</v>
      </c>
      <c r="M33" s="329">
        <v>1.6343230664948642E-2</v>
      </c>
      <c r="N33" s="329">
        <v>1.7415858867201942E-2</v>
      </c>
      <c r="O33" s="329">
        <v>1.586577050926636E-2</v>
      </c>
      <c r="P33" s="329">
        <v>1.517716443008988E-2</v>
      </c>
      <c r="Q33" s="329">
        <v>1.5758861880108999E-2</v>
      </c>
      <c r="R33" s="329">
        <v>1.6169450167960099E-2</v>
      </c>
      <c r="S33" s="329">
        <v>1.7510282092263778E-2</v>
      </c>
      <c r="T33" s="329">
        <v>1.780663148038859E-2</v>
      </c>
      <c r="U33" s="329">
        <v>1.7990533038484659E-2</v>
      </c>
      <c r="V33" s="329">
        <v>1.752942218202683E-2</v>
      </c>
      <c r="W33" s="329">
        <v>1.858960572107957E-2</v>
      </c>
      <c r="X33" s="329">
        <v>1.883500142900706E-2</v>
      </c>
      <c r="Y33" s="329">
        <v>2.1848563039078731E-2</v>
      </c>
      <c r="DA33" s="72" t="s">
        <v>2254</v>
      </c>
    </row>
    <row r="34" spans="1:105" ht="12" customHeight="1" x14ac:dyDescent="0.25">
      <c r="A34" s="57" t="s">
        <v>2171</v>
      </c>
      <c r="B34" s="261">
        <v>1.611559887979406</v>
      </c>
      <c r="C34" s="261">
        <v>1.629757979601534</v>
      </c>
      <c r="D34" s="261">
        <v>1.5680775516698511</v>
      </c>
      <c r="E34" s="261">
        <v>1.612224897764398</v>
      </c>
      <c r="F34" s="261">
        <v>1.4542974562101041</v>
      </c>
      <c r="G34" s="261">
        <v>1.337426334447795</v>
      </c>
      <c r="H34" s="261">
        <v>2.792335522737329</v>
      </c>
      <c r="I34" s="261">
        <v>2.702544835970798</v>
      </c>
      <c r="J34" s="261">
        <v>2.6587308355442758</v>
      </c>
      <c r="K34" s="261">
        <v>2.6897107340258022</v>
      </c>
      <c r="L34" s="261">
        <v>2.7120950701118711</v>
      </c>
      <c r="M34" s="261">
        <v>3.5497336924717349</v>
      </c>
      <c r="N34" s="261">
        <v>6.5946535723521391</v>
      </c>
      <c r="O34" s="261">
        <v>5.5214638753736756</v>
      </c>
      <c r="P34" s="261">
        <v>5.8153933166160208</v>
      </c>
      <c r="Q34" s="261">
        <v>6.8992012828713296</v>
      </c>
      <c r="R34" s="261">
        <v>6.4074966230010038</v>
      </c>
      <c r="S34" s="261">
        <v>8.6857609627675547</v>
      </c>
      <c r="T34" s="261">
        <v>8.3042871432304004</v>
      </c>
      <c r="U34" s="261">
        <v>8.7011770292647341</v>
      </c>
      <c r="V34" s="261">
        <v>8.0059016777139007</v>
      </c>
      <c r="W34" s="261">
        <v>8.0869571174852322</v>
      </c>
      <c r="X34" s="261">
        <v>9.3884987391892913</v>
      </c>
      <c r="Y34" s="261">
        <v>7.4689779293663872</v>
      </c>
      <c r="DA34" s="70" t="s">
        <v>2255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1.3462293626254029</v>
      </c>
      <c r="I37" s="229">
        <v>1.3510084837288121</v>
      </c>
      <c r="J37" s="229">
        <v>1.354300271308807</v>
      </c>
      <c r="K37" s="229">
        <v>1.3531124754012389</v>
      </c>
      <c r="L37" s="229">
        <v>1.3536567428696991</v>
      </c>
      <c r="M37" s="229">
        <v>1.7824069484112499</v>
      </c>
      <c r="N37" s="229">
        <v>2.1230219130589139</v>
      </c>
      <c r="O37" s="229">
        <v>1.7125831378037091</v>
      </c>
      <c r="P37" s="229">
        <v>1.6836035910097349</v>
      </c>
      <c r="Q37" s="229">
        <v>2.0890916113009408</v>
      </c>
      <c r="R37" s="229">
        <v>1.6804663293963451</v>
      </c>
      <c r="S37" s="229">
        <v>2.2606816172020929</v>
      </c>
      <c r="T37" s="229">
        <v>2.3696589060854438</v>
      </c>
      <c r="U37" s="229">
        <v>2.601554131179634</v>
      </c>
      <c r="V37" s="229">
        <v>2.357492332519652</v>
      </c>
      <c r="W37" s="229">
        <v>2.1992274329663521</v>
      </c>
      <c r="X37" s="229">
        <v>2.3128821387630292</v>
      </c>
      <c r="Y37" s="229">
        <v>2.129881304507629</v>
      </c>
      <c r="DA37" s="73" t="s">
        <v>2258</v>
      </c>
    </row>
    <row r="38" spans="1:105" ht="12" customHeight="1" x14ac:dyDescent="0.25">
      <c r="A38" s="64" t="s">
        <v>159</v>
      </c>
      <c r="B38" s="229">
        <v>1.611559887979406</v>
      </c>
      <c r="C38" s="229">
        <v>1.629757979601534</v>
      </c>
      <c r="D38" s="229">
        <v>1.5680775516698511</v>
      </c>
      <c r="E38" s="229">
        <v>1.612224897764398</v>
      </c>
      <c r="F38" s="229">
        <v>1.4542974562101041</v>
      </c>
      <c r="G38" s="229">
        <v>1.337426334447795</v>
      </c>
      <c r="H38" s="229">
        <v>1.4461061601119261</v>
      </c>
      <c r="I38" s="229">
        <v>1.3515363522419861</v>
      </c>
      <c r="J38" s="229">
        <v>1.304430564235469</v>
      </c>
      <c r="K38" s="229">
        <v>1.251515328776228</v>
      </c>
      <c r="L38" s="229">
        <v>1.135530458291272</v>
      </c>
      <c r="M38" s="229">
        <v>1.216776077376776</v>
      </c>
      <c r="N38" s="229">
        <v>1.1017319131896419</v>
      </c>
      <c r="O38" s="229">
        <v>0.74002758083275055</v>
      </c>
      <c r="P38" s="229">
        <v>0.72653920143382333</v>
      </c>
      <c r="Q38" s="229">
        <v>1.4408234553752191</v>
      </c>
      <c r="R38" s="229">
        <v>1.089746088278551</v>
      </c>
      <c r="S38" s="229">
        <v>1.7039449678389249</v>
      </c>
      <c r="T38" s="229">
        <v>1.4152616909134621</v>
      </c>
      <c r="U38" s="229">
        <v>1.493494054038909</v>
      </c>
      <c r="V38" s="229">
        <v>1.4747496028384961</v>
      </c>
      <c r="W38" s="229">
        <v>1.8564687521663259</v>
      </c>
      <c r="X38" s="229">
        <v>1.9515513079920961</v>
      </c>
      <c r="Y38" s="229">
        <v>1.9430104151132941</v>
      </c>
      <c r="DA38" s="73" t="s">
        <v>2259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2.9003550730589911</v>
      </c>
      <c r="O39" s="229">
        <v>2.5885280978260221</v>
      </c>
      <c r="P39" s="229">
        <v>2.5495485465296701</v>
      </c>
      <c r="Q39" s="229">
        <v>2.8603561638960628</v>
      </c>
      <c r="R39" s="229">
        <v>2.8598045858600849</v>
      </c>
      <c r="S39" s="229">
        <v>3.859182120952783</v>
      </c>
      <c r="T39" s="229">
        <v>3.5124936190030209</v>
      </c>
      <c r="U39" s="229">
        <v>3.3007229151597191</v>
      </c>
      <c r="V39" s="229">
        <v>3.151040474504454</v>
      </c>
      <c r="W39" s="229">
        <v>3.1893156166102412</v>
      </c>
      <c r="X39" s="229">
        <v>3.1362580828321129</v>
      </c>
      <c r="Y39" s="229">
        <v>1.7816339216143431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1.22980890874982E-2</v>
      </c>
      <c r="T40" s="229">
        <v>9.4341505329907857E-3</v>
      </c>
      <c r="U40" s="229">
        <v>3.8140922868846232E-2</v>
      </c>
      <c r="V40" s="229">
        <v>4.9192356350833211E-3</v>
      </c>
      <c r="W40" s="229">
        <v>2.4596178175002748E-3</v>
      </c>
      <c r="X40" s="229">
        <v>8.0864147425665535E-4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8.5082929848334779E-2</v>
      </c>
      <c r="L41" s="229">
        <v>0.22290786895090131</v>
      </c>
      <c r="M41" s="229">
        <v>0.55055066668370944</v>
      </c>
      <c r="N41" s="229">
        <v>0.46954467304459208</v>
      </c>
      <c r="O41" s="229">
        <v>0.48032505891119448</v>
      </c>
      <c r="P41" s="229">
        <v>0.45550637515561831</v>
      </c>
      <c r="Q41" s="229">
        <v>0.44527596530580038</v>
      </c>
      <c r="R41" s="229">
        <v>0.45004090036734851</v>
      </c>
      <c r="S41" s="229">
        <v>0.39343380037398268</v>
      </c>
      <c r="T41" s="229">
        <v>0.38630715137283661</v>
      </c>
      <c r="U41" s="229">
        <v>0.3654660297583634</v>
      </c>
      <c r="V41" s="229">
        <v>0.39062214127050349</v>
      </c>
      <c r="W41" s="229">
        <v>0.40608780933321093</v>
      </c>
      <c r="X41" s="229">
        <v>0.3505908255680002</v>
      </c>
      <c r="Y41" s="229">
        <v>0.43233302445276067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0.4001956024871744</v>
      </c>
      <c r="Q43" s="229">
        <v>6.3654086993307019E-2</v>
      </c>
      <c r="R43" s="229">
        <v>0.32743871909867361</v>
      </c>
      <c r="S43" s="229">
        <v>0.45622036731227178</v>
      </c>
      <c r="T43" s="229">
        <v>0.61113162532264731</v>
      </c>
      <c r="U43" s="229">
        <v>0.90179897625926231</v>
      </c>
      <c r="V43" s="229">
        <v>0.62707789094571031</v>
      </c>
      <c r="W43" s="229">
        <v>0.43339788859160189</v>
      </c>
      <c r="X43" s="229">
        <v>1.6364077425597969</v>
      </c>
      <c r="Y43" s="229">
        <v>1.1821192636783611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0.41942144974517426</v>
      </c>
      <c r="C45" s="261">
        <f t="shared" si="2"/>
        <v>0.42928258864306662</v>
      </c>
      <c r="D45" s="261">
        <f t="shared" si="2"/>
        <v>0.44178282931200497</v>
      </c>
      <c r="E45" s="261">
        <f t="shared" si="2"/>
        <v>0.46552495562200535</v>
      </c>
      <c r="F45" s="261">
        <f t="shared" si="2"/>
        <v>0.44663504219085037</v>
      </c>
      <c r="G45" s="261">
        <f t="shared" si="2"/>
        <v>0.43521440985121734</v>
      </c>
      <c r="H45" s="261">
        <f t="shared" si="2"/>
        <v>0.6568076801074485</v>
      </c>
      <c r="I45" s="261">
        <f t="shared" si="2"/>
        <v>0.66080028820822967</v>
      </c>
      <c r="J45" s="261">
        <f t="shared" si="2"/>
        <v>0.67158135912204686</v>
      </c>
      <c r="K45" s="261">
        <f t="shared" si="2"/>
        <v>0.6736752523298124</v>
      </c>
      <c r="L45" s="261">
        <f t="shared" si="2"/>
        <v>0.6829262875844061</v>
      </c>
      <c r="M45" s="261">
        <f t="shared" si="2"/>
        <v>0.78972430249008063</v>
      </c>
      <c r="N45" s="261">
        <f t="shared" si="2"/>
        <v>1.2447921847147925</v>
      </c>
      <c r="O45" s="261">
        <f t="shared" si="2"/>
        <v>1.0650912552979319</v>
      </c>
      <c r="P45" s="261">
        <f t="shared" si="2"/>
        <v>1.0945601763229902</v>
      </c>
      <c r="Q45" s="261">
        <f t="shared" si="2"/>
        <v>1.2586093797831752</v>
      </c>
      <c r="R45" s="261">
        <f t="shared" si="2"/>
        <v>1.1959871389533243</v>
      </c>
      <c r="S45" s="261">
        <f t="shared" si="2"/>
        <v>1.5432537760012213</v>
      </c>
      <c r="T45" s="261">
        <f t="shared" si="2"/>
        <v>1.4941105696124866</v>
      </c>
      <c r="U45" s="261">
        <f t="shared" si="2"/>
        <v>1.5528790705359232</v>
      </c>
      <c r="V45" s="261">
        <f t="shared" si="2"/>
        <v>1.4465196102767239</v>
      </c>
      <c r="W45" s="261">
        <f t="shared" si="2"/>
        <v>1.4765014901776401</v>
      </c>
      <c r="X45" s="261">
        <f t="shared" si="2"/>
        <v>1.6628128761210952</v>
      </c>
      <c r="Y45" s="261">
        <f t="shared" si="2"/>
        <v>1.4449143782190554</v>
      </c>
      <c r="DA45" s="70"/>
    </row>
    <row r="46" spans="1:105" ht="12" customHeight="1" x14ac:dyDescent="0.25">
      <c r="A46" s="165" t="s">
        <v>2184</v>
      </c>
      <c r="B46" s="346">
        <v>0.1164938290441264</v>
      </c>
      <c r="C46" s="346">
        <v>0.11780930319446389</v>
      </c>
      <c r="D46" s="346">
        <v>0.1133506483964401</v>
      </c>
      <c r="E46" s="346">
        <v>0.1165419001935659</v>
      </c>
      <c r="F46" s="346">
        <v>0.1051258972792284</v>
      </c>
      <c r="G46" s="346">
        <v>9.6677707062826315E-2</v>
      </c>
      <c r="H46" s="346">
        <v>0.2036984303350188</v>
      </c>
      <c r="I46" s="346">
        <v>0.19721435637065379</v>
      </c>
      <c r="J46" s="346">
        <v>0.19405172600976731</v>
      </c>
      <c r="K46" s="346">
        <v>0.19642157052520509</v>
      </c>
      <c r="L46" s="346">
        <v>0.19825431199276389</v>
      </c>
      <c r="M46" s="346">
        <v>0.25990207705621299</v>
      </c>
      <c r="N46" s="346">
        <v>0.48695168596605981</v>
      </c>
      <c r="O46" s="346">
        <v>0.40811752499605031</v>
      </c>
      <c r="P46" s="346">
        <v>0.42943175662875382</v>
      </c>
      <c r="Q46" s="346">
        <v>0.50882345601743029</v>
      </c>
      <c r="R46" s="346">
        <v>0.47281066350164053</v>
      </c>
      <c r="S46" s="346">
        <v>0.64005449535497505</v>
      </c>
      <c r="T46" s="346">
        <v>0.61194359873659776</v>
      </c>
      <c r="U46" s="346">
        <v>0.64021985689790528</v>
      </c>
      <c r="V46" s="346">
        <v>0.58970749273223</v>
      </c>
      <c r="W46" s="346">
        <v>0.59557439108062304</v>
      </c>
      <c r="X46" s="346">
        <v>0.68814751803257335</v>
      </c>
      <c r="Y46" s="346">
        <v>0.54945134307237364</v>
      </c>
      <c r="DA46" s="167" t="s">
        <v>2266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2267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9.9164652191063352E-2</v>
      </c>
      <c r="I48" s="230">
        <v>9.951668721210484E-2</v>
      </c>
      <c r="J48" s="230">
        <v>9.9759163702010295E-2</v>
      </c>
      <c r="K48" s="230">
        <v>9.9671669422567277E-2</v>
      </c>
      <c r="L48" s="230">
        <v>9.9711760729225052E-2</v>
      </c>
      <c r="M48" s="230">
        <v>0.13129394589747809</v>
      </c>
      <c r="N48" s="230">
        <v>0.15638399774011921</v>
      </c>
      <c r="O48" s="230">
        <v>0.12615065153339719</v>
      </c>
      <c r="P48" s="230">
        <v>0.13305157859495509</v>
      </c>
      <c r="Q48" s="230">
        <v>0.15529894218768209</v>
      </c>
      <c r="R48" s="230">
        <v>0.13034272684017481</v>
      </c>
      <c r="S48" s="230">
        <v>0.17573821522324931</v>
      </c>
      <c r="T48" s="230">
        <v>0.1882946611550502</v>
      </c>
      <c r="U48" s="230">
        <v>0.21423100137051621</v>
      </c>
      <c r="V48" s="230">
        <v>0.1882283076205237</v>
      </c>
      <c r="W48" s="230">
        <v>0.17107185115261911</v>
      </c>
      <c r="X48" s="230">
        <v>0.20526025837910039</v>
      </c>
      <c r="Y48" s="230">
        <v>0.1865430528386432</v>
      </c>
      <c r="DA48" s="71" t="s">
        <v>2268</v>
      </c>
    </row>
    <row r="49" spans="1:105" ht="12" customHeight="1" x14ac:dyDescent="0.25">
      <c r="A49" s="59" t="s">
        <v>159</v>
      </c>
      <c r="B49" s="230">
        <v>0.1164938290441264</v>
      </c>
      <c r="C49" s="230">
        <v>0.11780930319446389</v>
      </c>
      <c r="D49" s="230">
        <v>0.1133506483964401</v>
      </c>
      <c r="E49" s="230">
        <v>0.1165419001935659</v>
      </c>
      <c r="F49" s="230">
        <v>0.1051258972792284</v>
      </c>
      <c r="G49" s="230">
        <v>9.6677707062826315E-2</v>
      </c>
      <c r="H49" s="230">
        <v>0.1045337781439554</v>
      </c>
      <c r="I49" s="230">
        <v>9.7697669158548994E-2</v>
      </c>
      <c r="J49" s="230">
        <v>9.4292562307757039E-2</v>
      </c>
      <c r="K49" s="230">
        <v>9.0467511535894468E-2</v>
      </c>
      <c r="L49" s="230">
        <v>8.2083385215326488E-2</v>
      </c>
      <c r="M49" s="230">
        <v>8.7956336838736451E-2</v>
      </c>
      <c r="N49" s="230">
        <v>7.9640210770257597E-2</v>
      </c>
      <c r="O49" s="230">
        <v>5.3493914270575732E-2</v>
      </c>
      <c r="P49" s="230">
        <v>5.63453235895926E-2</v>
      </c>
      <c r="Q49" s="230">
        <v>0.105109124608033</v>
      </c>
      <c r="R49" s="230">
        <v>8.2947049605091749E-2</v>
      </c>
      <c r="S49" s="230">
        <v>0.12998732598046181</v>
      </c>
      <c r="T49" s="230">
        <v>0.11035894933860541</v>
      </c>
      <c r="U49" s="230">
        <v>0.12069008296600151</v>
      </c>
      <c r="V49" s="230">
        <v>0.11555043196636849</v>
      </c>
      <c r="W49" s="230">
        <v>0.14171463129767489</v>
      </c>
      <c r="X49" s="230">
        <v>0.1699612747061105</v>
      </c>
      <c r="Y49" s="230">
        <v>0.16700037404760951</v>
      </c>
      <c r="DA49" s="71" t="s">
        <v>2269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0</v>
      </c>
      <c r="N50" s="230">
        <v>0.21625703815236341</v>
      </c>
      <c r="O50" s="230">
        <v>0.19300651317137579</v>
      </c>
      <c r="P50" s="230">
        <v>0.20395047505700681</v>
      </c>
      <c r="Q50" s="230">
        <v>0.2152347415776843</v>
      </c>
      <c r="R50" s="230">
        <v>0.22453011181952359</v>
      </c>
      <c r="S50" s="230">
        <v>0.30367100715857509</v>
      </c>
      <c r="T50" s="230">
        <v>0.28251984560073751</v>
      </c>
      <c r="U50" s="230">
        <v>0.27513115188035969</v>
      </c>
      <c r="V50" s="230">
        <v>0.25466536105551268</v>
      </c>
      <c r="W50" s="230">
        <v>0.25112338524917738</v>
      </c>
      <c r="X50" s="230">
        <v>0.28173733984938448</v>
      </c>
      <c r="Y50" s="230">
        <v>0.1579513704785345</v>
      </c>
      <c r="DA50" s="71" t="s">
        <v>2270</v>
      </c>
    </row>
    <row r="51" spans="1:105" ht="12" customHeight="1" x14ac:dyDescent="0.25">
      <c r="A51" s="59" t="s">
        <v>35</v>
      </c>
      <c r="B51" s="230">
        <v>0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6.2823895667434033E-3</v>
      </c>
      <c r="L51" s="230">
        <v>1.645916604821239E-2</v>
      </c>
      <c r="M51" s="230">
        <v>4.0651794319998422E-2</v>
      </c>
      <c r="N51" s="230">
        <v>3.4670439303319568E-2</v>
      </c>
      <c r="O51" s="230">
        <v>3.5466446020701523E-2</v>
      </c>
      <c r="P51" s="230">
        <v>3.6084379387199328E-2</v>
      </c>
      <c r="Q51" s="230">
        <v>3.3180647644030843E-2</v>
      </c>
      <c r="R51" s="230">
        <v>3.4990775236850402E-2</v>
      </c>
      <c r="S51" s="230">
        <v>3.0657946992688801E-2</v>
      </c>
      <c r="T51" s="230">
        <v>3.077014264220471E-2</v>
      </c>
      <c r="U51" s="230">
        <v>3.01676206810279E-2</v>
      </c>
      <c r="V51" s="230">
        <v>3.1263392089825121E-2</v>
      </c>
      <c r="W51" s="230">
        <v>3.1664523381151707E-2</v>
      </c>
      <c r="X51" s="230">
        <v>3.1188645097977859E-2</v>
      </c>
      <c r="Y51" s="230">
        <v>3.7956545707586387E-2</v>
      </c>
      <c r="DA51" s="71" t="s">
        <v>2271</v>
      </c>
    </row>
    <row r="52" spans="1:105" ht="12" customHeight="1" x14ac:dyDescent="0.25">
      <c r="A52" s="165" t="s">
        <v>2191</v>
      </c>
      <c r="B52" s="346">
        <v>0.1107512058290491</v>
      </c>
      <c r="C52" s="346">
        <v>0.11200183300460211</v>
      </c>
      <c r="D52" s="346">
        <v>0.1077629698879167</v>
      </c>
      <c r="E52" s="346">
        <v>0.1107969072864541</v>
      </c>
      <c r="F52" s="346">
        <v>9.9943662106987088E-2</v>
      </c>
      <c r="G52" s="346">
        <v>9.1911929772175646E-2</v>
      </c>
      <c r="H52" s="346">
        <v>0.19189763193361339</v>
      </c>
      <c r="I52" s="346">
        <v>0.18572694792379971</v>
      </c>
      <c r="J52" s="346">
        <v>0.18271591903456871</v>
      </c>
      <c r="K52" s="346">
        <v>0.18484495012977201</v>
      </c>
      <c r="L52" s="346">
        <v>0.18638326852036141</v>
      </c>
      <c r="M52" s="346">
        <v>0.2439482949070966</v>
      </c>
      <c r="N52" s="346">
        <v>0.45320427779980782</v>
      </c>
      <c r="O52" s="346">
        <v>0.37945147847151151</v>
      </c>
      <c r="P52" s="346">
        <v>0.39965118702039082</v>
      </c>
      <c r="Q52" s="346">
        <v>0.47413370550774508</v>
      </c>
      <c r="R52" s="346">
        <v>0.4403422935977106</v>
      </c>
      <c r="S52" s="346">
        <v>0.5969114193922419</v>
      </c>
      <c r="T52" s="346">
        <v>0.57069539985670681</v>
      </c>
      <c r="U52" s="346">
        <v>0.59797085749717249</v>
      </c>
      <c r="V52" s="346">
        <v>0.5501894600189704</v>
      </c>
      <c r="W52" s="346">
        <v>0.55575983178153299</v>
      </c>
      <c r="X52" s="346">
        <v>0.64520565698208088</v>
      </c>
      <c r="Y52" s="346">
        <v>0.5132904573748317</v>
      </c>
      <c r="DA52" s="167" t="s">
        <v>2272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9.2516900144601358E-2</v>
      </c>
      <c r="I55" s="229">
        <v>9.2845335611972807E-2</v>
      </c>
      <c r="J55" s="229">
        <v>9.3071557080090031E-2</v>
      </c>
      <c r="K55" s="229">
        <v>9.2989928199883193E-2</v>
      </c>
      <c r="L55" s="229">
        <v>9.3027331884893635E-2</v>
      </c>
      <c r="M55" s="229">
        <v>0.1224923257814073</v>
      </c>
      <c r="N55" s="229">
        <v>0.1459004028497973</v>
      </c>
      <c r="O55" s="229">
        <v>0.11769382510014489</v>
      </c>
      <c r="P55" s="229">
        <v>0.1157022641437376</v>
      </c>
      <c r="Q55" s="229">
        <v>0.14356861123481071</v>
      </c>
      <c r="R55" s="229">
        <v>0.11548666216128831</v>
      </c>
      <c r="S55" s="229">
        <v>0.15536078861742941</v>
      </c>
      <c r="T55" s="229">
        <v>0.16285003319458541</v>
      </c>
      <c r="U55" s="229">
        <v>0.17878656524452449</v>
      </c>
      <c r="V55" s="229">
        <v>0.16201390994327461</v>
      </c>
      <c r="W55" s="229">
        <v>0.15113747364284141</v>
      </c>
      <c r="X55" s="229">
        <v>0.15894816427185049</v>
      </c>
      <c r="Y55" s="229">
        <v>0.14637180070467379</v>
      </c>
      <c r="DA55" s="73" t="s">
        <v>2275</v>
      </c>
    </row>
    <row r="56" spans="1:105" ht="12" customHeight="1" x14ac:dyDescent="0.25">
      <c r="A56" s="64" t="s">
        <v>159</v>
      </c>
      <c r="B56" s="229">
        <v>0.1107512058290491</v>
      </c>
      <c r="C56" s="229">
        <v>0.11200183300460211</v>
      </c>
      <c r="D56" s="229">
        <v>0.1077629698879167</v>
      </c>
      <c r="E56" s="229">
        <v>0.1107969072864541</v>
      </c>
      <c r="F56" s="229">
        <v>9.9943662106987088E-2</v>
      </c>
      <c r="G56" s="229">
        <v>9.1911929772175646E-2</v>
      </c>
      <c r="H56" s="229">
        <v>9.9380731789012078E-2</v>
      </c>
      <c r="I56" s="229">
        <v>9.2881612311826928E-2</v>
      </c>
      <c r="J56" s="229">
        <v>8.9644361954478682E-2</v>
      </c>
      <c r="K56" s="229">
        <v>8.600786902762457E-2</v>
      </c>
      <c r="L56" s="229">
        <v>7.8037042525954295E-2</v>
      </c>
      <c r="M56" s="229">
        <v>8.3620483978650892E-2</v>
      </c>
      <c r="N56" s="229">
        <v>7.5714305621670641E-2</v>
      </c>
      <c r="O56" s="229">
        <v>5.0856904254884601E-2</v>
      </c>
      <c r="P56" s="229">
        <v>4.9929942561277391E-2</v>
      </c>
      <c r="Q56" s="229">
        <v>9.9017688551219299E-2</v>
      </c>
      <c r="R56" s="229">
        <v>7.4890603957425597E-2</v>
      </c>
      <c r="S56" s="229">
        <v>0.1171001842761879</v>
      </c>
      <c r="T56" s="229">
        <v>9.726100779838219E-2</v>
      </c>
      <c r="U56" s="229">
        <v>0.1026373693072696</v>
      </c>
      <c r="V56" s="229">
        <v>0.1013491946706742</v>
      </c>
      <c r="W56" s="229">
        <v>0.12758207400170671</v>
      </c>
      <c r="X56" s="229">
        <v>0.1341164310489121</v>
      </c>
      <c r="Y56" s="229">
        <v>0.13352947539666521</v>
      </c>
      <c r="DA56" s="73" t="s">
        <v>2276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0.19932105785806689</v>
      </c>
      <c r="O57" s="229">
        <v>0.17789137735120281</v>
      </c>
      <c r="P57" s="229">
        <v>0.17521258623649039</v>
      </c>
      <c r="Q57" s="229">
        <v>0.19657221342809339</v>
      </c>
      <c r="R57" s="229">
        <v>0.19653430733906199</v>
      </c>
      <c r="S57" s="229">
        <v>0.26521451458147111</v>
      </c>
      <c r="T57" s="229">
        <v>0.24138904590084731</v>
      </c>
      <c r="U57" s="229">
        <v>0.2268355310207277</v>
      </c>
      <c r="V57" s="229">
        <v>0.21654890691345319</v>
      </c>
      <c r="W57" s="229">
        <v>0.21917928892600691</v>
      </c>
      <c r="X57" s="229">
        <v>0.21553301683393411</v>
      </c>
      <c r="Y57" s="229">
        <v>0.1224392010725248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8.4516139052159258E-4</v>
      </c>
      <c r="T58" s="229">
        <v>6.4834298451764904E-4</v>
      </c>
      <c r="U58" s="229">
        <v>2.6211580659616499E-3</v>
      </c>
      <c r="V58" s="229">
        <v>3.3806455621441243E-4</v>
      </c>
      <c r="W58" s="229">
        <v>1.6903227810436211E-4</v>
      </c>
      <c r="X58" s="229">
        <v>5.5572255815819241E-5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5.8471529022642759E-3</v>
      </c>
      <c r="L59" s="229">
        <v>1.5318894109513511E-2</v>
      </c>
      <c r="M59" s="229">
        <v>3.7835485147038418E-2</v>
      </c>
      <c r="N59" s="229">
        <v>3.2268511470272911E-2</v>
      </c>
      <c r="O59" s="229">
        <v>3.3009371765279162E-2</v>
      </c>
      <c r="P59" s="229">
        <v>3.1303757736584122E-2</v>
      </c>
      <c r="Q59" s="229">
        <v>3.060069343506857E-2</v>
      </c>
      <c r="R59" s="229">
        <v>3.0928153995299579E-2</v>
      </c>
      <c r="S59" s="229">
        <v>2.703794511785516E-2</v>
      </c>
      <c r="T59" s="229">
        <v>2.654818052624143E-2</v>
      </c>
      <c r="U59" s="229">
        <v>2.5115916440463751E-2</v>
      </c>
      <c r="V59" s="229">
        <v>2.684471951177422E-2</v>
      </c>
      <c r="W59" s="229">
        <v>2.7907566384343292E-2</v>
      </c>
      <c r="X59" s="229">
        <v>2.409364800767121E-2</v>
      </c>
      <c r="Y59" s="229">
        <v>2.9711215906408139E-2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2.7502636342301282E-2</v>
      </c>
      <c r="Q61" s="229">
        <v>4.3744988585531436E-3</v>
      </c>
      <c r="R61" s="229">
        <v>2.2502566144635149E-2</v>
      </c>
      <c r="S61" s="229">
        <v>3.1352825408776548E-2</v>
      </c>
      <c r="T61" s="229">
        <v>4.1998789452132833E-2</v>
      </c>
      <c r="U61" s="229">
        <v>6.1974317418225303E-2</v>
      </c>
      <c r="V61" s="229">
        <v>4.3094664423579829E-2</v>
      </c>
      <c r="W61" s="229">
        <v>2.9784396548530379E-2</v>
      </c>
      <c r="X61" s="229">
        <v>0.11245882456389709</v>
      </c>
      <c r="Y61" s="229">
        <v>8.123876429455977E-2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2282</v>
      </c>
    </row>
    <row r="63" spans="1:105" ht="12" customHeight="1" x14ac:dyDescent="0.25">
      <c r="A63" s="166" t="s">
        <v>2203</v>
      </c>
      <c r="B63" s="347">
        <v>7.5217007520224449E-2</v>
      </c>
      <c r="C63" s="347">
        <v>7.8072253291559382E-2</v>
      </c>
      <c r="D63" s="347">
        <v>8.6368963207082122E-2</v>
      </c>
      <c r="E63" s="347">
        <v>9.3225015712473963E-2</v>
      </c>
      <c r="F63" s="347">
        <v>9.45476725062495E-2</v>
      </c>
      <c r="G63" s="347">
        <v>9.6527856547797511E-2</v>
      </c>
      <c r="H63" s="347">
        <v>0.1022370837568112</v>
      </c>
      <c r="I63" s="347">
        <v>0.10875278996397621</v>
      </c>
      <c r="J63" s="347">
        <v>0.115388797130066</v>
      </c>
      <c r="K63" s="347">
        <v>0.11444749754549639</v>
      </c>
      <c r="L63" s="347">
        <v>0.1167488941758152</v>
      </c>
      <c r="M63" s="347">
        <v>0.11188980498252241</v>
      </c>
      <c r="N63" s="347">
        <v>0.119233283321005</v>
      </c>
      <c r="O63" s="347">
        <v>0.1086209945005905</v>
      </c>
      <c r="P63" s="347">
        <v>0.1039066267303258</v>
      </c>
      <c r="Q63" s="347">
        <v>0.10788907154651869</v>
      </c>
      <c r="R63" s="347">
        <v>0.1107000606586223</v>
      </c>
      <c r="S63" s="347">
        <v>0.1198797281062853</v>
      </c>
      <c r="T63" s="347">
        <v>0.1219086094164593</v>
      </c>
      <c r="U63" s="347">
        <v>0.1231676450314606</v>
      </c>
      <c r="V63" s="347">
        <v>0.12001076590137261</v>
      </c>
      <c r="W63" s="347">
        <v>0.12726904499332131</v>
      </c>
      <c r="X63" s="347">
        <v>0.12894908478878489</v>
      </c>
      <c r="Y63" s="347">
        <v>0.14958067396269889</v>
      </c>
      <c r="DA63" s="168" t="s">
        <v>2283</v>
      </c>
    </row>
    <row r="64" spans="1:105" ht="12" customHeight="1" x14ac:dyDescent="0.25">
      <c r="A64" s="60" t="s">
        <v>2205</v>
      </c>
      <c r="B64" s="262">
        <v>8.7387133392946542E-2</v>
      </c>
      <c r="C64" s="262">
        <v>9.0704358463648854E-2</v>
      </c>
      <c r="D64" s="262">
        <v>0.1003434775939256</v>
      </c>
      <c r="E64" s="262">
        <v>0.1083088406758939</v>
      </c>
      <c r="F64" s="262">
        <v>0.1098455035860697</v>
      </c>
      <c r="G64" s="262">
        <v>0.11214608177558109</v>
      </c>
      <c r="H64" s="262">
        <v>0.1187790630139077</v>
      </c>
      <c r="I64" s="262">
        <v>0.1263490117029947</v>
      </c>
      <c r="J64" s="262">
        <v>0.13405872606864169</v>
      </c>
      <c r="K64" s="262">
        <v>0.1329651240353861</v>
      </c>
      <c r="L64" s="262">
        <v>0.1356388870705571</v>
      </c>
      <c r="M64" s="262">
        <v>0.12999359633776189</v>
      </c>
      <c r="N64" s="262">
        <v>0.13852525084370121</v>
      </c>
      <c r="O64" s="262">
        <v>0.12619589170900439</v>
      </c>
      <c r="P64" s="262">
        <v>0.1207187383525278</v>
      </c>
      <c r="Q64" s="262">
        <v>0.12534554348418789</v>
      </c>
      <c r="R64" s="262">
        <v>0.12861135115992489</v>
      </c>
      <c r="S64" s="262">
        <v>0.13927629051604229</v>
      </c>
      <c r="T64" s="262">
        <v>0.14163344520134341</v>
      </c>
      <c r="U64" s="262">
        <v>0.1430961930141304</v>
      </c>
      <c r="V64" s="262">
        <v>0.13942853025086191</v>
      </c>
      <c r="W64" s="262">
        <v>0.14786120025625679</v>
      </c>
      <c r="X64" s="262">
        <v>0.14981307080457881</v>
      </c>
      <c r="Y64" s="262">
        <v>0.1737828549622977</v>
      </c>
      <c r="DA64" s="72" t="s">
        <v>2284</v>
      </c>
    </row>
    <row r="65" spans="1:105" ht="12" customHeight="1" x14ac:dyDescent="0.25">
      <c r="A65" s="101" t="s">
        <v>2207</v>
      </c>
      <c r="B65" s="278">
        <v>2.9572273958827791E-2</v>
      </c>
      <c r="C65" s="278">
        <v>3.0694840688792399E-2</v>
      </c>
      <c r="D65" s="278">
        <v>3.3956770226640468E-2</v>
      </c>
      <c r="E65" s="278">
        <v>3.6652291753617457E-2</v>
      </c>
      <c r="F65" s="278">
        <v>3.7172306712315722E-2</v>
      </c>
      <c r="G65" s="278">
        <v>3.7950834692836763E-2</v>
      </c>
      <c r="H65" s="278">
        <v>4.0195471068097378E-2</v>
      </c>
      <c r="I65" s="278">
        <v>4.2757182246805289E-2</v>
      </c>
      <c r="J65" s="278">
        <v>4.5366190879003128E-2</v>
      </c>
      <c r="K65" s="278">
        <v>4.4996110093952733E-2</v>
      </c>
      <c r="L65" s="278">
        <v>4.5900925824908428E-2</v>
      </c>
      <c r="M65" s="278">
        <v>4.3990529206486759E-2</v>
      </c>
      <c r="N65" s="278">
        <v>4.687768678421856E-2</v>
      </c>
      <c r="O65" s="278">
        <v>4.270536562077528E-2</v>
      </c>
      <c r="P65" s="278">
        <v>4.0851867590991943E-2</v>
      </c>
      <c r="Q65" s="278">
        <v>4.2417603227293377E-2</v>
      </c>
      <c r="R65" s="278">
        <v>4.3522770035425942E-2</v>
      </c>
      <c r="S65" s="278">
        <v>4.7131842631676663E-2</v>
      </c>
      <c r="T65" s="278">
        <v>4.7929516401379289E-2</v>
      </c>
      <c r="U65" s="278">
        <v>4.8424518095254547E-2</v>
      </c>
      <c r="V65" s="278">
        <v>4.7183361373288872E-2</v>
      </c>
      <c r="W65" s="278">
        <v>5.0037022065905858E-2</v>
      </c>
      <c r="X65" s="278">
        <v>5.0697545513077362E-2</v>
      </c>
      <c r="Y65" s="278">
        <v>5.8809048846853583E-2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1.3706893108290972</v>
      </c>
      <c r="C66" s="261">
        <f t="shared" si="3"/>
        <v>1.4221644878086552</v>
      </c>
      <c r="D66" s="261">
        <f t="shared" si="3"/>
        <v>1.5702569314300912</v>
      </c>
      <c r="E66" s="261">
        <f t="shared" si="3"/>
        <v>1.6938656053065246</v>
      </c>
      <c r="F66" s="261">
        <f t="shared" si="3"/>
        <v>1.7155573296020212</v>
      </c>
      <c r="G66" s="261">
        <f t="shared" si="3"/>
        <v>1.7495803668740977</v>
      </c>
      <c r="H66" s="261">
        <f t="shared" si="3"/>
        <v>1.8708707528555022</v>
      </c>
      <c r="I66" s="261">
        <f t="shared" si="3"/>
        <v>1.9866378137097824</v>
      </c>
      <c r="J66" s="261">
        <f t="shared" si="3"/>
        <v>2.1051589391503311</v>
      </c>
      <c r="K66" s="261">
        <f t="shared" si="3"/>
        <v>2.1609770920277183</v>
      </c>
      <c r="L66" s="261">
        <f t="shared" si="3"/>
        <v>2.2135916399712108</v>
      </c>
      <c r="M66" s="261">
        <f t="shared" si="3"/>
        <v>2.1689649534986009</v>
      </c>
      <c r="N66" s="261">
        <f t="shared" si="3"/>
        <v>2.4341911465235131</v>
      </c>
      <c r="O66" s="261">
        <f t="shared" si="3"/>
        <v>2.200076318342258</v>
      </c>
      <c r="P66" s="261">
        <f t="shared" si="3"/>
        <v>2.1268810872849957</v>
      </c>
      <c r="Q66" s="261">
        <f t="shared" si="3"/>
        <v>2.2415939649436916</v>
      </c>
      <c r="R66" s="261">
        <f t="shared" si="3"/>
        <v>2.2732476123525727</v>
      </c>
      <c r="S66" s="261">
        <f t="shared" si="3"/>
        <v>2.5248804129347375</v>
      </c>
      <c r="T66" s="261">
        <f t="shared" si="3"/>
        <v>2.545277347038903</v>
      </c>
      <c r="U66" s="261">
        <f t="shared" si="3"/>
        <v>2.580345606614161</v>
      </c>
      <c r="V66" s="261">
        <f t="shared" si="3"/>
        <v>2.4994066297041302</v>
      </c>
      <c r="W66" s="261">
        <f t="shared" si="3"/>
        <v>2.6341711153481993</v>
      </c>
      <c r="X66" s="261">
        <f t="shared" si="3"/>
        <v>2.7090604563179861</v>
      </c>
      <c r="Y66" s="261">
        <f t="shared" si="3"/>
        <v>3.0099625773692731</v>
      </c>
      <c r="DA66" s="70"/>
    </row>
    <row r="67" spans="1:105" ht="12" customHeight="1" x14ac:dyDescent="0.25">
      <c r="A67" s="165" t="s">
        <v>2210</v>
      </c>
      <c r="B67" s="346">
        <v>0</v>
      </c>
      <c r="C67" s="346">
        <v>0</v>
      </c>
      <c r="D67" s="346">
        <v>0</v>
      </c>
      <c r="E67" s="346">
        <v>0</v>
      </c>
      <c r="F67" s="346">
        <v>0</v>
      </c>
      <c r="G67" s="346">
        <v>0</v>
      </c>
      <c r="H67" s="346">
        <v>0</v>
      </c>
      <c r="I67" s="346">
        <v>0</v>
      </c>
      <c r="J67" s="346">
        <v>0</v>
      </c>
      <c r="K67" s="346">
        <v>7.2309468286805526E-2</v>
      </c>
      <c r="L67" s="346">
        <v>8.3333900873789335E-2</v>
      </c>
      <c r="M67" s="346">
        <v>0.11506406821928269</v>
      </c>
      <c r="N67" s="346">
        <v>0.20908920258036401</v>
      </c>
      <c r="O67" s="346">
        <v>0.1793126292249905</v>
      </c>
      <c r="P67" s="346">
        <v>0.1869154561264609</v>
      </c>
      <c r="Q67" s="346">
        <v>0.21613032206827321</v>
      </c>
      <c r="R67" s="346">
        <v>0.20370372910579951</v>
      </c>
      <c r="S67" s="346">
        <v>0.26110802623596618</v>
      </c>
      <c r="T67" s="346">
        <v>0.25003330787683958</v>
      </c>
      <c r="U67" s="346">
        <v>0.25736943666893392</v>
      </c>
      <c r="V67" s="346">
        <v>0.24208348034513899</v>
      </c>
      <c r="W67" s="346">
        <v>0.24554324667478489</v>
      </c>
      <c r="X67" s="346">
        <v>0.27343444827815649</v>
      </c>
      <c r="Y67" s="346">
        <v>0.22893497858863729</v>
      </c>
      <c r="DA67" s="167" t="s">
        <v>2286</v>
      </c>
    </row>
    <row r="68" spans="1:105" ht="12" customHeight="1" x14ac:dyDescent="0.25">
      <c r="A68" s="165" t="s">
        <v>2212</v>
      </c>
      <c r="B68" s="346">
        <v>2.0861722981649129E-2</v>
      </c>
      <c r="C68" s="346">
        <v>2.109729818369236E-2</v>
      </c>
      <c r="D68" s="346">
        <v>2.0298841973347179E-2</v>
      </c>
      <c r="E68" s="346">
        <v>2.087033156642349E-2</v>
      </c>
      <c r="F68" s="346">
        <v>1.8825952973061281E-2</v>
      </c>
      <c r="G68" s="346">
        <v>1.731305048340151E-2</v>
      </c>
      <c r="H68" s="346">
        <v>3.614692235868619E-2</v>
      </c>
      <c r="I68" s="346">
        <v>3.4984577448250363E-2</v>
      </c>
      <c r="J68" s="346">
        <v>3.4417403031442299E-2</v>
      </c>
      <c r="K68" s="346">
        <v>3.4818439359624649E-2</v>
      </c>
      <c r="L68" s="346">
        <v>3.5108205704666419E-2</v>
      </c>
      <c r="M68" s="346">
        <v>4.5951479373081902E-2</v>
      </c>
      <c r="N68" s="346">
        <v>8.5368118809936083E-2</v>
      </c>
      <c r="O68" s="346">
        <v>7.1475624753636502E-2</v>
      </c>
      <c r="P68" s="346">
        <v>7.5280556003840898E-2</v>
      </c>
      <c r="Q68" s="346">
        <v>8.9310504084561412E-2</v>
      </c>
      <c r="R68" s="346">
        <v>8.2945362782948243E-2</v>
      </c>
      <c r="S68" s="346">
        <v>0.1124376080849652</v>
      </c>
      <c r="T68" s="346">
        <v>0.10749941049932429</v>
      </c>
      <c r="U68" s="346">
        <v>0.1126371698332624</v>
      </c>
      <c r="V68" s="346">
        <v>0.1036367957930471</v>
      </c>
      <c r="W68" s="346">
        <v>0.1046860624962444</v>
      </c>
      <c r="X68" s="346">
        <v>0.12153458358665239</v>
      </c>
      <c r="Y68" s="346">
        <v>9.6686291139857508E-2</v>
      </c>
      <c r="DA68" s="167" t="s">
        <v>2287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1.742700612142075E-2</v>
      </c>
      <c r="I71" s="229">
        <v>1.748887208203366E-2</v>
      </c>
      <c r="J71" s="229">
        <v>1.753148443613884E-2</v>
      </c>
      <c r="K71" s="229">
        <v>1.7516108358980771E-2</v>
      </c>
      <c r="L71" s="229">
        <v>1.7523153928456419E-2</v>
      </c>
      <c r="M71" s="229">
        <v>2.307334668458641E-2</v>
      </c>
      <c r="N71" s="229">
        <v>2.74826243595186E-2</v>
      </c>
      <c r="O71" s="229">
        <v>2.2169473980082701E-2</v>
      </c>
      <c r="P71" s="229">
        <v>2.1794332304083539E-2</v>
      </c>
      <c r="Q71" s="229">
        <v>2.7043394914036369E-2</v>
      </c>
      <c r="R71" s="229">
        <v>2.1753720296309152E-2</v>
      </c>
      <c r="S71" s="229">
        <v>2.9264636083061488E-2</v>
      </c>
      <c r="T71" s="229">
        <v>3.067535251310749E-2</v>
      </c>
      <c r="U71" s="229">
        <v>3.3677247746891043E-2</v>
      </c>
      <c r="V71" s="229">
        <v>3.0517855612583581E-2</v>
      </c>
      <c r="W71" s="229">
        <v>2.8469108608623849E-2</v>
      </c>
      <c r="X71" s="229">
        <v>2.9940374433478769E-2</v>
      </c>
      <c r="Y71" s="229">
        <v>2.7571419523318059E-2</v>
      </c>
      <c r="DA71" s="73" t="s">
        <v>2290</v>
      </c>
    </row>
    <row r="72" spans="1:105" ht="12" customHeight="1" x14ac:dyDescent="0.25">
      <c r="A72" s="64" t="s">
        <v>159</v>
      </c>
      <c r="B72" s="229">
        <v>2.0861722981649129E-2</v>
      </c>
      <c r="C72" s="229">
        <v>2.109729818369236E-2</v>
      </c>
      <c r="D72" s="229">
        <v>2.0298841973347179E-2</v>
      </c>
      <c r="E72" s="229">
        <v>2.087033156642349E-2</v>
      </c>
      <c r="F72" s="229">
        <v>1.8825952973061281E-2</v>
      </c>
      <c r="G72" s="229">
        <v>1.731305048340151E-2</v>
      </c>
      <c r="H72" s="229">
        <v>1.8719916237265429E-2</v>
      </c>
      <c r="I72" s="229">
        <v>1.74957053662167E-2</v>
      </c>
      <c r="J72" s="229">
        <v>1.6885918595303459E-2</v>
      </c>
      <c r="K72" s="229">
        <v>1.6200928237890499E-2</v>
      </c>
      <c r="L72" s="229">
        <v>1.46994983151382E-2</v>
      </c>
      <c r="M72" s="229">
        <v>1.5751226899025649E-2</v>
      </c>
      <c r="N72" s="229">
        <v>1.4261974466131869E-2</v>
      </c>
      <c r="O72" s="229">
        <v>9.5796938762663514E-3</v>
      </c>
      <c r="P72" s="229">
        <v>9.4050861334262076E-3</v>
      </c>
      <c r="Q72" s="229">
        <v>1.8651531361448509E-2</v>
      </c>
      <c r="R72" s="229">
        <v>1.410681736594166E-2</v>
      </c>
      <c r="S72" s="229">
        <v>2.2057652439835949E-2</v>
      </c>
      <c r="T72" s="229">
        <v>1.8320633047894701E-2</v>
      </c>
      <c r="U72" s="229">
        <v>1.9333354883363799E-2</v>
      </c>
      <c r="V72" s="229">
        <v>1.9090707029379071E-2</v>
      </c>
      <c r="W72" s="229">
        <v>2.40320804213741E-2</v>
      </c>
      <c r="X72" s="229">
        <v>2.52629288402383E-2</v>
      </c>
      <c r="Y72" s="229">
        <v>2.515236655671256E-2</v>
      </c>
      <c r="DA72" s="73" t="s">
        <v>2291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3.7545240815369939E-2</v>
      </c>
      <c r="O73" s="229">
        <v>3.3508625096625458E-2</v>
      </c>
      <c r="P73" s="229">
        <v>3.3004032864491252E-2</v>
      </c>
      <c r="Q73" s="229">
        <v>3.7027452944904032E-2</v>
      </c>
      <c r="R73" s="229">
        <v>3.7020312739767913E-2</v>
      </c>
      <c r="S73" s="229">
        <v>4.9957304685706451E-2</v>
      </c>
      <c r="T73" s="229">
        <v>4.5469404768026647E-2</v>
      </c>
      <c r="U73" s="229">
        <v>4.2728022463738177E-2</v>
      </c>
      <c r="V73" s="229">
        <v>4.0790375817492577E-2</v>
      </c>
      <c r="W73" s="229">
        <v>4.128584943758578E-2</v>
      </c>
      <c r="X73" s="229">
        <v>4.0599017021350471E-2</v>
      </c>
      <c r="Y73" s="229">
        <v>2.3063339814215201E-2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1.5919937549991209E-4</v>
      </c>
      <c r="T74" s="229">
        <v>1.2212554833019421E-4</v>
      </c>
      <c r="U74" s="229">
        <v>4.9373614538889823E-4</v>
      </c>
      <c r="V74" s="229">
        <v>6.3679750201052753E-5</v>
      </c>
      <c r="W74" s="229">
        <v>3.1839875099990638E-5</v>
      </c>
      <c r="X74" s="229">
        <v>1.0467904142591991E-5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1.1014027627533811E-3</v>
      </c>
      <c r="L75" s="229">
        <v>2.885553461071797E-3</v>
      </c>
      <c r="M75" s="229">
        <v>7.1269057894698404E-3</v>
      </c>
      <c r="N75" s="229">
        <v>6.0782791689156729E-3</v>
      </c>
      <c r="O75" s="229">
        <v>6.2178318006620012E-3</v>
      </c>
      <c r="P75" s="229">
        <v>5.8965527038440987E-3</v>
      </c>
      <c r="Q75" s="229">
        <v>5.764119539015687E-3</v>
      </c>
      <c r="R75" s="229">
        <v>5.825801860610446E-3</v>
      </c>
      <c r="S75" s="229">
        <v>5.0930201330031894E-3</v>
      </c>
      <c r="T75" s="229">
        <v>5.0007653068820414E-3</v>
      </c>
      <c r="U75" s="229">
        <v>4.7309759500042516E-3</v>
      </c>
      <c r="V75" s="229">
        <v>5.05662306592977E-3</v>
      </c>
      <c r="W75" s="229">
        <v>5.2568269089621686E-3</v>
      </c>
      <c r="X75" s="229">
        <v>4.5384156911956854E-3</v>
      </c>
      <c r="Y75" s="229">
        <v>5.5965725253067948E-3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5.1805519979958069E-3</v>
      </c>
      <c r="Q77" s="229">
        <v>8.2400532515682513E-4</v>
      </c>
      <c r="R77" s="229">
        <v>4.238710520319087E-3</v>
      </c>
      <c r="S77" s="229">
        <v>5.9057953678581868E-3</v>
      </c>
      <c r="T77" s="229">
        <v>7.9111293150831933E-3</v>
      </c>
      <c r="U77" s="229">
        <v>1.1673832643876241E-2</v>
      </c>
      <c r="V77" s="229">
        <v>8.1175545174610175E-3</v>
      </c>
      <c r="W77" s="229">
        <v>5.6103572445985184E-3</v>
      </c>
      <c r="X77" s="229">
        <v>2.1183379696246549E-2</v>
      </c>
      <c r="Y77" s="229">
        <v>1.5302592720304891E-2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2297</v>
      </c>
    </row>
    <row r="79" spans="1:105" ht="12" customHeight="1" x14ac:dyDescent="0.25">
      <c r="A79" s="165" t="s">
        <v>2224</v>
      </c>
      <c r="B79" s="346">
        <v>1.3498275878474479</v>
      </c>
      <c r="C79" s="346">
        <v>1.4010671896249629</v>
      </c>
      <c r="D79" s="346">
        <v>1.549958089456744</v>
      </c>
      <c r="E79" s="346">
        <v>1.672995273740101</v>
      </c>
      <c r="F79" s="346">
        <v>1.69673137662896</v>
      </c>
      <c r="G79" s="346">
        <v>1.7322673163906961</v>
      </c>
      <c r="H79" s="346">
        <v>1.8347238304968161</v>
      </c>
      <c r="I79" s="346">
        <v>1.951653236261532</v>
      </c>
      <c r="J79" s="346">
        <v>2.0707415361188888</v>
      </c>
      <c r="K79" s="346">
        <v>2.0538491843812881</v>
      </c>
      <c r="L79" s="346">
        <v>2.095149533392755</v>
      </c>
      <c r="M79" s="346">
        <v>2.0079494059062362</v>
      </c>
      <c r="N79" s="346">
        <v>2.139733825133213</v>
      </c>
      <c r="O79" s="346">
        <v>1.949288064363631</v>
      </c>
      <c r="P79" s="346">
        <v>1.8646850751546939</v>
      </c>
      <c r="Q79" s="346">
        <v>1.936153138790857</v>
      </c>
      <c r="R79" s="346">
        <v>1.986598520463825</v>
      </c>
      <c r="S79" s="346">
        <v>2.1513347786138062</v>
      </c>
      <c r="T79" s="346">
        <v>2.1877446286627391</v>
      </c>
      <c r="U79" s="346">
        <v>2.2103390001119649</v>
      </c>
      <c r="V79" s="346">
        <v>2.1536863535659441</v>
      </c>
      <c r="W79" s="346">
        <v>2.2839418061771699</v>
      </c>
      <c r="X79" s="346">
        <v>2.3140914244531769</v>
      </c>
      <c r="Y79" s="346">
        <v>2.6843413076407781</v>
      </c>
      <c r="DA79" s="167" t="s">
        <v>2298</v>
      </c>
    </row>
    <row r="80" spans="1:105" ht="12" customHeight="1" x14ac:dyDescent="0.25">
      <c r="A80" s="132" t="s">
        <v>2226</v>
      </c>
      <c r="B80" s="316">
        <v>1.31129915750712</v>
      </c>
      <c r="C80" s="316">
        <v>1.3610762158861109</v>
      </c>
      <c r="D80" s="316">
        <v>1.5057172895074009</v>
      </c>
      <c r="E80" s="316">
        <v>1.625242595957908</v>
      </c>
      <c r="F80" s="316">
        <v>1.648301193960263</v>
      </c>
      <c r="G80" s="316">
        <v>1.6828228234559961</v>
      </c>
      <c r="H80" s="316">
        <v>1.782354898395077</v>
      </c>
      <c r="I80" s="316">
        <v>1.895946762013446</v>
      </c>
      <c r="J80" s="316">
        <v>2.011635897928155</v>
      </c>
      <c r="K80" s="316">
        <v>1.9952257083593119</v>
      </c>
      <c r="L80" s="316">
        <v>2.0353472122840111</v>
      </c>
      <c r="M80" s="316">
        <v>1.950636057513548</v>
      </c>
      <c r="N80" s="316">
        <v>2.0786589246268781</v>
      </c>
      <c r="O80" s="316">
        <v>1.893649099745317</v>
      </c>
      <c r="P80" s="316">
        <v>1.8114609525544769</v>
      </c>
      <c r="Q80" s="316">
        <v>1.8808890872870121</v>
      </c>
      <c r="R80" s="316">
        <v>1.9298945951632991</v>
      </c>
      <c r="S80" s="316">
        <v>2.0899287495010599</v>
      </c>
      <c r="T80" s="316">
        <v>2.125299345067464</v>
      </c>
      <c r="U80" s="316">
        <v>2.1472488003256869</v>
      </c>
      <c r="V80" s="316">
        <v>2.092213202924087</v>
      </c>
      <c r="W80" s="316">
        <v>2.218750745057291</v>
      </c>
      <c r="X80" s="316">
        <v>2.2480397960445631</v>
      </c>
      <c r="Y80" s="316">
        <v>2.607721554116528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0.99999999999999989</v>
      </c>
      <c r="D84" s="232">
        <f t="shared" si="4"/>
        <v>0.99999999999999989</v>
      </c>
      <c r="E84" s="232">
        <f t="shared" si="4"/>
        <v>0.99999999999999978</v>
      </c>
      <c r="F84" s="232">
        <f t="shared" si="4"/>
        <v>1</v>
      </c>
      <c r="G84" s="232">
        <f t="shared" si="4"/>
        <v>1</v>
      </c>
      <c r="H84" s="232">
        <f t="shared" si="4"/>
        <v>0.99999999999999978</v>
      </c>
      <c r="I84" s="232">
        <f t="shared" si="4"/>
        <v>0.99999999999999956</v>
      </c>
      <c r="J84" s="232">
        <f t="shared" si="4"/>
        <v>1.0000000000000002</v>
      </c>
      <c r="K84" s="232">
        <f t="shared" si="4"/>
        <v>1</v>
      </c>
      <c r="L84" s="232">
        <f t="shared" si="4"/>
        <v>1</v>
      </c>
      <c r="M84" s="232">
        <f t="shared" si="4"/>
        <v>1.0000000000000002</v>
      </c>
      <c r="N84" s="232">
        <f t="shared" si="4"/>
        <v>0.99999999999999944</v>
      </c>
      <c r="O84" s="232">
        <f t="shared" si="4"/>
        <v>0.99999999999999989</v>
      </c>
      <c r="P84" s="232">
        <f t="shared" si="4"/>
        <v>1.0000000000000002</v>
      </c>
      <c r="Q84" s="232">
        <f t="shared" si="4"/>
        <v>1</v>
      </c>
      <c r="R84" s="232">
        <f t="shared" si="4"/>
        <v>1</v>
      </c>
      <c r="S84" s="232">
        <f t="shared" si="4"/>
        <v>1.0000000000000002</v>
      </c>
      <c r="T84" s="232">
        <f t="shared" si="4"/>
        <v>1</v>
      </c>
      <c r="U84" s="232">
        <f t="shared" si="4"/>
        <v>0.99999999999999978</v>
      </c>
      <c r="V84" s="232">
        <f t="shared" si="4"/>
        <v>1.0000000000000002</v>
      </c>
      <c r="W84" s="232">
        <f t="shared" si="4"/>
        <v>0.99999999999999978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2.6149731910053316E-2</v>
      </c>
      <c r="C85" s="299">
        <f t="shared" si="5"/>
        <v>2.6282596639880453E-2</v>
      </c>
      <c r="D85" s="299">
        <f t="shared" si="5"/>
        <v>2.6955062571356062E-2</v>
      </c>
      <c r="E85" s="299">
        <f t="shared" si="5"/>
        <v>2.7173876253272441E-2</v>
      </c>
      <c r="F85" s="299">
        <f t="shared" si="5"/>
        <v>2.7669719654300901E-2</v>
      </c>
      <c r="G85" s="299">
        <f t="shared" si="5"/>
        <v>2.8075886802319563E-2</v>
      </c>
      <c r="H85" s="299">
        <f t="shared" si="5"/>
        <v>2.4673189258073866E-2</v>
      </c>
      <c r="I85" s="299">
        <f t="shared" si="5"/>
        <v>2.5223806260288997E-2</v>
      </c>
      <c r="J85" s="299">
        <f t="shared" si="5"/>
        <v>2.5642807019646975E-2</v>
      </c>
      <c r="K85" s="299">
        <f t="shared" si="5"/>
        <v>2.5409207168163441E-2</v>
      </c>
      <c r="L85" s="299">
        <f t="shared" si="5"/>
        <v>2.5454061965865551E-2</v>
      </c>
      <c r="M85" s="299">
        <f t="shared" si="5"/>
        <v>2.353065650685416E-2</v>
      </c>
      <c r="N85" s="299">
        <f t="shared" si="5"/>
        <v>1.9255063546963557E-2</v>
      </c>
      <c r="O85" s="299">
        <f t="shared" si="5"/>
        <v>1.9952075578318382E-2</v>
      </c>
      <c r="P85" s="299">
        <f t="shared" si="5"/>
        <v>1.9116810640527247E-2</v>
      </c>
      <c r="Q85" s="299">
        <f t="shared" si="5"/>
        <v>1.8005349981962765E-2</v>
      </c>
      <c r="R85" s="299">
        <f t="shared" si="5"/>
        <v>1.8851378397859407E-2</v>
      </c>
      <c r="S85" s="299">
        <f t="shared" si="5"/>
        <v>1.6882997869619977E-2</v>
      </c>
      <c r="T85" s="299">
        <f t="shared" si="5"/>
        <v>1.7424931377507724E-2</v>
      </c>
      <c r="U85" s="299">
        <f t="shared" si="5"/>
        <v>1.7095059579105672E-2</v>
      </c>
      <c r="V85" s="299">
        <f t="shared" si="5"/>
        <v>1.7611785111172343E-2</v>
      </c>
      <c r="W85" s="299">
        <f t="shared" si="5"/>
        <v>1.8059651152845895E-2</v>
      </c>
      <c r="X85" s="299">
        <f t="shared" si="5"/>
        <v>1.642578163506803E-2</v>
      </c>
      <c r="Y85" s="299">
        <f t="shared" si="5"/>
        <v>1.9632174576247548E-2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7.9063465992539415E-3</v>
      </c>
      <c r="C86" s="233">
        <f t="shared" si="6"/>
        <v>7.9465181240880329E-3</v>
      </c>
      <c r="D86" s="233">
        <f t="shared" si="6"/>
        <v>8.1498375595883375E-3</v>
      </c>
      <c r="E86" s="233">
        <f t="shared" si="6"/>
        <v>8.2159956684301587E-3</v>
      </c>
      <c r="F86" s="233">
        <f t="shared" si="6"/>
        <v>8.3659134496513413E-3</v>
      </c>
      <c r="G86" s="233">
        <f t="shared" si="6"/>
        <v>8.4887177009726044E-3</v>
      </c>
      <c r="H86" s="233">
        <f t="shared" si="6"/>
        <v>7.4599153312284736E-3</v>
      </c>
      <c r="I86" s="233">
        <f t="shared" si="6"/>
        <v>7.6263938587303702E-3</v>
      </c>
      <c r="J86" s="233">
        <f t="shared" si="6"/>
        <v>7.7530783402474119E-3</v>
      </c>
      <c r="K86" s="233">
        <f t="shared" si="6"/>
        <v>7.6824496470846697E-3</v>
      </c>
      <c r="L86" s="233">
        <f t="shared" si="6"/>
        <v>7.696011452555265E-3</v>
      </c>
      <c r="M86" s="233">
        <f t="shared" si="6"/>
        <v>7.1144716393690827E-3</v>
      </c>
      <c r="N86" s="233">
        <f t="shared" si="6"/>
        <v>5.8217501700056065E-3</v>
      </c>
      <c r="O86" s="233">
        <f t="shared" si="6"/>
        <v>6.0324910954841805E-3</v>
      </c>
      <c r="P86" s="233">
        <f t="shared" si="6"/>
        <v>5.7799495350928055E-3</v>
      </c>
      <c r="Q86" s="233">
        <f t="shared" si="6"/>
        <v>5.4439004609274444E-3</v>
      </c>
      <c r="R86" s="233">
        <f t="shared" si="6"/>
        <v>5.6996963486980945E-3</v>
      </c>
      <c r="S86" s="233">
        <f t="shared" si="6"/>
        <v>5.1045583660597194E-3</v>
      </c>
      <c r="T86" s="233">
        <f t="shared" si="6"/>
        <v>5.268411447301548E-3</v>
      </c>
      <c r="U86" s="233">
        <f t="shared" si="6"/>
        <v>5.1686750224518851E-3</v>
      </c>
      <c r="V86" s="233">
        <f t="shared" si="6"/>
        <v>5.3249064961532417E-3</v>
      </c>
      <c r="W86" s="233">
        <f t="shared" si="6"/>
        <v>5.4603183683547205E-3</v>
      </c>
      <c r="X86" s="233">
        <f t="shared" si="6"/>
        <v>4.9663194719246793E-3</v>
      </c>
      <c r="Y86" s="233">
        <f t="shared" si="6"/>
        <v>5.9357693314324349E-3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9.8758628984443222E-2</v>
      </c>
      <c r="C87" s="233">
        <f t="shared" si="7"/>
        <v>9.9260413805918685E-2</v>
      </c>
      <c r="D87" s="233">
        <f t="shared" si="7"/>
        <v>0.10180008853985907</v>
      </c>
      <c r="E87" s="233">
        <f t="shared" si="7"/>
        <v>0.102626473273111</v>
      </c>
      <c r="F87" s="233">
        <f t="shared" si="7"/>
        <v>0.104499104879622</v>
      </c>
      <c r="G87" s="233">
        <f t="shared" si="7"/>
        <v>0.10603305982856057</v>
      </c>
      <c r="H87" s="233">
        <f t="shared" si="7"/>
        <v>9.3182230402303973E-2</v>
      </c>
      <c r="I87" s="233">
        <f t="shared" si="7"/>
        <v>9.5261723240751911E-2</v>
      </c>
      <c r="J87" s="233">
        <f t="shared" si="7"/>
        <v>9.6844146367687498E-2</v>
      </c>
      <c r="K87" s="233">
        <f t="shared" si="7"/>
        <v>9.5961919309190846E-2</v>
      </c>
      <c r="L87" s="233">
        <f t="shared" si="7"/>
        <v>9.6131320599409487E-2</v>
      </c>
      <c r="M87" s="233">
        <f t="shared" si="7"/>
        <v>8.886727342804511E-2</v>
      </c>
      <c r="N87" s="233">
        <f t="shared" si="7"/>
        <v>7.2719815386534645E-2</v>
      </c>
      <c r="O87" s="233">
        <f t="shared" si="7"/>
        <v>7.5352192377589056E-2</v>
      </c>
      <c r="P87" s="233">
        <f t="shared" si="7"/>
        <v>7.2197681257598692E-2</v>
      </c>
      <c r="Q87" s="233">
        <f t="shared" si="7"/>
        <v>6.8000072991956262E-2</v>
      </c>
      <c r="R87" s="233">
        <f t="shared" si="7"/>
        <v>7.119523410195254E-2</v>
      </c>
      <c r="S87" s="233">
        <f t="shared" si="7"/>
        <v>6.3761331415789088E-2</v>
      </c>
      <c r="T87" s="233">
        <f t="shared" si="7"/>
        <v>6.5808029654372074E-2</v>
      </c>
      <c r="U87" s="233">
        <f t="shared" si="7"/>
        <v>6.4562216249367546E-2</v>
      </c>
      <c r="V87" s="233">
        <f t="shared" si="7"/>
        <v>6.6513712550885756E-2</v>
      </c>
      <c r="W87" s="233">
        <f t="shared" si="7"/>
        <v>6.8205150015579794E-2</v>
      </c>
      <c r="X87" s="233">
        <f t="shared" si="7"/>
        <v>6.2034581457927347E-2</v>
      </c>
      <c r="Y87" s="233">
        <f t="shared" si="7"/>
        <v>7.4144035273572273E-2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5.2344925712308789E-2</v>
      </c>
      <c r="C88" s="233">
        <f t="shared" si="8"/>
        <v>5.261088616025944E-2</v>
      </c>
      <c r="D88" s="233">
        <f t="shared" si="8"/>
        <v>5.3956987120232058E-2</v>
      </c>
      <c r="E88" s="233">
        <f t="shared" si="8"/>
        <v>5.4394994896531532E-2</v>
      </c>
      <c r="F88" s="233">
        <f t="shared" si="8"/>
        <v>5.538754373340106E-2</v>
      </c>
      <c r="G88" s="233">
        <f t="shared" si="8"/>
        <v>5.6200584160084853E-2</v>
      </c>
      <c r="H88" s="233">
        <f t="shared" si="8"/>
        <v>4.9389273406014747E-2</v>
      </c>
      <c r="I88" s="233">
        <f t="shared" si="8"/>
        <v>5.0491464670385025E-2</v>
      </c>
      <c r="J88" s="233">
        <f t="shared" si="8"/>
        <v>5.1330194631267055E-2</v>
      </c>
      <c r="K88" s="233">
        <f t="shared" si="8"/>
        <v>5.0862588809747672E-2</v>
      </c>
      <c r="L88" s="233">
        <f t="shared" si="8"/>
        <v>5.0952376386218183E-2</v>
      </c>
      <c r="M88" s="233">
        <f t="shared" si="8"/>
        <v>4.7102221584902855E-2</v>
      </c>
      <c r="N88" s="233">
        <f t="shared" si="8"/>
        <v>3.8543602451392683E-2</v>
      </c>
      <c r="O88" s="233">
        <f t="shared" si="8"/>
        <v>3.9938838285065871E-2</v>
      </c>
      <c r="P88" s="233">
        <f t="shared" si="8"/>
        <v>3.8266856282758457E-2</v>
      </c>
      <c r="Q88" s="233">
        <f t="shared" si="8"/>
        <v>3.6042002666483157E-2</v>
      </c>
      <c r="R88" s="233">
        <f t="shared" si="8"/>
        <v>3.7735530337548361E-2</v>
      </c>
      <c r="S88" s="233">
        <f t="shared" si="8"/>
        <v>3.3795347207615921E-2</v>
      </c>
      <c r="T88" s="233">
        <f t="shared" si="8"/>
        <v>3.4880156386882827E-2</v>
      </c>
      <c r="U88" s="233">
        <f t="shared" si="8"/>
        <v>3.4219839300599339E-2</v>
      </c>
      <c r="V88" s="233">
        <f t="shared" si="8"/>
        <v>3.5254188703595875E-2</v>
      </c>
      <c r="W88" s="233">
        <f t="shared" si="8"/>
        <v>3.615069941204619E-2</v>
      </c>
      <c r="X88" s="233">
        <f t="shared" si="8"/>
        <v>3.2880119857889932E-2</v>
      </c>
      <c r="Y88" s="233">
        <f t="shared" si="8"/>
        <v>3.929848012589663E-2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5.2340122495434682E-2</v>
      </c>
      <c r="C89" s="300">
        <f t="shared" si="9"/>
        <v>5.2788497978849165E-2</v>
      </c>
      <c r="D89" s="300">
        <f t="shared" si="9"/>
        <v>5.5097793269255999E-2</v>
      </c>
      <c r="E89" s="300">
        <f t="shared" si="9"/>
        <v>5.5863359227848852E-2</v>
      </c>
      <c r="F89" s="300">
        <f t="shared" si="9"/>
        <v>5.7623375621139616E-2</v>
      </c>
      <c r="G89" s="300">
        <f t="shared" si="9"/>
        <v>5.9090804845769583E-2</v>
      </c>
      <c r="H89" s="300">
        <f t="shared" si="9"/>
        <v>5.1786652706185154E-2</v>
      </c>
      <c r="I89" s="300">
        <f t="shared" si="9"/>
        <v>5.3580290964534157E-2</v>
      </c>
      <c r="J89" s="300">
        <f t="shared" si="9"/>
        <v>5.491010558599909E-2</v>
      </c>
      <c r="K89" s="300">
        <f t="shared" si="9"/>
        <v>5.4077051247844884E-2</v>
      </c>
      <c r="L89" s="300">
        <f t="shared" si="9"/>
        <v>5.4193948634313205E-2</v>
      </c>
      <c r="M89" s="300">
        <f t="shared" si="9"/>
        <v>4.8687221123394936E-2</v>
      </c>
      <c r="N89" s="300">
        <f t="shared" si="9"/>
        <v>4.0609549890976135E-2</v>
      </c>
      <c r="O89" s="300">
        <f t="shared" si="9"/>
        <v>4.257726714990711E-2</v>
      </c>
      <c r="P89" s="300">
        <f t="shared" si="9"/>
        <v>4.0797807628989206E-2</v>
      </c>
      <c r="Q89" s="300">
        <f t="shared" si="9"/>
        <v>3.7229369888388437E-2</v>
      </c>
      <c r="R89" s="300">
        <f t="shared" si="9"/>
        <v>3.9623371337956834E-2</v>
      </c>
      <c r="S89" s="300">
        <f t="shared" si="9"/>
        <v>3.5181379426205292E-2</v>
      </c>
      <c r="T89" s="300">
        <f t="shared" si="9"/>
        <v>3.664140556128153E-2</v>
      </c>
      <c r="U89" s="300">
        <f t="shared" si="9"/>
        <v>3.5945373533620539E-2</v>
      </c>
      <c r="V89" s="300">
        <f t="shared" si="9"/>
        <v>3.6840662702645292E-2</v>
      </c>
      <c r="W89" s="300">
        <f t="shared" si="9"/>
        <v>3.7244762120396756E-2</v>
      </c>
      <c r="X89" s="300">
        <f t="shared" si="9"/>
        <v>5.8058372755486948E-2</v>
      </c>
      <c r="Y89" s="300">
        <f t="shared" si="9"/>
        <v>6.2434655626734732E-2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0.12705356490780895</v>
      </c>
      <c r="C90" s="301">
        <f t="shared" si="10"/>
        <v>0.12812743768967186</v>
      </c>
      <c r="D90" s="301">
        <f t="shared" si="10"/>
        <v>0.1336599672845436</v>
      </c>
      <c r="E90" s="301">
        <f t="shared" si="10"/>
        <v>0.13549461423289422</v>
      </c>
      <c r="F90" s="301">
        <f t="shared" si="10"/>
        <v>0.13971319775379054</v>
      </c>
      <c r="G90" s="301">
        <f t="shared" si="10"/>
        <v>0.14323113519085326</v>
      </c>
      <c r="H90" s="301">
        <f t="shared" si="10"/>
        <v>0.11631161491443434</v>
      </c>
      <c r="I90" s="301">
        <f t="shared" si="10"/>
        <v>0.12050297363599187</v>
      </c>
      <c r="J90" s="301">
        <f t="shared" si="10"/>
        <v>0.12376217390096733</v>
      </c>
      <c r="K90" s="301">
        <f t="shared" si="10"/>
        <v>0.1219564922120551</v>
      </c>
      <c r="L90" s="301">
        <f t="shared" si="10"/>
        <v>0.12236174941953473</v>
      </c>
      <c r="M90" s="301">
        <f t="shared" si="10"/>
        <v>0.10826773179216792</v>
      </c>
      <c r="N90" s="301">
        <f t="shared" si="10"/>
        <v>8.2320119145097237E-2</v>
      </c>
      <c r="O90" s="301">
        <f t="shared" si="10"/>
        <v>8.5566167962496803E-2</v>
      </c>
      <c r="P90" s="301">
        <f t="shared" si="10"/>
        <v>8.2598028905999238E-2</v>
      </c>
      <c r="Q90" s="301">
        <f t="shared" si="10"/>
        <v>7.748107440776178E-2</v>
      </c>
      <c r="R90" s="301">
        <f t="shared" si="10"/>
        <v>8.1133888808875454E-2</v>
      </c>
      <c r="S90" s="301">
        <f t="shared" si="10"/>
        <v>7.4397888324545386E-2</v>
      </c>
      <c r="T90" s="301">
        <f t="shared" si="10"/>
        <v>7.6181633892822648E-2</v>
      </c>
      <c r="U90" s="301">
        <f t="shared" si="10"/>
        <v>7.5535366549564276E-2</v>
      </c>
      <c r="V90" s="301">
        <f t="shared" si="10"/>
        <v>7.6862551363462622E-2</v>
      </c>
      <c r="W90" s="301">
        <f t="shared" si="10"/>
        <v>7.810905091967911E-2</v>
      </c>
      <c r="X90" s="301">
        <f t="shared" si="10"/>
        <v>7.3334267025343597E-2</v>
      </c>
      <c r="Y90" s="301">
        <f t="shared" si="10"/>
        <v>8.6698747369340051E-2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1.9935682986231989E-3</v>
      </c>
      <c r="C91" s="302">
        <f t="shared" si="11"/>
        <v>1.8578268176137919E-3</v>
      </c>
      <c r="D91" s="302">
        <f t="shared" si="11"/>
        <v>1.2689128121559749E-3</v>
      </c>
      <c r="E91" s="302">
        <f t="shared" si="11"/>
        <v>1.1098441874756954E-3</v>
      </c>
      <c r="F91" s="302">
        <f t="shared" si="11"/>
        <v>8.0194505553644814E-4</v>
      </c>
      <c r="G91" s="302">
        <f t="shared" si="11"/>
        <v>5.988024024117226E-4</v>
      </c>
      <c r="H91" s="302">
        <f t="shared" si="11"/>
        <v>3.7164375809607543E-3</v>
      </c>
      <c r="I91" s="302">
        <f t="shared" si="11"/>
        <v>2.8945990510600246E-3</v>
      </c>
      <c r="J91" s="302">
        <f t="shared" si="11"/>
        <v>2.3652636608821557E-3</v>
      </c>
      <c r="K91" s="302">
        <f t="shared" si="11"/>
        <v>2.5243590358512589E-3</v>
      </c>
      <c r="L91" s="302">
        <f t="shared" si="11"/>
        <v>2.4418862441143445E-3</v>
      </c>
      <c r="M91" s="302">
        <f t="shared" si="11"/>
        <v>5.4739324137062645E-3</v>
      </c>
      <c r="N91" s="302">
        <f t="shared" si="11"/>
        <v>2.1508172257452374E-2</v>
      </c>
      <c r="O91" s="302">
        <f t="shared" si="11"/>
        <v>1.8225797081369566E-2</v>
      </c>
      <c r="P91" s="302">
        <f t="shared" si="11"/>
        <v>2.1195054553495574E-2</v>
      </c>
      <c r="Q91" s="302">
        <f t="shared" si="11"/>
        <v>2.7850674950483247E-2</v>
      </c>
      <c r="R91" s="302">
        <f t="shared" si="11"/>
        <v>2.2915977237842566E-2</v>
      </c>
      <c r="S91" s="302">
        <f t="shared" si="11"/>
        <v>3.3451917738465654E-2</v>
      </c>
      <c r="T91" s="302">
        <f t="shared" si="11"/>
        <v>3.0009714385205402E-2</v>
      </c>
      <c r="U91" s="302">
        <f t="shared" si="11"/>
        <v>3.1105981063597576E-2</v>
      </c>
      <c r="V91" s="302">
        <f t="shared" si="11"/>
        <v>2.8839812480165587E-2</v>
      </c>
      <c r="W91" s="302">
        <f t="shared" si="11"/>
        <v>2.6944310820828644E-2</v>
      </c>
      <c r="X91" s="302">
        <f t="shared" si="11"/>
        <v>3.0931874083762537E-2</v>
      </c>
      <c r="Y91" s="302">
        <f t="shared" si="11"/>
        <v>1.5197611715862765E-2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0.1220972799397346</v>
      </c>
      <c r="C92" s="302">
        <f t="shared" si="12"/>
        <v>0.12329184087237795</v>
      </c>
      <c r="D92" s="302">
        <f t="shared" si="12"/>
        <v>0.12933709531590568</v>
      </c>
      <c r="E92" s="302">
        <f t="shared" si="12"/>
        <v>0.13130601970005759</v>
      </c>
      <c r="F92" s="302">
        <f t="shared" si="12"/>
        <v>0.13577632420488314</v>
      </c>
      <c r="G92" s="302">
        <f t="shared" si="12"/>
        <v>0.13945138630206946</v>
      </c>
      <c r="H92" s="302">
        <f t="shared" si="12"/>
        <v>0.10979975023866215</v>
      </c>
      <c r="I92" s="302">
        <f t="shared" si="12"/>
        <v>0.1147505635935452</v>
      </c>
      <c r="J92" s="302">
        <f t="shared" si="12"/>
        <v>0.11849162723106821</v>
      </c>
      <c r="K92" s="302">
        <f t="shared" si="12"/>
        <v>0.1165533166019615</v>
      </c>
      <c r="L92" s="302">
        <f t="shared" si="12"/>
        <v>0.11703596463485755</v>
      </c>
      <c r="M92" s="302">
        <f t="shared" si="12"/>
        <v>0.10012781914907415</v>
      </c>
      <c r="N92" s="302">
        <f t="shared" si="12"/>
        <v>5.8630383499608828E-2</v>
      </c>
      <c r="O92" s="302">
        <f t="shared" si="12"/>
        <v>6.5079837308188115E-2</v>
      </c>
      <c r="P92" s="302">
        <f t="shared" si="12"/>
        <v>5.9237074765225037E-2</v>
      </c>
      <c r="Q92" s="302">
        <f t="shared" si="12"/>
        <v>4.7590426324309071E-2</v>
      </c>
      <c r="R92" s="302">
        <f t="shared" si="12"/>
        <v>5.6082084970072693E-2</v>
      </c>
      <c r="S92" s="302">
        <f t="shared" si="12"/>
        <v>3.9033157889158704E-2</v>
      </c>
      <c r="T92" s="302">
        <f t="shared" si="12"/>
        <v>4.4197706738103651E-2</v>
      </c>
      <c r="U92" s="302">
        <f t="shared" si="12"/>
        <v>4.2492546586260616E-2</v>
      </c>
      <c r="V92" s="302">
        <f t="shared" si="12"/>
        <v>4.6027355928430047E-2</v>
      </c>
      <c r="W92" s="302">
        <f t="shared" si="12"/>
        <v>4.9118614742802783E-2</v>
      </c>
      <c r="X92" s="302">
        <f t="shared" si="12"/>
        <v>4.0541382005546522E-2</v>
      </c>
      <c r="Y92" s="302">
        <f t="shared" si="12"/>
        <v>6.9276846277406781E-2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2.9627166694511445E-3</v>
      </c>
      <c r="C93" s="302">
        <f t="shared" si="13"/>
        <v>2.9777699996801116E-3</v>
      </c>
      <c r="D93" s="302">
        <f t="shared" si="13"/>
        <v>3.0539591564819374E-3</v>
      </c>
      <c r="E93" s="302">
        <f t="shared" si="13"/>
        <v>3.0787503453609498E-3</v>
      </c>
      <c r="F93" s="302">
        <f t="shared" si="13"/>
        <v>3.134928493370933E-3</v>
      </c>
      <c r="G93" s="302">
        <f t="shared" si="13"/>
        <v>3.1809464863720646E-3</v>
      </c>
      <c r="H93" s="302">
        <f t="shared" si="13"/>
        <v>2.79542709481144E-3</v>
      </c>
      <c r="I93" s="302">
        <f t="shared" si="13"/>
        <v>2.8578109913866413E-3</v>
      </c>
      <c r="J93" s="302">
        <f t="shared" si="13"/>
        <v>2.9052830090169754E-3</v>
      </c>
      <c r="K93" s="302">
        <f t="shared" si="13"/>
        <v>2.8788165742423418E-3</v>
      </c>
      <c r="L93" s="302">
        <f t="shared" si="13"/>
        <v>2.883898540562839E-3</v>
      </c>
      <c r="M93" s="302">
        <f t="shared" si="13"/>
        <v>2.6659802293875121E-3</v>
      </c>
      <c r="N93" s="302">
        <f t="shared" si="13"/>
        <v>2.1815633880360387E-3</v>
      </c>
      <c r="O93" s="302">
        <f t="shared" si="13"/>
        <v>2.2605335729391214E-3</v>
      </c>
      <c r="P93" s="302">
        <f t="shared" si="13"/>
        <v>2.1658995872786226E-3</v>
      </c>
      <c r="Q93" s="302">
        <f t="shared" si="13"/>
        <v>2.0399731329694614E-3</v>
      </c>
      <c r="R93" s="302">
        <f t="shared" si="13"/>
        <v>2.1358266009601848E-3</v>
      </c>
      <c r="S93" s="302">
        <f t="shared" si="13"/>
        <v>1.9128126969210407E-3</v>
      </c>
      <c r="T93" s="302">
        <f t="shared" si="13"/>
        <v>1.974212769513596E-3</v>
      </c>
      <c r="U93" s="302">
        <f t="shared" si="13"/>
        <v>1.9368388997060878E-3</v>
      </c>
      <c r="V93" s="302">
        <f t="shared" si="13"/>
        <v>1.9953829548669888E-3</v>
      </c>
      <c r="W93" s="302">
        <f t="shared" si="13"/>
        <v>2.0461253560476759E-3</v>
      </c>
      <c r="X93" s="302">
        <f t="shared" si="13"/>
        <v>1.8610109360345376E-3</v>
      </c>
      <c r="Y93" s="302">
        <f t="shared" si="13"/>
        <v>2.2242893760705102E-3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5.7751620412640405E-2</v>
      </c>
      <c r="C94" s="301">
        <f t="shared" si="14"/>
        <v>5.8239744404396283E-2</v>
      </c>
      <c r="D94" s="301">
        <f t="shared" si="14"/>
        <v>6.0754530583883436E-2</v>
      </c>
      <c r="E94" s="301">
        <f t="shared" si="14"/>
        <v>6.1588461014951947E-2</v>
      </c>
      <c r="F94" s="301">
        <f t="shared" si="14"/>
        <v>6.3505998978995698E-2</v>
      </c>
      <c r="G94" s="301">
        <f t="shared" si="14"/>
        <v>6.5105061450387844E-2</v>
      </c>
      <c r="H94" s="301">
        <f t="shared" si="14"/>
        <v>5.2868915870197451E-2</v>
      </c>
      <c r="I94" s="301">
        <f t="shared" si="14"/>
        <v>5.4774078925450873E-2</v>
      </c>
      <c r="J94" s="301">
        <f t="shared" si="14"/>
        <v>5.6255533591348765E-2</v>
      </c>
      <c r="K94" s="301">
        <f t="shared" si="14"/>
        <v>5.5434769187297776E-2</v>
      </c>
      <c r="L94" s="301">
        <f t="shared" si="14"/>
        <v>5.5618977008879432E-2</v>
      </c>
      <c r="M94" s="301">
        <f t="shared" si="14"/>
        <v>4.9212605360076329E-2</v>
      </c>
      <c r="N94" s="301">
        <f t="shared" si="14"/>
        <v>3.7418235975044192E-2</v>
      </c>
      <c r="O94" s="301">
        <f t="shared" si="14"/>
        <v>3.8893712710225833E-2</v>
      </c>
      <c r="P94" s="301">
        <f t="shared" si="14"/>
        <v>3.7544558593635993E-2</v>
      </c>
      <c r="Q94" s="301">
        <f t="shared" si="14"/>
        <v>3.521867018534626E-2</v>
      </c>
      <c r="R94" s="301">
        <f t="shared" si="14"/>
        <v>3.6879040367670653E-2</v>
      </c>
      <c r="S94" s="301">
        <f t="shared" si="14"/>
        <v>3.3817221965702457E-2</v>
      </c>
      <c r="T94" s="301">
        <f t="shared" si="14"/>
        <v>3.462801540582848E-2</v>
      </c>
      <c r="U94" s="301">
        <f t="shared" si="14"/>
        <v>3.4334257522529207E-2</v>
      </c>
      <c r="V94" s="301">
        <f t="shared" si="14"/>
        <v>3.4937523347028467E-2</v>
      </c>
      <c r="W94" s="301">
        <f t="shared" si="14"/>
        <v>3.5504114054399571E-2</v>
      </c>
      <c r="X94" s="301">
        <f t="shared" si="14"/>
        <v>3.3333757738792547E-2</v>
      </c>
      <c r="Y94" s="301">
        <f t="shared" si="14"/>
        <v>3.9408521531518234E-2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9.0616740846509013E-4</v>
      </c>
      <c r="C95" s="302">
        <f t="shared" si="15"/>
        <v>8.4446673527899653E-4</v>
      </c>
      <c r="D95" s="302">
        <f t="shared" si="15"/>
        <v>5.7677855097998875E-4</v>
      </c>
      <c r="E95" s="302">
        <f t="shared" si="15"/>
        <v>5.0447463067077069E-4</v>
      </c>
      <c r="F95" s="302">
        <f t="shared" si="15"/>
        <v>3.6452047978929457E-4</v>
      </c>
      <c r="G95" s="302">
        <f t="shared" si="15"/>
        <v>2.7218291018714651E-4</v>
      </c>
      <c r="H95" s="302">
        <f t="shared" si="15"/>
        <v>1.6892898095276151E-3</v>
      </c>
      <c r="I95" s="302">
        <f t="shared" si="15"/>
        <v>1.3157268413909208E-3</v>
      </c>
      <c r="J95" s="302">
        <f t="shared" si="15"/>
        <v>1.0751198458555252E-3</v>
      </c>
      <c r="K95" s="302">
        <f t="shared" si="15"/>
        <v>1.1474359253869357E-3</v>
      </c>
      <c r="L95" s="302">
        <f t="shared" si="15"/>
        <v>1.1099482927792476E-3</v>
      </c>
      <c r="M95" s="302">
        <f t="shared" si="15"/>
        <v>2.4881510971392112E-3</v>
      </c>
      <c r="N95" s="302">
        <f t="shared" si="15"/>
        <v>9.7764419352056285E-3</v>
      </c>
      <c r="O95" s="302">
        <f t="shared" si="15"/>
        <v>8.2844532188043503E-3</v>
      </c>
      <c r="P95" s="302">
        <f t="shared" si="15"/>
        <v>9.634115706134351E-3</v>
      </c>
      <c r="Q95" s="302">
        <f t="shared" si="15"/>
        <v>1.2659397704765108E-2</v>
      </c>
      <c r="R95" s="302">
        <f t="shared" si="15"/>
        <v>1.0416353289928439E-2</v>
      </c>
      <c r="S95" s="302">
        <f t="shared" si="15"/>
        <v>1.520541715384802E-2</v>
      </c>
      <c r="T95" s="302">
        <f t="shared" si="15"/>
        <v>1.3640779266002457E-2</v>
      </c>
      <c r="U95" s="302">
        <f t="shared" si="15"/>
        <v>1.4139082301635259E-2</v>
      </c>
      <c r="V95" s="302">
        <f t="shared" si="15"/>
        <v>1.3109005672802538E-2</v>
      </c>
      <c r="W95" s="302">
        <f t="shared" si="15"/>
        <v>1.2247414009467559E-2</v>
      </c>
      <c r="X95" s="302">
        <f t="shared" si="15"/>
        <v>1.4059942765346608E-2</v>
      </c>
      <c r="Y95" s="302">
        <f t="shared" si="15"/>
        <v>6.9080053253921725E-3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5.5498763608970249E-2</v>
      </c>
      <c r="C96" s="302">
        <f t="shared" si="16"/>
        <v>5.6041745851080869E-2</v>
      </c>
      <c r="D96" s="302">
        <f t="shared" si="16"/>
        <v>5.878958877995711E-2</v>
      </c>
      <c r="E96" s="302">
        <f t="shared" si="16"/>
        <v>5.9684554409117109E-2</v>
      </c>
      <c r="F96" s="302">
        <f t="shared" si="16"/>
        <v>6.1716511002219629E-2</v>
      </c>
      <c r="G96" s="302">
        <f t="shared" si="16"/>
        <v>6.3386993773667938E-2</v>
      </c>
      <c r="H96" s="302">
        <f t="shared" si="16"/>
        <v>4.9908977381210085E-2</v>
      </c>
      <c r="I96" s="302">
        <f t="shared" si="16"/>
        <v>5.2159347087975115E-2</v>
      </c>
      <c r="J96" s="302">
        <f t="shared" si="16"/>
        <v>5.3859830559576438E-2</v>
      </c>
      <c r="K96" s="302">
        <f t="shared" si="16"/>
        <v>5.2978780273618867E-2</v>
      </c>
      <c r="L96" s="302">
        <f t="shared" si="16"/>
        <v>5.3198165743117073E-2</v>
      </c>
      <c r="M96" s="302">
        <f t="shared" si="16"/>
        <v>4.5512645067760975E-2</v>
      </c>
      <c r="N96" s="302">
        <f t="shared" si="16"/>
        <v>2.6650174318003997E-2</v>
      </c>
      <c r="O96" s="302">
        <f t="shared" si="16"/>
        <v>2.9581744230994605E-2</v>
      </c>
      <c r="P96" s="302">
        <f t="shared" si="16"/>
        <v>2.6925943075102272E-2</v>
      </c>
      <c r="Q96" s="302">
        <f t="shared" si="16"/>
        <v>2.1632011965595034E-2</v>
      </c>
      <c r="R96" s="302">
        <f t="shared" si="16"/>
        <v>2.5491856804578498E-2</v>
      </c>
      <c r="S96" s="302">
        <f t="shared" si="16"/>
        <v>1.7742344495072147E-2</v>
      </c>
      <c r="T96" s="302">
        <f t="shared" si="16"/>
        <v>2.0089866699138027E-2</v>
      </c>
      <c r="U96" s="302">
        <f t="shared" si="16"/>
        <v>1.9314793902845729E-2</v>
      </c>
      <c r="V96" s="302">
        <f t="shared" si="16"/>
        <v>2.0921525422013663E-2</v>
      </c>
      <c r="W96" s="302">
        <f t="shared" si="16"/>
        <v>2.2326643064910345E-2</v>
      </c>
      <c r="X96" s="302">
        <f t="shared" si="16"/>
        <v>1.8427900911612057E-2</v>
      </c>
      <c r="Y96" s="302">
        <f t="shared" si="16"/>
        <v>3.1489475580639463E-2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1.3466893952050654E-3</v>
      </c>
      <c r="C97" s="302">
        <f t="shared" si="17"/>
        <v>1.3535318180364147E-3</v>
      </c>
      <c r="D97" s="302">
        <f t="shared" si="17"/>
        <v>1.3881632529463349E-3</v>
      </c>
      <c r="E97" s="302">
        <f t="shared" si="17"/>
        <v>1.3994319751640678E-3</v>
      </c>
      <c r="F97" s="302">
        <f t="shared" si="17"/>
        <v>1.4249674969867869E-3</v>
      </c>
      <c r="G97" s="302">
        <f t="shared" si="17"/>
        <v>1.4458847665327571E-3</v>
      </c>
      <c r="H97" s="302">
        <f t="shared" si="17"/>
        <v>1.2706486794597455E-3</v>
      </c>
      <c r="I97" s="302">
        <f t="shared" si="17"/>
        <v>1.2990049960848369E-3</v>
      </c>
      <c r="J97" s="302">
        <f t="shared" si="17"/>
        <v>1.3205831859168069E-3</v>
      </c>
      <c r="K97" s="302">
        <f t="shared" si="17"/>
        <v>1.3085529882919732E-3</v>
      </c>
      <c r="L97" s="302">
        <f t="shared" si="17"/>
        <v>1.3108629729831082E-3</v>
      </c>
      <c r="M97" s="302">
        <f t="shared" si="17"/>
        <v>1.2118091951761416E-3</v>
      </c>
      <c r="N97" s="302">
        <f t="shared" si="17"/>
        <v>9.9161972183456327E-4</v>
      </c>
      <c r="O97" s="302">
        <f t="shared" si="17"/>
        <v>1.0275152604268733E-3</v>
      </c>
      <c r="P97" s="302">
        <f t="shared" si="17"/>
        <v>9.8449981239937326E-4</v>
      </c>
      <c r="Q97" s="302">
        <f t="shared" si="17"/>
        <v>9.2726051498611892E-4</v>
      </c>
      <c r="R97" s="302">
        <f t="shared" si="17"/>
        <v>9.7083027316372038E-4</v>
      </c>
      <c r="S97" s="302">
        <f t="shared" si="17"/>
        <v>8.6946031678229155E-4</v>
      </c>
      <c r="T97" s="302">
        <f t="shared" si="17"/>
        <v>8.973694406879981E-4</v>
      </c>
      <c r="U97" s="302">
        <f t="shared" si="17"/>
        <v>8.8038131804822172E-4</v>
      </c>
      <c r="V97" s="302">
        <f t="shared" si="17"/>
        <v>9.0699225221226791E-4</v>
      </c>
      <c r="W97" s="302">
        <f t="shared" si="17"/>
        <v>9.3005698002167055E-4</v>
      </c>
      <c r="X97" s="302">
        <f t="shared" si="17"/>
        <v>8.4591406183388048E-4</v>
      </c>
      <c r="Y97" s="302">
        <f t="shared" si="17"/>
        <v>1.0110406254865952E-3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0.19753790557616047</v>
      </c>
      <c r="C98" s="301">
        <f t="shared" si="18"/>
        <v>0.19344053207939771</v>
      </c>
      <c r="D98" s="301">
        <f t="shared" si="18"/>
        <v>0.17254523948432887</v>
      </c>
      <c r="E98" s="301">
        <f t="shared" si="18"/>
        <v>0.16569048067215192</v>
      </c>
      <c r="F98" s="301">
        <f t="shared" si="18"/>
        <v>0.15005828105101368</v>
      </c>
      <c r="G98" s="301">
        <f t="shared" si="18"/>
        <v>0.13715242682044956</v>
      </c>
      <c r="H98" s="301">
        <f t="shared" si="18"/>
        <v>0.23759497113826683</v>
      </c>
      <c r="I98" s="301">
        <f t="shared" si="18"/>
        <v>0.22100185985305476</v>
      </c>
      <c r="J98" s="301">
        <f t="shared" si="18"/>
        <v>0.20831910277855575</v>
      </c>
      <c r="K98" s="301">
        <f t="shared" si="18"/>
        <v>0.21054415790060421</v>
      </c>
      <c r="L98" s="301">
        <f t="shared" si="18"/>
        <v>0.20847886625760437</v>
      </c>
      <c r="M98" s="301">
        <f t="shared" si="18"/>
        <v>0.26320377024289671</v>
      </c>
      <c r="N98" s="301">
        <f t="shared" si="18"/>
        <v>0.37548469994358458</v>
      </c>
      <c r="O98" s="301">
        <f t="shared" si="18"/>
        <v>0.35758669196233667</v>
      </c>
      <c r="P98" s="301">
        <f t="shared" si="18"/>
        <v>0.37722814795933107</v>
      </c>
      <c r="Q98" s="301">
        <f t="shared" si="18"/>
        <v>0.40595297955006338</v>
      </c>
      <c r="R98" s="301">
        <f t="shared" si="18"/>
        <v>0.38471262981655585</v>
      </c>
      <c r="S98" s="301">
        <f t="shared" si="18"/>
        <v>0.4312851408327486</v>
      </c>
      <c r="T98" s="301">
        <f t="shared" si="18"/>
        <v>0.41849653131983472</v>
      </c>
      <c r="U98" s="301">
        <f t="shared" si="18"/>
        <v>0.42579915143193708</v>
      </c>
      <c r="V98" s="301">
        <f t="shared" si="18"/>
        <v>0.41423446353553006</v>
      </c>
      <c r="W98" s="301">
        <f t="shared" si="18"/>
        <v>0.40459873259841661</v>
      </c>
      <c r="X98" s="301">
        <f t="shared" si="18"/>
        <v>0.42165449962530516</v>
      </c>
      <c r="Y98" s="301">
        <f t="shared" si="18"/>
        <v>0.34562639675412637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5.1410832048108979E-2</v>
      </c>
      <c r="C99" s="301">
        <f t="shared" si="19"/>
        <v>5.095275089853462E-2</v>
      </c>
      <c r="D99" s="301">
        <f t="shared" si="19"/>
        <v>4.8612088096363179E-2</v>
      </c>
      <c r="E99" s="301">
        <f t="shared" si="19"/>
        <v>4.7842614122167011E-2</v>
      </c>
      <c r="F99" s="301">
        <f t="shared" si="19"/>
        <v>4.6084992036610789E-2</v>
      </c>
      <c r="G99" s="301">
        <f t="shared" si="19"/>
        <v>4.4631028237506407E-2</v>
      </c>
      <c r="H99" s="301">
        <f t="shared" si="19"/>
        <v>5.5886622695520895E-2</v>
      </c>
      <c r="I99" s="301">
        <f t="shared" si="19"/>
        <v>5.4037250646757212E-2</v>
      </c>
      <c r="J99" s="301">
        <f t="shared" si="19"/>
        <v>5.2620304509488972E-2</v>
      </c>
      <c r="K99" s="301">
        <f t="shared" si="19"/>
        <v>5.2733696194892293E-2</v>
      </c>
      <c r="L99" s="301">
        <f t="shared" si="19"/>
        <v>5.2496573494836524E-2</v>
      </c>
      <c r="M99" s="301">
        <f t="shared" si="19"/>
        <v>5.855605853156156E-2</v>
      </c>
      <c r="N99" s="301">
        <f t="shared" si="19"/>
        <v>7.0875659326414556E-2</v>
      </c>
      <c r="O99" s="301">
        <f t="shared" si="19"/>
        <v>6.8978529465471602E-2</v>
      </c>
      <c r="P99" s="301">
        <f t="shared" si="19"/>
        <v>7.1001028763541391E-2</v>
      </c>
      <c r="Q99" s="301">
        <f t="shared" si="19"/>
        <v>7.4057301253282803E-2</v>
      </c>
      <c r="R99" s="301">
        <f t="shared" si="19"/>
        <v>7.1808287155680939E-2</v>
      </c>
      <c r="S99" s="301">
        <f t="shared" si="19"/>
        <v>7.6629143373441677E-2</v>
      </c>
      <c r="T99" s="301">
        <f t="shared" si="19"/>
        <v>7.529605853054494E-2</v>
      </c>
      <c r="U99" s="301">
        <f t="shared" si="19"/>
        <v>7.5991396139481276E-2</v>
      </c>
      <c r="V99" s="301">
        <f t="shared" si="19"/>
        <v>7.4844570777654731E-2</v>
      </c>
      <c r="W99" s="301">
        <f t="shared" si="19"/>
        <v>7.3870879111488943E-2</v>
      </c>
      <c r="X99" s="301">
        <f t="shared" si="19"/>
        <v>7.4679940928649324E-2</v>
      </c>
      <c r="Y99" s="301">
        <f t="shared" si="19"/>
        <v>6.6863305111472801E-2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1.4279299933914767E-2</v>
      </c>
      <c r="C100" s="302">
        <f t="shared" si="20"/>
        <v>1.398311563991359E-2</v>
      </c>
      <c r="D100" s="302">
        <f t="shared" si="20"/>
        <v>1.2472670597471544E-2</v>
      </c>
      <c r="E100" s="302">
        <f t="shared" si="20"/>
        <v>1.1977164903168325E-2</v>
      </c>
      <c r="F100" s="302">
        <f t="shared" si="20"/>
        <v>1.0847169794806691E-2</v>
      </c>
      <c r="G100" s="302">
        <f t="shared" si="20"/>
        <v>9.9142523229721249E-3</v>
      </c>
      <c r="H100" s="302">
        <f t="shared" si="20"/>
        <v>1.7332345014511266E-2</v>
      </c>
      <c r="I100" s="302">
        <f t="shared" si="20"/>
        <v>1.6127295639105015E-2</v>
      </c>
      <c r="J100" s="302">
        <f t="shared" si="20"/>
        <v>1.5204503184207968E-2</v>
      </c>
      <c r="K100" s="302">
        <f t="shared" si="20"/>
        <v>1.5375413287601032E-2</v>
      </c>
      <c r="L100" s="302">
        <f t="shared" si="20"/>
        <v>1.52398176046343E-2</v>
      </c>
      <c r="M100" s="302">
        <f t="shared" si="20"/>
        <v>1.9271081298361317E-2</v>
      </c>
      <c r="N100" s="302">
        <f t="shared" si="20"/>
        <v>2.7725930662764645E-2</v>
      </c>
      <c r="O100" s="302">
        <f t="shared" si="20"/>
        <v>2.6430924658601935E-2</v>
      </c>
      <c r="P100" s="302">
        <f t="shared" si="20"/>
        <v>2.785602579366914E-2</v>
      </c>
      <c r="Q100" s="302">
        <f t="shared" si="20"/>
        <v>2.9939465391169217E-2</v>
      </c>
      <c r="R100" s="302">
        <f t="shared" si="20"/>
        <v>2.8388034276611792E-2</v>
      </c>
      <c r="S100" s="302">
        <f t="shared" si="20"/>
        <v>3.1781440262183706E-2</v>
      </c>
      <c r="T100" s="302">
        <f t="shared" si="20"/>
        <v>3.0839043618983108E-2</v>
      </c>
      <c r="U100" s="302">
        <f t="shared" si="20"/>
        <v>3.1329677683852378E-2</v>
      </c>
      <c r="V100" s="302">
        <f t="shared" si="20"/>
        <v>3.0512136762160632E-2</v>
      </c>
      <c r="W100" s="302">
        <f t="shared" si="20"/>
        <v>2.9797195694074217E-2</v>
      </c>
      <c r="X100" s="302">
        <f t="shared" si="20"/>
        <v>3.09059526389707E-2</v>
      </c>
      <c r="Y100" s="302">
        <f t="shared" si="20"/>
        <v>2.5425819930616655E-2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1.3575394499881091E-2</v>
      </c>
      <c r="C101" s="302">
        <f t="shared" si="21"/>
        <v>1.3293810762979183E-2</v>
      </c>
      <c r="D101" s="302">
        <f t="shared" si="21"/>
        <v>1.1857823885720644E-2</v>
      </c>
      <c r="E101" s="302">
        <f t="shared" si="21"/>
        <v>1.1386744399454852E-2</v>
      </c>
      <c r="F101" s="302">
        <f t="shared" si="21"/>
        <v>1.0312452981112226E-2</v>
      </c>
      <c r="G101" s="302">
        <f t="shared" si="21"/>
        <v>9.4255241558477629E-3</v>
      </c>
      <c r="H101" s="302">
        <f t="shared" si="21"/>
        <v>1.6328235611196493E-2</v>
      </c>
      <c r="I101" s="302">
        <f t="shared" si="21"/>
        <v>1.5187907475084236E-2</v>
      </c>
      <c r="J101" s="302">
        <f t="shared" si="21"/>
        <v>1.4316310552304768E-2</v>
      </c>
      <c r="K101" s="302">
        <f t="shared" si="21"/>
        <v>1.4469222981834109E-2</v>
      </c>
      <c r="L101" s="302">
        <f t="shared" si="21"/>
        <v>1.4327289975461214E-2</v>
      </c>
      <c r="M101" s="302">
        <f t="shared" si="21"/>
        <v>1.8088148725084994E-2</v>
      </c>
      <c r="N101" s="302">
        <f t="shared" si="21"/>
        <v>2.580442936020886E-2</v>
      </c>
      <c r="O101" s="302">
        <f t="shared" si="21"/>
        <v>2.4574424828173444E-2</v>
      </c>
      <c r="P101" s="302">
        <f t="shared" si="21"/>
        <v>2.5924244311849465E-2</v>
      </c>
      <c r="Q101" s="302">
        <f t="shared" si="21"/>
        <v>2.7898300479193467E-2</v>
      </c>
      <c r="R101" s="302">
        <f t="shared" si="21"/>
        <v>2.6438600245424219E-2</v>
      </c>
      <c r="S101" s="302">
        <f t="shared" si="21"/>
        <v>2.9639202216224795E-2</v>
      </c>
      <c r="T101" s="302">
        <f t="shared" si="21"/>
        <v>2.87603307979197E-2</v>
      </c>
      <c r="U101" s="302">
        <f t="shared" si="21"/>
        <v>2.9262188649532547E-2</v>
      </c>
      <c r="V101" s="302">
        <f t="shared" si="21"/>
        <v>2.846742877798376E-2</v>
      </c>
      <c r="W101" s="302">
        <f t="shared" si="21"/>
        <v>2.7805232586399713E-2</v>
      </c>
      <c r="X101" s="302">
        <f t="shared" si="21"/>
        <v>2.897735580605593E-2</v>
      </c>
      <c r="Y101" s="302">
        <f t="shared" si="21"/>
        <v>2.3752477641313694E-2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9.2197691442176925E-3</v>
      </c>
      <c r="C102" s="302">
        <f t="shared" si="22"/>
        <v>9.2666140656351859E-3</v>
      </c>
      <c r="D102" s="302">
        <f t="shared" si="22"/>
        <v>9.5037094464552434E-3</v>
      </c>
      <c r="E102" s="302">
        <f t="shared" si="22"/>
        <v>9.5808579097666283E-3</v>
      </c>
      <c r="F102" s="302">
        <f t="shared" si="22"/>
        <v>9.7556804167388145E-3</v>
      </c>
      <c r="G102" s="302">
        <f t="shared" si="22"/>
        <v>9.8988852247872509E-3</v>
      </c>
      <c r="H102" s="302">
        <f t="shared" si="22"/>
        <v>8.699175570651918E-3</v>
      </c>
      <c r="I102" s="302">
        <f t="shared" si="22"/>
        <v>8.8933099374885177E-3</v>
      </c>
      <c r="J102" s="302">
        <f t="shared" si="22"/>
        <v>9.0410395695099833E-3</v>
      </c>
      <c r="K102" s="302">
        <f t="shared" si="22"/>
        <v>8.9586778569612727E-3</v>
      </c>
      <c r="L102" s="302">
        <f t="shared" si="22"/>
        <v>8.9744925842879814E-3</v>
      </c>
      <c r="M102" s="302">
        <f t="shared" si="22"/>
        <v>8.2963458880308226E-3</v>
      </c>
      <c r="N102" s="302">
        <f t="shared" si="22"/>
        <v>6.7888742175591784E-3</v>
      </c>
      <c r="O102" s="302">
        <f t="shared" si="22"/>
        <v>7.0346239652788918E-3</v>
      </c>
      <c r="P102" s="302">
        <f t="shared" si="22"/>
        <v>6.7401295541246013E-3</v>
      </c>
      <c r="Q102" s="302">
        <f t="shared" si="22"/>
        <v>6.348255147148177E-3</v>
      </c>
      <c r="R102" s="302">
        <f t="shared" si="22"/>
        <v>6.6465445028802113E-3</v>
      </c>
      <c r="S102" s="302">
        <f t="shared" si="22"/>
        <v>5.9525406744369907E-3</v>
      </c>
      <c r="T102" s="302">
        <f t="shared" si="22"/>
        <v>6.1436134491571091E-3</v>
      </c>
      <c r="U102" s="302">
        <f t="shared" si="22"/>
        <v>6.0273085539896938E-3</v>
      </c>
      <c r="V102" s="302">
        <f t="shared" si="22"/>
        <v>6.2094936002060281E-3</v>
      </c>
      <c r="W102" s="302">
        <f t="shared" si="22"/>
        <v>6.3674004394029971E-3</v>
      </c>
      <c r="X102" s="302">
        <f t="shared" si="22"/>
        <v>5.7913371811829451E-3</v>
      </c>
      <c r="Y102" s="302">
        <f t="shared" si="22"/>
        <v>6.9218345340815793E-3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1.0711529514668465E-2</v>
      </c>
      <c r="C103" s="302">
        <f t="shared" si="23"/>
        <v>1.0765953953125311E-2</v>
      </c>
      <c r="D103" s="302">
        <f t="shared" si="23"/>
        <v>1.1041411410868531E-2</v>
      </c>
      <c r="E103" s="302">
        <f t="shared" si="23"/>
        <v>1.1131042509960588E-2</v>
      </c>
      <c r="F103" s="302">
        <f t="shared" si="23"/>
        <v>1.1334151331230292E-2</v>
      </c>
      <c r="G103" s="302">
        <f t="shared" si="23"/>
        <v>1.1500526703981932E-2</v>
      </c>
      <c r="H103" s="302">
        <f t="shared" si="23"/>
        <v>1.0106703803615407E-2</v>
      </c>
      <c r="I103" s="302">
        <f t="shared" si="23"/>
        <v>1.0332249147284428E-2</v>
      </c>
      <c r="J103" s="302">
        <f t="shared" si="23"/>
        <v>1.0503881461373508E-2</v>
      </c>
      <c r="K103" s="302">
        <f t="shared" si="23"/>
        <v>1.0408193608343313E-2</v>
      </c>
      <c r="L103" s="302">
        <f t="shared" si="23"/>
        <v>1.0426567161506821E-2</v>
      </c>
      <c r="M103" s="302">
        <f t="shared" si="23"/>
        <v>9.6386962030686422E-3</v>
      </c>
      <c r="N103" s="302">
        <f t="shared" si="23"/>
        <v>7.8873153346104979E-3</v>
      </c>
      <c r="O103" s="302">
        <f t="shared" si="23"/>
        <v>8.1728274374349985E-3</v>
      </c>
      <c r="P103" s="302">
        <f t="shared" si="23"/>
        <v>7.830683775523201E-3</v>
      </c>
      <c r="Q103" s="302">
        <f t="shared" si="23"/>
        <v>7.3754040162676464E-3</v>
      </c>
      <c r="R103" s="302">
        <f t="shared" si="23"/>
        <v>7.7219566454990399E-3</v>
      </c>
      <c r="S103" s="302">
        <f t="shared" si="23"/>
        <v>6.9156628679238521E-3</v>
      </c>
      <c r="T103" s="302">
        <f t="shared" si="23"/>
        <v>7.1376512532998265E-3</v>
      </c>
      <c r="U103" s="302">
        <f t="shared" si="23"/>
        <v>7.0025282043602016E-3</v>
      </c>
      <c r="V103" s="302">
        <f t="shared" si="23"/>
        <v>7.2141908250996116E-3</v>
      </c>
      <c r="W103" s="302">
        <f t="shared" si="23"/>
        <v>7.3976470203870126E-3</v>
      </c>
      <c r="X103" s="302">
        <f t="shared" si="23"/>
        <v>6.7283766193368894E-3</v>
      </c>
      <c r="Y103" s="302">
        <f t="shared" si="23"/>
        <v>8.0417886551927848E-3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3.6248389554269693E-3</v>
      </c>
      <c r="C104" s="302">
        <f t="shared" si="24"/>
        <v>3.6432564768813479E-3</v>
      </c>
      <c r="D104" s="302">
        <f t="shared" si="24"/>
        <v>3.7364727558472188E-3</v>
      </c>
      <c r="E104" s="302">
        <f t="shared" si="24"/>
        <v>3.7668043998166146E-3</v>
      </c>
      <c r="F104" s="302">
        <f t="shared" si="24"/>
        <v>3.8355375127227705E-3</v>
      </c>
      <c r="G104" s="302">
        <f t="shared" si="24"/>
        <v>3.891839829917336E-3</v>
      </c>
      <c r="H104" s="302">
        <f t="shared" si="24"/>
        <v>3.4201626955458154E-3</v>
      </c>
      <c r="I104" s="302">
        <f t="shared" si="24"/>
        <v>3.4964884477950205E-3</v>
      </c>
      <c r="J104" s="302">
        <f t="shared" si="24"/>
        <v>3.5545697420927397E-3</v>
      </c>
      <c r="K104" s="302">
        <f t="shared" si="24"/>
        <v>3.5221884601525613E-3</v>
      </c>
      <c r="L104" s="302">
        <f t="shared" si="24"/>
        <v>3.5284061689461999E-3</v>
      </c>
      <c r="M104" s="302">
        <f t="shared" si="24"/>
        <v>3.2617864170157809E-3</v>
      </c>
      <c r="N104" s="302">
        <f t="shared" si="24"/>
        <v>2.6691097512713665E-3</v>
      </c>
      <c r="O104" s="302">
        <f t="shared" si="24"/>
        <v>2.7657285759823337E-3</v>
      </c>
      <c r="P104" s="302">
        <f t="shared" si="24"/>
        <v>2.6499453283749808E-3</v>
      </c>
      <c r="Q104" s="302">
        <f t="shared" si="24"/>
        <v>2.4958762195043025E-3</v>
      </c>
      <c r="R104" s="302">
        <f t="shared" si="24"/>
        <v>2.6131514852656811E-3</v>
      </c>
      <c r="S104" s="302">
        <f t="shared" si="24"/>
        <v>2.3402973526723343E-3</v>
      </c>
      <c r="T104" s="302">
        <f t="shared" si="24"/>
        <v>2.4154194111851951E-3</v>
      </c>
      <c r="U104" s="302">
        <f t="shared" si="24"/>
        <v>2.3696930477464639E-3</v>
      </c>
      <c r="V104" s="302">
        <f t="shared" si="24"/>
        <v>2.441320812204687E-3</v>
      </c>
      <c r="W104" s="302">
        <f t="shared" si="24"/>
        <v>2.5034033712249973E-3</v>
      </c>
      <c r="X104" s="302">
        <f t="shared" si="24"/>
        <v>2.2769186831028631E-3</v>
      </c>
      <c r="Y104" s="302">
        <f t="shared" si="24"/>
        <v>2.7213843502680852E-3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0.16801305224610474</v>
      </c>
      <c r="C105" s="301">
        <f t="shared" si="25"/>
        <v>0.16880068002084073</v>
      </c>
      <c r="D105" s="301">
        <f t="shared" si="25"/>
        <v>0.17278505007421807</v>
      </c>
      <c r="E105" s="301">
        <f t="shared" si="25"/>
        <v>0.17408080394145942</v>
      </c>
      <c r="F105" s="301">
        <f t="shared" si="25"/>
        <v>0.1770157699343145</v>
      </c>
      <c r="G105" s="301">
        <f t="shared" si="25"/>
        <v>0.17941862445326445</v>
      </c>
      <c r="H105" s="301">
        <f t="shared" si="25"/>
        <v>0.15918913716084432</v>
      </c>
      <c r="I105" s="301">
        <f t="shared" si="25"/>
        <v>0.16245823042064511</v>
      </c>
      <c r="J105" s="301">
        <f t="shared" si="25"/>
        <v>0.16494517442201986</v>
      </c>
      <c r="K105" s="301">
        <f t="shared" si="25"/>
        <v>0.16915614617133318</v>
      </c>
      <c r="L105" s="301">
        <f t="shared" si="25"/>
        <v>0.17015888585331682</v>
      </c>
      <c r="M105" s="301">
        <f t="shared" si="25"/>
        <v>0.16082326245945183</v>
      </c>
      <c r="N105" s="301">
        <f t="shared" si="25"/>
        <v>0.1385973534818617</v>
      </c>
      <c r="O105" s="301">
        <f t="shared" si="25"/>
        <v>0.14248359320967977</v>
      </c>
      <c r="P105" s="301">
        <f t="shared" si="25"/>
        <v>0.13796477208064703</v>
      </c>
      <c r="Q105" s="301">
        <f t="shared" si="25"/>
        <v>0.13189668074615341</v>
      </c>
      <c r="R105" s="301">
        <f t="shared" si="25"/>
        <v>0.13648810426727365</v>
      </c>
      <c r="S105" s="301">
        <f t="shared" si="25"/>
        <v>0.12537109979727504</v>
      </c>
      <c r="T105" s="301">
        <f t="shared" si="25"/>
        <v>0.12826985900301721</v>
      </c>
      <c r="U105" s="301">
        <f t="shared" si="25"/>
        <v>0.12627130398590219</v>
      </c>
      <c r="V105" s="301">
        <f t="shared" si="25"/>
        <v>0.12932214335016426</v>
      </c>
      <c r="W105" s="301">
        <f t="shared" si="25"/>
        <v>0.13179027404669372</v>
      </c>
      <c r="X105" s="301">
        <f t="shared" si="25"/>
        <v>0.1216688165910218</v>
      </c>
      <c r="Y105" s="301">
        <f t="shared" si="25"/>
        <v>0.13928579382870909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0</v>
      </c>
      <c r="C106" s="302">
        <f t="shared" si="26"/>
        <v>0</v>
      </c>
      <c r="D106" s="302">
        <f t="shared" si="26"/>
        <v>0</v>
      </c>
      <c r="E106" s="302">
        <f t="shared" si="26"/>
        <v>0</v>
      </c>
      <c r="F106" s="302">
        <f t="shared" si="26"/>
        <v>0</v>
      </c>
      <c r="G106" s="302">
        <f t="shared" si="26"/>
        <v>0</v>
      </c>
      <c r="H106" s="302">
        <f t="shared" si="26"/>
        <v>0</v>
      </c>
      <c r="I106" s="302">
        <f t="shared" si="26"/>
        <v>0</v>
      </c>
      <c r="J106" s="302">
        <f t="shared" si="26"/>
        <v>0</v>
      </c>
      <c r="K106" s="302">
        <f t="shared" si="26"/>
        <v>5.6602131657105806E-3</v>
      </c>
      <c r="L106" s="302">
        <f t="shared" si="26"/>
        <v>6.4058805926278063E-3</v>
      </c>
      <c r="M106" s="302">
        <f t="shared" si="26"/>
        <v>8.5317094741585962E-3</v>
      </c>
      <c r="N106" s="302">
        <f t="shared" si="26"/>
        <v>1.1905067587095249E-2</v>
      </c>
      <c r="O106" s="302">
        <f t="shared" si="26"/>
        <v>1.1612827930943212E-2</v>
      </c>
      <c r="P106" s="302">
        <f t="shared" si="26"/>
        <v>1.2124677988347675E-2</v>
      </c>
      <c r="Q106" s="302">
        <f t="shared" si="26"/>
        <v>1.2717232708162843E-2</v>
      </c>
      <c r="R106" s="302">
        <f t="shared" si="26"/>
        <v>1.2230579575557763E-2</v>
      </c>
      <c r="S106" s="302">
        <f t="shared" si="26"/>
        <v>1.2965129060132226E-2</v>
      </c>
      <c r="T106" s="302">
        <f t="shared" si="26"/>
        <v>1.2600488188342805E-2</v>
      </c>
      <c r="U106" s="302">
        <f t="shared" si="26"/>
        <v>1.2594582016843311E-2</v>
      </c>
      <c r="V106" s="302">
        <f t="shared" si="26"/>
        <v>1.2525674764496687E-2</v>
      </c>
      <c r="W106" s="302">
        <f t="shared" si="26"/>
        <v>1.2284779671690865E-2</v>
      </c>
      <c r="X106" s="302">
        <f t="shared" si="26"/>
        <v>1.2280436805917207E-2</v>
      </c>
      <c r="Y106" s="302">
        <f t="shared" si="26"/>
        <v>1.0593949063561665E-2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2.5571380221382652E-3</v>
      </c>
      <c r="C107" s="302">
        <f t="shared" si="27"/>
        <v>2.5040973182343055E-3</v>
      </c>
      <c r="D107" s="302">
        <f t="shared" si="27"/>
        <v>2.2336067153157987E-3</v>
      </c>
      <c r="E107" s="302">
        <f t="shared" si="27"/>
        <v>2.1448715212269531E-3</v>
      </c>
      <c r="F107" s="302">
        <f t="shared" si="27"/>
        <v>1.9425119188798653E-3</v>
      </c>
      <c r="G107" s="302">
        <f t="shared" si="27"/>
        <v>1.7754449933452851E-3</v>
      </c>
      <c r="H107" s="302">
        <f t="shared" si="27"/>
        <v>3.0756787300868747E-3</v>
      </c>
      <c r="I107" s="302">
        <f t="shared" si="27"/>
        <v>2.8608800784092193E-3</v>
      </c>
      <c r="J107" s="302">
        <f t="shared" si="27"/>
        <v>2.6967011566668255E-3</v>
      </c>
      <c r="K107" s="302">
        <f t="shared" si="27"/>
        <v>2.7255046059964532E-3</v>
      </c>
      <c r="L107" s="302">
        <f t="shared" si="27"/>
        <v>2.6987693028569602E-3</v>
      </c>
      <c r="M107" s="302">
        <f t="shared" si="27"/>
        <v>3.4071859094342923E-3</v>
      </c>
      <c r="N107" s="302">
        <f t="shared" si="27"/>
        <v>4.8606681343329704E-3</v>
      </c>
      <c r="O107" s="302">
        <f t="shared" si="27"/>
        <v>4.6289775299606477E-3</v>
      </c>
      <c r="P107" s="302">
        <f t="shared" si="27"/>
        <v>4.8832371556946346E-3</v>
      </c>
      <c r="Q107" s="302">
        <f t="shared" si="27"/>
        <v>5.2550815307068031E-3</v>
      </c>
      <c r="R107" s="302">
        <f t="shared" si="27"/>
        <v>4.9801241459524834E-3</v>
      </c>
      <c r="S107" s="302">
        <f t="shared" si="27"/>
        <v>5.5830076196766911E-3</v>
      </c>
      <c r="T107" s="302">
        <f t="shared" si="27"/>
        <v>5.4174584328491411E-3</v>
      </c>
      <c r="U107" s="302">
        <f t="shared" si="27"/>
        <v>5.5119912137623628E-3</v>
      </c>
      <c r="V107" s="302">
        <f t="shared" si="27"/>
        <v>5.3622857531936199E-3</v>
      </c>
      <c r="W107" s="302">
        <f t="shared" si="27"/>
        <v>5.2375507364963428E-3</v>
      </c>
      <c r="X107" s="302">
        <f t="shared" si="27"/>
        <v>5.4583384897833901E-3</v>
      </c>
      <c r="Y107" s="302">
        <f t="shared" si="27"/>
        <v>4.4741509130452398E-3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0.16545591422396647</v>
      </c>
      <c r="C108" s="302">
        <f t="shared" si="28"/>
        <v>0.16629658270260642</v>
      </c>
      <c r="D108" s="302">
        <f t="shared" si="28"/>
        <v>0.17055144335890227</v>
      </c>
      <c r="E108" s="302">
        <f t="shared" si="28"/>
        <v>0.17193593242023245</v>
      </c>
      <c r="F108" s="302">
        <f t="shared" si="28"/>
        <v>0.17507325801543464</v>
      </c>
      <c r="G108" s="302">
        <f t="shared" si="28"/>
        <v>0.17764317945991914</v>
      </c>
      <c r="H108" s="302">
        <f t="shared" si="28"/>
        <v>0.15611345843075744</v>
      </c>
      <c r="I108" s="302">
        <f t="shared" si="28"/>
        <v>0.15959735034223591</v>
      </c>
      <c r="J108" s="302">
        <f t="shared" si="28"/>
        <v>0.16224847326535305</v>
      </c>
      <c r="K108" s="302">
        <f t="shared" si="28"/>
        <v>0.16077042839962613</v>
      </c>
      <c r="L108" s="302">
        <f t="shared" si="28"/>
        <v>0.16105423595783205</v>
      </c>
      <c r="M108" s="302">
        <f t="shared" si="28"/>
        <v>0.14888436707585892</v>
      </c>
      <c r="N108" s="302">
        <f t="shared" si="28"/>
        <v>0.12183161776043347</v>
      </c>
      <c r="O108" s="302">
        <f t="shared" si="28"/>
        <v>0.1262417877487759</v>
      </c>
      <c r="P108" s="302">
        <f t="shared" si="28"/>
        <v>0.12095685693660473</v>
      </c>
      <c r="Q108" s="302">
        <f t="shared" si="28"/>
        <v>0.11392436650728377</v>
      </c>
      <c r="R108" s="302">
        <f t="shared" si="28"/>
        <v>0.1192774005457634</v>
      </c>
      <c r="S108" s="302">
        <f t="shared" si="28"/>
        <v>0.10682296311746611</v>
      </c>
      <c r="T108" s="302">
        <f t="shared" si="28"/>
        <v>0.11025191238182527</v>
      </c>
      <c r="U108" s="302">
        <f t="shared" si="28"/>
        <v>0.10816473075529653</v>
      </c>
      <c r="V108" s="302">
        <f t="shared" si="28"/>
        <v>0.11143418283247396</v>
      </c>
      <c r="W108" s="302">
        <f t="shared" si="28"/>
        <v>0.11426794363850649</v>
      </c>
      <c r="X108" s="302">
        <f t="shared" si="28"/>
        <v>0.10393004129532118</v>
      </c>
      <c r="Y108" s="302">
        <f t="shared" si="28"/>
        <v>0.12421769385210218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0.16073326910768232</v>
      </c>
      <c r="C109" s="235">
        <f t="shared" si="29"/>
        <v>0.16154994219816285</v>
      </c>
      <c r="D109" s="235">
        <f t="shared" si="29"/>
        <v>0.16568335541637116</v>
      </c>
      <c r="E109" s="235">
        <f t="shared" si="29"/>
        <v>0.1670283266971814</v>
      </c>
      <c r="F109" s="235">
        <f t="shared" si="29"/>
        <v>0.17007610290715991</v>
      </c>
      <c r="G109" s="235">
        <f t="shared" si="29"/>
        <v>0.17257267050983133</v>
      </c>
      <c r="H109" s="235">
        <f t="shared" si="29"/>
        <v>0.15165747711692984</v>
      </c>
      <c r="I109" s="235">
        <f t="shared" si="29"/>
        <v>0.15504192752340931</v>
      </c>
      <c r="J109" s="235">
        <f t="shared" si="29"/>
        <v>0.15761737885277141</v>
      </c>
      <c r="K109" s="235">
        <f t="shared" si="29"/>
        <v>0.15618152215178616</v>
      </c>
      <c r="L109" s="235">
        <f t="shared" si="29"/>
        <v>0.15645722892746647</v>
      </c>
      <c r="M109" s="235">
        <f t="shared" si="29"/>
        <v>0.14463472733127961</v>
      </c>
      <c r="N109" s="235">
        <f t="shared" si="29"/>
        <v>0.11835415068212476</v>
      </c>
      <c r="O109" s="235">
        <f t="shared" si="29"/>
        <v>0.12263844020342483</v>
      </c>
      <c r="P109" s="235">
        <f t="shared" si="29"/>
        <v>0.117504358351879</v>
      </c>
      <c r="Q109" s="235">
        <f t="shared" si="29"/>
        <v>0.11067259786767436</v>
      </c>
      <c r="R109" s="235">
        <f t="shared" si="29"/>
        <v>0.11587283905992843</v>
      </c>
      <c r="S109" s="235">
        <f t="shared" si="29"/>
        <v>0.10377389142099702</v>
      </c>
      <c r="T109" s="235">
        <f t="shared" si="29"/>
        <v>0.1071049674206061</v>
      </c>
      <c r="U109" s="235">
        <f t="shared" si="29"/>
        <v>0.10507736068544075</v>
      </c>
      <c r="V109" s="235">
        <f t="shared" si="29"/>
        <v>0.10825349206170747</v>
      </c>
      <c r="W109" s="235">
        <f t="shared" si="29"/>
        <v>0.11100636820009846</v>
      </c>
      <c r="X109" s="235">
        <f t="shared" si="29"/>
        <v>0.10096354291259087</v>
      </c>
      <c r="Y109" s="235">
        <f t="shared" si="29"/>
        <v>0.12067212047094983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0.54155970671253939</v>
      </c>
      <c r="C113" s="322">
        <f>IF(C$5=0,0,C$5/FBT_fec!C$5)</f>
        <v>0.54223868826987409</v>
      </c>
      <c r="D113" s="322">
        <f>IF(D$5=0,0,D$5/FBT_fec!D$5)</f>
        <v>0.5456956639343904</v>
      </c>
      <c r="E113" s="322">
        <f>IF(E$5=0,0,E$5/FBT_fec!E$5)</f>
        <v>0.54682869934407397</v>
      </c>
      <c r="F113" s="322">
        <f>IF(F$5=0,0,F$5/FBT_fec!F$5)</f>
        <v>0.54941307856229771</v>
      </c>
      <c r="G113" s="322">
        <f>IF(G$5=0,0,G$5/FBT_fec!G$5)</f>
        <v>0.55154920103765714</v>
      </c>
      <c r="H113" s="322">
        <f>IF(H$5=0,0,H$5/FBT_fec!H$5)</f>
        <v>0.53796223291813206</v>
      </c>
      <c r="I113" s="322">
        <f>IF(I$5=0,0,I$5/FBT_fec!I$5)</f>
        <v>0.54066356814477756</v>
      </c>
      <c r="J113" s="322">
        <f>IF(J$5=0,0,J$5/FBT_fec!J$5)</f>
        <v>0.54268149443009528</v>
      </c>
      <c r="K113" s="322">
        <f>IF(K$5=0,0,K$5/FBT_fec!K$5)</f>
        <v>0.54197373195610132</v>
      </c>
      <c r="L113" s="322">
        <f>IF(L$5=0,0,L$5/FBT_fec!L$5)</f>
        <v>0.54265465014925784</v>
      </c>
      <c r="M113" s="322">
        <f>IF(M$5=0,0,M$5/FBT_fec!M$5)</f>
        <v>0.53493292076739773</v>
      </c>
      <c r="N113" s="322">
        <f>IF(N$5=0,0,N$5/FBT_fec!N$5)</f>
        <v>0.50210958452065313</v>
      </c>
      <c r="O113" s="322">
        <f>IF(O$5=0,0,O$5/FBT_fec!O$5)</f>
        <v>0.50527219869922191</v>
      </c>
      <c r="P113" s="322">
        <f>IF(P$5=0,0,P$5/FBT_fec!P$5)</f>
        <v>0.50000262792260086</v>
      </c>
      <c r="Q113" s="322">
        <f>IF(Q$5=0,0,Q$5/FBT_fec!Q$5)</f>
        <v>0.49575042711284972</v>
      </c>
      <c r="R113" s="322">
        <f>IF(R$5=0,0,R$5/FBT_fec!R$5)</f>
        <v>0.49818782912136439</v>
      </c>
      <c r="S113" s="322">
        <f>IF(S$5=0,0,S$5/FBT_fec!S$5)</f>
        <v>0.48762819071957197</v>
      </c>
      <c r="T113" s="322">
        <f>IF(T$5=0,0,T$5/FBT_fec!T$5)</f>
        <v>0.49083891757627024</v>
      </c>
      <c r="U113" s="322">
        <f>IF(U$5=0,0,U$5/FBT_fec!U$5)</f>
        <v>0.48976661008830563</v>
      </c>
      <c r="V113" s="322">
        <f>IF(V$5=0,0,V$5/FBT_fec!V$5)</f>
        <v>0.49257819866170394</v>
      </c>
      <c r="W113" s="322">
        <f>IF(W$5=0,0,W$5/FBT_fec!W$5)</f>
        <v>0.49497957599238007</v>
      </c>
      <c r="X113" s="322">
        <f>IF(X$5=0,0,X$5/FBT_fec!X$5)</f>
        <v>0.49174589952398196</v>
      </c>
      <c r="Y113" s="322">
        <f>IF(Y$5=0,0,Y$5/FBT_fec!Y$5)</f>
        <v>0.51112347716226236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0.4911754255853395</v>
      </c>
      <c r="C114" s="334">
        <f>IF(C$6=0,0,C$6/FBT_fec!C$6)</f>
        <v>0.49117542558533955</v>
      </c>
      <c r="D114" s="334">
        <f>IF(D$6=0,0,D$6/FBT_fec!D$6)</f>
        <v>0.49117542558533966</v>
      </c>
      <c r="E114" s="334">
        <f>IF(E$6=0,0,E$6/FBT_fec!E$6)</f>
        <v>0.49117542558533955</v>
      </c>
      <c r="F114" s="334">
        <f>IF(F$6=0,0,F$6/FBT_fec!F$6)</f>
        <v>0.49117542558533944</v>
      </c>
      <c r="G114" s="334">
        <f>IF(G$6=0,0,G$6/FBT_fec!G$6)</f>
        <v>0.49117542558533961</v>
      </c>
      <c r="H114" s="334">
        <f>IF(H$6=0,0,H$6/FBT_fec!H$6)</f>
        <v>0.49117542558533961</v>
      </c>
      <c r="I114" s="334">
        <f>IF(I$6=0,0,I$6/FBT_fec!I$6)</f>
        <v>0.49117542558533955</v>
      </c>
      <c r="J114" s="334">
        <f>IF(J$6=0,0,J$6/FBT_fec!J$6)</f>
        <v>0.4911754255853395</v>
      </c>
      <c r="K114" s="334">
        <f>IF(K$6=0,0,K$6/FBT_fec!K$6)</f>
        <v>0.4911754255853395</v>
      </c>
      <c r="L114" s="334">
        <f>IF(L$6=0,0,L$6/FBT_fec!L$6)</f>
        <v>0.49117542558533955</v>
      </c>
      <c r="M114" s="334">
        <f>IF(M$6=0,0,M$6/FBT_fec!M$6)</f>
        <v>0.49117542558533961</v>
      </c>
      <c r="N114" s="334">
        <f>IF(N$6=0,0,N$6/FBT_fec!N$6)</f>
        <v>0.4911754255853395</v>
      </c>
      <c r="O114" s="334">
        <f>IF(O$6=0,0,O$6/FBT_fec!O$6)</f>
        <v>0.49117542558533955</v>
      </c>
      <c r="P114" s="334">
        <f>IF(P$6=0,0,P$6/FBT_fec!P$6)</f>
        <v>0.4911754255853395</v>
      </c>
      <c r="Q114" s="334">
        <f>IF(Q$6=0,0,Q$6/FBT_fec!Q$6)</f>
        <v>0.49117542558533944</v>
      </c>
      <c r="R114" s="334">
        <f>IF(R$6=0,0,R$6/FBT_fec!R$6)</f>
        <v>0.49117542558533955</v>
      </c>
      <c r="S114" s="334">
        <f>IF(S$6=0,0,S$6/FBT_fec!S$6)</f>
        <v>0.4911754255853395</v>
      </c>
      <c r="T114" s="334">
        <f>IF(T$6=0,0,T$6/FBT_fec!T$6)</f>
        <v>0.49117542558533955</v>
      </c>
      <c r="U114" s="334">
        <f>IF(U$6=0,0,U$6/FBT_fec!U$6)</f>
        <v>0.49117542558533955</v>
      </c>
      <c r="V114" s="334">
        <f>IF(V$6=0,0,V$6/FBT_fec!V$6)</f>
        <v>0.49117542558533961</v>
      </c>
      <c r="W114" s="334">
        <f>IF(W$6=0,0,W$6/FBT_fec!W$6)</f>
        <v>0.49117542558533955</v>
      </c>
      <c r="X114" s="334">
        <f>IF(X$6=0,0,X$6/FBT_fec!X$6)</f>
        <v>0.4911754255853395</v>
      </c>
      <c r="Y114" s="334">
        <f>IF(Y$6=0,0,Y$6/FBT_fec!Y$6)</f>
        <v>0.49117542558533955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0.12729121995496934</v>
      </c>
      <c r="C115" s="335">
        <f>IF(C$7=0,0,C$7/FBT_fec!C$7)</f>
        <v>0.12729121995496934</v>
      </c>
      <c r="D115" s="335">
        <f>IF(D$7=0,0,D$7/FBT_fec!D$7)</f>
        <v>0.12729121995496931</v>
      </c>
      <c r="E115" s="335">
        <f>IF(E$7=0,0,E$7/FBT_fec!E$7)</f>
        <v>0.12729121995496931</v>
      </c>
      <c r="F115" s="335">
        <f>IF(F$7=0,0,F$7/FBT_fec!F$7)</f>
        <v>0.12729121995496934</v>
      </c>
      <c r="G115" s="335">
        <f>IF(G$7=0,0,G$7/FBT_fec!G$7)</f>
        <v>0.12729121995496931</v>
      </c>
      <c r="H115" s="335">
        <f>IF(H$7=0,0,H$7/FBT_fec!H$7)</f>
        <v>0.12729121995496931</v>
      </c>
      <c r="I115" s="335">
        <f>IF(I$7=0,0,I$7/FBT_fec!I$7)</f>
        <v>0.12729121995496934</v>
      </c>
      <c r="J115" s="335">
        <f>IF(J$7=0,0,J$7/FBT_fec!J$7)</f>
        <v>0.12729121995496931</v>
      </c>
      <c r="K115" s="335">
        <f>IF(K$7=0,0,K$7/FBT_fec!K$7)</f>
        <v>0.12729121995496931</v>
      </c>
      <c r="L115" s="335">
        <f>IF(L$7=0,0,L$7/FBT_fec!L$7)</f>
        <v>0.12729121995496931</v>
      </c>
      <c r="M115" s="335">
        <f>IF(M$7=0,0,M$7/FBT_fec!M$7)</f>
        <v>0.12729121995496931</v>
      </c>
      <c r="N115" s="335">
        <f>IF(N$7=0,0,N$7/FBT_fec!N$7)</f>
        <v>0.12729121995496936</v>
      </c>
      <c r="O115" s="335">
        <f>IF(O$7=0,0,O$7/FBT_fec!O$7)</f>
        <v>0.12729121995496934</v>
      </c>
      <c r="P115" s="335">
        <f>IF(P$7=0,0,P$7/FBT_fec!P$7)</f>
        <v>0.12729121995496934</v>
      </c>
      <c r="Q115" s="335">
        <f>IF(Q$7=0,0,Q$7/FBT_fec!Q$7)</f>
        <v>0.12729121995496934</v>
      </c>
      <c r="R115" s="335">
        <f>IF(R$7=0,0,R$7/FBT_fec!R$7)</f>
        <v>0.12729121995496934</v>
      </c>
      <c r="S115" s="335">
        <f>IF(S$7=0,0,S$7/FBT_fec!S$7)</f>
        <v>0.12729121995496936</v>
      </c>
      <c r="T115" s="335">
        <f>IF(T$7=0,0,T$7/FBT_fec!T$7)</f>
        <v>0.12729121995496931</v>
      </c>
      <c r="U115" s="335">
        <f>IF(U$7=0,0,U$7/FBT_fec!U$7)</f>
        <v>0.12729121995496931</v>
      </c>
      <c r="V115" s="335">
        <f>IF(V$7=0,0,V$7/FBT_fec!V$7)</f>
        <v>0.12729121995496931</v>
      </c>
      <c r="W115" s="335">
        <f>IF(W$7=0,0,W$7/FBT_fec!W$7)</f>
        <v>0.12729121995496936</v>
      </c>
      <c r="X115" s="335">
        <f>IF(X$7=0,0,X$7/FBT_fec!X$7)</f>
        <v>0.12729121995496928</v>
      </c>
      <c r="Y115" s="335">
        <f>IF(Y$7=0,0,Y$7/FBT_fec!Y$7)</f>
        <v>0.12729121995496931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0.69562584506377301</v>
      </c>
      <c r="C116" s="335">
        <f>IF(C$8=0,0,C$8/FBT_fec!C$8)</f>
        <v>0.69562584506377367</v>
      </c>
      <c r="D116" s="335">
        <f>IF(D$8=0,0,D$8/FBT_fec!D$8)</f>
        <v>0.69562584506377345</v>
      </c>
      <c r="E116" s="335">
        <f>IF(E$8=0,0,E$8/FBT_fec!E$8)</f>
        <v>0.69562584506377334</v>
      </c>
      <c r="F116" s="335">
        <f>IF(F$8=0,0,F$8/FBT_fec!F$8)</f>
        <v>0.69562584506377301</v>
      </c>
      <c r="G116" s="335">
        <f>IF(G$8=0,0,G$8/FBT_fec!G$8)</f>
        <v>0.69562584506377334</v>
      </c>
      <c r="H116" s="335">
        <f>IF(H$8=0,0,H$8/FBT_fec!H$8)</f>
        <v>0.69562584506377367</v>
      </c>
      <c r="I116" s="335">
        <f>IF(I$8=0,0,I$8/FBT_fec!I$8)</f>
        <v>0.69562584506377323</v>
      </c>
      <c r="J116" s="335">
        <f>IF(J$8=0,0,J$8/FBT_fec!J$8)</f>
        <v>0.69562584506377345</v>
      </c>
      <c r="K116" s="335">
        <f>IF(K$8=0,0,K$8/FBT_fec!K$8)</f>
        <v>0.69562584506377356</v>
      </c>
      <c r="L116" s="335">
        <f>IF(L$8=0,0,L$8/FBT_fec!L$8)</f>
        <v>0.69562584506377334</v>
      </c>
      <c r="M116" s="335">
        <f>IF(M$8=0,0,M$8/FBT_fec!M$8)</f>
        <v>0.69562584506377301</v>
      </c>
      <c r="N116" s="335">
        <f>IF(N$8=0,0,N$8/FBT_fec!N$8)</f>
        <v>0.69562584506377301</v>
      </c>
      <c r="O116" s="335">
        <f>IF(O$8=0,0,O$8/FBT_fec!O$8)</f>
        <v>0.69562584506377367</v>
      </c>
      <c r="P116" s="335">
        <f>IF(P$8=0,0,P$8/FBT_fec!P$8)</f>
        <v>0.69562584506377312</v>
      </c>
      <c r="Q116" s="335">
        <f>IF(Q$8=0,0,Q$8/FBT_fec!Q$8)</f>
        <v>0.69562584506377367</v>
      </c>
      <c r="R116" s="335">
        <f>IF(R$8=0,0,R$8/FBT_fec!R$8)</f>
        <v>0.69562584506377323</v>
      </c>
      <c r="S116" s="335">
        <f>IF(S$8=0,0,S$8/FBT_fec!S$8)</f>
        <v>0.69562584506377334</v>
      </c>
      <c r="T116" s="335">
        <f>IF(T$8=0,0,T$8/FBT_fec!T$8)</f>
        <v>0.69562584506377345</v>
      </c>
      <c r="U116" s="335">
        <f>IF(U$8=0,0,U$8/FBT_fec!U$8)</f>
        <v>0.69562584506377345</v>
      </c>
      <c r="V116" s="335">
        <f>IF(V$8=0,0,V$8/FBT_fec!V$8)</f>
        <v>0.69562584506377367</v>
      </c>
      <c r="W116" s="335">
        <f>IF(W$8=0,0,W$8/FBT_fec!W$8)</f>
        <v>0.69562584506377334</v>
      </c>
      <c r="X116" s="335">
        <f>IF(X$8=0,0,X$8/FBT_fec!X$8)</f>
        <v>0.69562584506377312</v>
      </c>
      <c r="Y116" s="335">
        <f>IF(Y$8=0,0,Y$8/FBT_fec!Y$8)</f>
        <v>0.69562584506377345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0.49160238530192696</v>
      </c>
      <c r="C117" s="335">
        <f>IF(C$9=0,0,C$9/FBT_fec!C$9)</f>
        <v>0.49160238530192696</v>
      </c>
      <c r="D117" s="335">
        <f>IF(D$9=0,0,D$9/FBT_fec!D$9)</f>
        <v>0.49160238530192707</v>
      </c>
      <c r="E117" s="335">
        <f>IF(E$9=0,0,E$9/FBT_fec!E$9)</f>
        <v>0.49160238530192713</v>
      </c>
      <c r="F117" s="335">
        <f>IF(F$9=0,0,F$9/FBT_fec!F$9)</f>
        <v>0.49160238530192685</v>
      </c>
      <c r="G117" s="335">
        <f>IF(G$9=0,0,G$9/FBT_fec!G$9)</f>
        <v>0.49160238530192707</v>
      </c>
      <c r="H117" s="335">
        <f>IF(H$9=0,0,H$9/FBT_fec!H$9)</f>
        <v>0.49160238530192713</v>
      </c>
      <c r="I117" s="335">
        <f>IF(I$9=0,0,I$9/FBT_fec!I$9)</f>
        <v>0.49160238530192713</v>
      </c>
      <c r="J117" s="335">
        <f>IF(J$9=0,0,J$9/FBT_fec!J$9)</f>
        <v>0.49160238530192713</v>
      </c>
      <c r="K117" s="335">
        <f>IF(K$9=0,0,K$9/FBT_fec!K$9)</f>
        <v>0.49160238530192685</v>
      </c>
      <c r="L117" s="335">
        <f>IF(L$9=0,0,L$9/FBT_fec!L$9)</f>
        <v>0.49160238530192696</v>
      </c>
      <c r="M117" s="335">
        <f>IF(M$9=0,0,M$9/FBT_fec!M$9)</f>
        <v>0.49160238530192696</v>
      </c>
      <c r="N117" s="335">
        <f>IF(N$9=0,0,N$9/FBT_fec!N$9)</f>
        <v>0.49160238530192685</v>
      </c>
      <c r="O117" s="335">
        <f>IF(O$9=0,0,O$9/FBT_fec!O$9)</f>
        <v>0.49160238530192674</v>
      </c>
      <c r="P117" s="335">
        <f>IF(P$9=0,0,P$9/FBT_fec!P$9)</f>
        <v>0.49160238530192679</v>
      </c>
      <c r="Q117" s="335">
        <f>IF(Q$9=0,0,Q$9/FBT_fec!Q$9)</f>
        <v>0.49160238530192685</v>
      </c>
      <c r="R117" s="335">
        <f>IF(R$9=0,0,R$9/FBT_fec!R$9)</f>
        <v>0.49160238530192713</v>
      </c>
      <c r="S117" s="335">
        <f>IF(S$9=0,0,S$9/FBT_fec!S$9)</f>
        <v>0.49160238530192718</v>
      </c>
      <c r="T117" s="335">
        <f>IF(T$9=0,0,T$9/FBT_fec!T$9)</f>
        <v>0.49160238530192668</v>
      </c>
      <c r="U117" s="335">
        <f>IF(U$9=0,0,U$9/FBT_fec!U$9)</f>
        <v>0.49160238530192679</v>
      </c>
      <c r="V117" s="335">
        <f>IF(V$9=0,0,V$9/FBT_fec!V$9)</f>
        <v>0.49160238530192713</v>
      </c>
      <c r="W117" s="335">
        <f>IF(W$9=0,0,W$9/FBT_fec!W$9)</f>
        <v>0.49160238530192701</v>
      </c>
      <c r="X117" s="335">
        <f>IF(X$9=0,0,X$9/FBT_fec!X$9)</f>
        <v>0.49160238530192685</v>
      </c>
      <c r="Y117" s="335">
        <f>IF(Y$9=0,0,Y$9/FBT_fec!Y$9)</f>
        <v>0.49160238530192685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0.85667042024938311</v>
      </c>
      <c r="C118" s="336">
        <f>IF(C$10=0,0,C$10/FBT_fec!C$10)</f>
        <v>0.85705737899449086</v>
      </c>
      <c r="D118" s="336">
        <f>IF(D$10=0,0,D$10/FBT_fec!D$10)</f>
        <v>0.85868708009338834</v>
      </c>
      <c r="E118" s="336">
        <f>IF(E$10=0,0,E$10/FBT_fec!E$10)</f>
        <v>0.85911189036044855</v>
      </c>
      <c r="F118" s="336">
        <f>IF(F$10=0,0,F$10/FBT_fec!F$10)</f>
        <v>0.85991214917520842</v>
      </c>
      <c r="G118" s="336">
        <f>IF(G$10=0,0,G$10/FBT_fec!G$10)</f>
        <v>0.86042177402222808</v>
      </c>
      <c r="H118" s="336">
        <f>IF(H$10=0,0,H$10/FBT_fec!H$10)</f>
        <v>0.85635114479399632</v>
      </c>
      <c r="I118" s="336">
        <f>IF(I$10=0,0,I$10/FBT_fec!I$10)</f>
        <v>0.85785187824050901</v>
      </c>
      <c r="J118" s="336">
        <f>IF(J$10=0,0,J$10/FBT_fec!J$10)</f>
        <v>0.85872183813176928</v>
      </c>
      <c r="K118" s="336">
        <f>IF(K$10=0,0,K$10/FBT_fec!K$10)</f>
        <v>0.85849416031420722</v>
      </c>
      <c r="L118" s="336">
        <f>IF(L$10=0,0,L$10/FBT_fec!L$10)</f>
        <v>0.85869848560235795</v>
      </c>
      <c r="M118" s="336">
        <f>IF(M$10=0,0,M$10/FBT_fec!M$10)</f>
        <v>0.85432049695728984</v>
      </c>
      <c r="N118" s="336">
        <f>IF(N$10=0,0,N$10/FBT_fec!N$10)</f>
        <v>0.83956218319989806</v>
      </c>
      <c r="O118" s="336">
        <f>IF(O$10=0,0,O$10/FBT_fec!O$10)</f>
        <v>0.84613289849637774</v>
      </c>
      <c r="P118" s="336">
        <f>IF(P$10=0,0,P$10/FBT_fec!P$10)</f>
        <v>0.84234914343123901</v>
      </c>
      <c r="Q118" s="336">
        <f>IF(Q$10=0,0,Q$10/FBT_fec!Q$10)</f>
        <v>0.82311149733867395</v>
      </c>
      <c r="R118" s="336">
        <f>IF(R$10=0,0,R$10/FBT_fec!R$10)</f>
        <v>0.83589992427341497</v>
      </c>
      <c r="S118" s="336">
        <f>IF(S$10=0,0,S$10/FBT_fec!S$10)</f>
        <v>0.81163951422665437</v>
      </c>
      <c r="T118" s="336">
        <f>IF(T$10=0,0,T$10/FBT_fec!T$10)</f>
        <v>0.82330824462664898</v>
      </c>
      <c r="U118" s="336">
        <f>IF(U$10=0,0,U$10/FBT_fec!U$10)</f>
        <v>0.81986017699891633</v>
      </c>
      <c r="V118" s="336">
        <f>IF(V$10=0,0,V$10/FBT_fec!V$10)</f>
        <v>0.82336082000749877</v>
      </c>
      <c r="W118" s="336">
        <f>IF(W$10=0,0,W$10/FBT_fec!W$10)</f>
        <v>0.82218849924697934</v>
      </c>
      <c r="X118" s="336">
        <f>IF(X$10=0,0,X$10/FBT_fec!X$10)</f>
        <v>0.79756780421614271</v>
      </c>
      <c r="Y118" s="336">
        <f>IF(Y$10=0,0,Y$10/FBT_fec!Y$10)</f>
        <v>0.80994823123058901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0.67743626139647939</v>
      </c>
      <c r="C119" s="349">
        <f>IF(C$16=0,0,C$16/FBT_fec!C$16)</f>
        <v>0.67771161515544154</v>
      </c>
      <c r="D119" s="349">
        <f>IF(D$16=0,0,D$16/FBT_fec!D$16)</f>
        <v>0.67887062311034596</v>
      </c>
      <c r="E119" s="349">
        <f>IF(E$16=0,0,E$16/FBT_fec!E$16)</f>
        <v>0.67917247186431529</v>
      </c>
      <c r="F119" s="349">
        <f>IF(F$16=0,0,F$16/FBT_fec!F$16)</f>
        <v>0.67974055451544935</v>
      </c>
      <c r="G119" s="349">
        <f>IF(G$16=0,0,G$16/FBT_fec!G$16)</f>
        <v>0.68010171828163002</v>
      </c>
      <c r="H119" s="349">
        <f>IF(H$16=0,0,H$16/FBT_fec!H$16)</f>
        <v>0.67430880538342985</v>
      </c>
      <c r="I119" s="349">
        <f>IF(I$16=0,0,I$16/FBT_fec!I$16)</f>
        <v>0.67599616228495873</v>
      </c>
      <c r="J119" s="349">
        <f>IF(J$16=0,0,J$16/FBT_fec!J$16)</f>
        <v>0.67703743693636809</v>
      </c>
      <c r="K119" s="349">
        <f>IF(K$16=0,0,K$16/FBT_fec!K$16)</f>
        <v>0.67674440791514723</v>
      </c>
      <c r="L119" s="349">
        <f>IF(L$16=0,0,L$16/FBT_fec!L$16)</f>
        <v>0.67696615677157357</v>
      </c>
      <c r="M119" s="349">
        <f>IF(M$16=0,0,M$16/FBT_fec!M$16)</f>
        <v>0.67099401456882601</v>
      </c>
      <c r="N119" s="349">
        <f>IF(N$16=0,0,N$16/FBT_fec!N$16)</f>
        <v>0.62235953050541837</v>
      </c>
      <c r="O119" s="349">
        <f>IF(O$16=0,0,O$16/FBT_fec!O$16)</f>
        <v>0.63220300146945752</v>
      </c>
      <c r="P119" s="349">
        <f>IF(P$16=0,0,P$16/FBT_fec!P$16)</f>
        <v>0.62297138398692387</v>
      </c>
      <c r="Q119" s="349">
        <f>IF(Q$16=0,0,Q$16/FBT_fec!Q$16)</f>
        <v>0.60290567144799778</v>
      </c>
      <c r="R119" s="349">
        <f>IF(R$16=0,0,R$16/FBT_fec!R$16)</f>
        <v>0.61717828522129459</v>
      </c>
      <c r="S119" s="349">
        <f>IF(S$16=0,0,S$16/FBT_fec!S$16)</f>
        <v>0.58406135516996449</v>
      </c>
      <c r="T119" s="349">
        <f>IF(T$16=0,0,T$16/FBT_fec!T$16)</f>
        <v>0.59527045747710228</v>
      </c>
      <c r="U119" s="349">
        <f>IF(U$16=0,0,U$16/FBT_fec!U$16)</f>
        <v>0.59281241170543886</v>
      </c>
      <c r="V119" s="349">
        <f>IF(V$16=0,0,V$16/FBT_fec!V$16)</f>
        <v>0.599624286450535</v>
      </c>
      <c r="W119" s="349">
        <f>IF(W$16=0,0,W$16/FBT_fec!W$16)</f>
        <v>0.60530600396789147</v>
      </c>
      <c r="X119" s="349">
        <f>IF(X$16=0,0,X$16/FBT_fec!X$16)</f>
        <v>0.59087558629529791</v>
      </c>
      <c r="Y119" s="349">
        <f>IF(Y$16=0,0,Y$16/FBT_fec!Y$16)</f>
        <v>0.64225555481739438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0.36951068803444315</v>
      </c>
      <c r="C120" s="349">
        <f>IF(C$25=0,0,C$25/FBT_fec!C$25)</f>
        <v>0.36966088099387706</v>
      </c>
      <c r="D120" s="349">
        <f>IF(D$25=0,0,D$25/FBT_fec!D$25)</f>
        <v>0.37029306715109767</v>
      </c>
      <c r="E120" s="349">
        <f>IF(E$25=0,0,E$25/FBT_fec!E$25)</f>
        <v>0.3704577119259902</v>
      </c>
      <c r="F120" s="349">
        <f>IF(F$25=0,0,F$25/FBT_fec!F$25)</f>
        <v>0.37076757519024506</v>
      </c>
      <c r="G120" s="349">
        <f>IF(G$25=0,0,G$25/FBT_fec!G$25)</f>
        <v>0.37096457360816171</v>
      </c>
      <c r="H120" s="349">
        <f>IF(H$25=0,0,H$25/FBT_fec!H$25)</f>
        <v>0.36780480293641632</v>
      </c>
      <c r="I120" s="349">
        <f>IF(I$25=0,0,I$25/FBT_fec!I$25)</f>
        <v>0.36872517942815947</v>
      </c>
      <c r="J120" s="349">
        <f>IF(J$25=0,0,J$25/FBT_fec!J$25)</f>
        <v>0.36929314741983715</v>
      </c>
      <c r="K120" s="349">
        <f>IF(K$25=0,0,K$25/FBT_fec!K$25)</f>
        <v>0.36913331340826228</v>
      </c>
      <c r="L120" s="349">
        <f>IF(L$25=0,0,L$25/FBT_fec!L$25)</f>
        <v>0.36925426732994926</v>
      </c>
      <c r="M120" s="349">
        <f>IF(M$25=0,0,M$25/FBT_fec!M$25)</f>
        <v>0.3659967352193596</v>
      </c>
      <c r="N120" s="349">
        <f>IF(N$25=0,0,N$25/FBT_fec!N$25)</f>
        <v>0.33946883482113727</v>
      </c>
      <c r="O120" s="349">
        <f>IF(O$25=0,0,O$25/FBT_fec!O$25)</f>
        <v>0.34483800080152227</v>
      </c>
      <c r="P120" s="349">
        <f>IF(P$25=0,0,P$25/FBT_fec!P$25)</f>
        <v>0.33980257308377654</v>
      </c>
      <c r="Q120" s="349">
        <f>IF(Q$25=0,0,Q$25/FBT_fec!Q$25)</f>
        <v>0.32885763897163506</v>
      </c>
      <c r="R120" s="349">
        <f>IF(R$25=0,0,R$25/FBT_fec!R$25)</f>
        <v>0.33664270102979693</v>
      </c>
      <c r="S120" s="349">
        <f>IF(S$25=0,0,S$25/FBT_fec!S$25)</f>
        <v>0.31857892100179885</v>
      </c>
      <c r="T120" s="349">
        <f>IF(T$25=0,0,T$25/FBT_fec!T$25)</f>
        <v>0.3246929768056922</v>
      </c>
      <c r="U120" s="349">
        <f>IF(U$25=0,0,U$25/FBT_fec!U$25)</f>
        <v>0.32335222456660284</v>
      </c>
      <c r="V120" s="349">
        <f>IF(V$25=0,0,V$25/FBT_fec!V$25)</f>
        <v>0.32706779260938268</v>
      </c>
      <c r="W120" s="349">
        <f>IF(W$25=0,0,W$25/FBT_fec!W$25)</f>
        <v>0.33016691125521336</v>
      </c>
      <c r="X120" s="349">
        <f>IF(X$25=0,0,X$25/FBT_fec!X$25)</f>
        <v>0.32229577434288986</v>
      </c>
      <c r="Y120" s="349">
        <f>IF(Y$25=0,0,Y$25/FBT_fec!Y$25)</f>
        <v>0.35032121171857877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0.46331937193429024</v>
      </c>
      <c r="C121" s="349">
        <f>IF(C$34=0,0,C$34/FBT_fec!C$34)</f>
        <v>0.46331937193429007</v>
      </c>
      <c r="D121" s="349">
        <f>IF(D$34=0,0,D$34/FBT_fec!D$34)</f>
        <v>0.46331937193429013</v>
      </c>
      <c r="E121" s="349">
        <f>IF(E$34=0,0,E$34/FBT_fec!E$34)</f>
        <v>0.46331937193429001</v>
      </c>
      <c r="F121" s="349">
        <f>IF(F$34=0,0,F$34/FBT_fec!F$34)</f>
        <v>0.46331937193429035</v>
      </c>
      <c r="G121" s="349">
        <f>IF(G$34=0,0,G$34/FBT_fec!G$34)</f>
        <v>0.46331937193429013</v>
      </c>
      <c r="H121" s="349">
        <f>IF(H$34=0,0,H$34/FBT_fec!H$34)</f>
        <v>0.46917855127668867</v>
      </c>
      <c r="I121" s="349">
        <f>IF(I$34=0,0,I$34/FBT_fec!I$34)</f>
        <v>0.46939754648362531</v>
      </c>
      <c r="J121" s="349">
        <f>IF(J$34=0,0,J$34/FBT_fec!J$34)</f>
        <v>0.46951430481857709</v>
      </c>
      <c r="K121" s="349">
        <f>IF(K$34=0,0,K$34/FBT_fec!K$34)</f>
        <v>0.4702909877984317</v>
      </c>
      <c r="L121" s="349">
        <f>IF(L$34=0,0,L$34/FBT_fec!L$34)</f>
        <v>0.47161391401410951</v>
      </c>
      <c r="M121" s="349">
        <f>IF(M$34=0,0,M$34/FBT_fec!M$34)</f>
        <v>0.47364392449595383</v>
      </c>
      <c r="N121" s="349">
        <f>IF(N$34=0,0,N$34/FBT_fec!N$34)</f>
        <v>0.4478799623027156</v>
      </c>
      <c r="O121" s="349">
        <f>IF(O$34=0,0,O$34/FBT_fec!O$34)</f>
        <v>0.446800440473202</v>
      </c>
      <c r="P121" s="349">
        <f>IF(P$34=0,0,P$34/FBT_fec!P$34)</f>
        <v>0.4441975593166918</v>
      </c>
      <c r="Q121" s="349">
        <f>IF(Q$34=0,0,Q$34/FBT_fec!Q$34)</f>
        <v>0.44818378676803949</v>
      </c>
      <c r="R121" s="349">
        <f>IF(R$34=0,0,R$34/FBT_fec!R$34)</f>
        <v>0.44425156207072763</v>
      </c>
      <c r="S121" s="349">
        <f>IF(S$34=0,0,S$34/FBT_fec!S$34)</f>
        <v>0.44359299433596011</v>
      </c>
      <c r="T121" s="349">
        <f>IF(T$34=0,0,T$34/FBT_fec!T$34)</f>
        <v>0.44379669229387381</v>
      </c>
      <c r="U121" s="349">
        <f>IF(U$34=0,0,U$34/FBT_fec!U$34)</f>
        <v>0.44415284820865869</v>
      </c>
      <c r="V121" s="349">
        <f>IF(V$34=0,0,V$34/FBT_fec!V$34)</f>
        <v>0.44506325628063459</v>
      </c>
      <c r="W121" s="349">
        <f>IF(W$34=0,0,W$34/FBT_fec!W$34)</f>
        <v>0.44610024086264766</v>
      </c>
      <c r="X121" s="349">
        <f>IF(X$34=0,0,X$34/FBT_fec!X$34)</f>
        <v>0.44206304281788039</v>
      </c>
      <c r="Y121" s="349">
        <f>IF(Y$34=0,0,Y$34/FBT_fec!Y$34)</f>
        <v>0.44817011739842283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0.41253191388805199</v>
      </c>
      <c r="C122" s="349">
        <f>IF(C$45=0,0,C$45/FBT_fec!C$45)</f>
        <v>0.41251299322063167</v>
      </c>
      <c r="D122" s="349">
        <f>IF(D$45=0,0,D$45/FBT_fec!D$45)</f>
        <v>0.41241112656916518</v>
      </c>
      <c r="E122" s="349">
        <f>IF(E$45=0,0,E$45/FBT_fec!E$45)</f>
        <v>0.41237559771227805</v>
      </c>
      <c r="F122" s="349">
        <f>IF(F$45=0,0,F$45/FBT_fec!F$45)</f>
        <v>0.41229024477744897</v>
      </c>
      <c r="G122" s="349">
        <f>IF(G$45=0,0,G$45/FBT_fec!G$45)</f>
        <v>0.4122148232226589</v>
      </c>
      <c r="H122" s="349">
        <f>IF(H$45=0,0,H$45/FBT_fec!H$45)</f>
        <v>0.41699354599661648</v>
      </c>
      <c r="I122" s="349">
        <f>IF(I$45=0,0,I$45/FBT_fec!I$45)</f>
        <v>0.41691456337996896</v>
      </c>
      <c r="J122" s="349">
        <f>IF(J$45=0,0,J$45/FBT_fec!J$45)</f>
        <v>0.4168003875187839</v>
      </c>
      <c r="K122" s="349">
        <f>IF(K$45=0,0,K$45/FBT_fec!K$45)</f>
        <v>0.41730479983474184</v>
      </c>
      <c r="L122" s="349">
        <f>IF(L$45=0,0,L$45/FBT_fec!L$45)</f>
        <v>0.41804574514656356</v>
      </c>
      <c r="M122" s="349">
        <f>IF(M$45=0,0,M$45/FBT_fec!M$45)</f>
        <v>0.42036090536502319</v>
      </c>
      <c r="N122" s="349">
        <f>IF(N$45=0,0,N$45/FBT_fec!N$45)</f>
        <v>0.40605584635493125</v>
      </c>
      <c r="O122" s="349">
        <f>IF(O$45=0,0,O$45/FBT_fec!O$45)</f>
        <v>0.40558708999625798</v>
      </c>
      <c r="P122" s="349">
        <f>IF(P$45=0,0,P$45/FBT_fec!P$45)</f>
        <v>0.40458409683946867</v>
      </c>
      <c r="Q122" s="349">
        <f>IF(Q$45=0,0,Q$45/FBT_fec!Q$45)</f>
        <v>0.4060630139173213</v>
      </c>
      <c r="R122" s="349">
        <f>IF(R$45=0,0,R$45/FBT_fec!R$45)</f>
        <v>0.40418160807763415</v>
      </c>
      <c r="S122" s="349">
        <f>IF(S$45=0,0,S$45/FBT_fec!S$45)</f>
        <v>0.4032913685918712</v>
      </c>
      <c r="T122" s="349">
        <f>IF(T$45=0,0,T$45/FBT_fec!T$45)</f>
        <v>0.40389141677273638</v>
      </c>
      <c r="U122" s="349">
        <f>IF(U$45=0,0,U$45/FBT_fec!U$45)</f>
        <v>0.40453353246387896</v>
      </c>
      <c r="V122" s="349">
        <f>IF(V$45=0,0,V$45/FBT_fec!V$45)</f>
        <v>0.40483615390138256</v>
      </c>
      <c r="W122" s="349">
        <f>IF(W$45=0,0,W$45/FBT_fec!W$45)</f>
        <v>0.40512897169394624</v>
      </c>
      <c r="X122" s="349">
        <f>IF(X$45=0,0,X$45/FBT_fec!X$45)</f>
        <v>0.40377107505551801</v>
      </c>
      <c r="Y122" s="349">
        <f>IF(Y$45=0,0,Y$45/FBT_fec!Y$45)</f>
        <v>0.40823962949021081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0.74482106416493665</v>
      </c>
      <c r="C123" s="349">
        <f>IF(C$66=0,0,C$66/FBT_fec!C$66)</f>
        <v>0.74502232733694529</v>
      </c>
      <c r="D123" s="349">
        <f>IF(D$66=0,0,D$66/FBT_fec!D$66)</f>
        <v>0.74602051544545123</v>
      </c>
      <c r="E123" s="349">
        <f>IF(E$66=0,0,E$66/FBT_fec!E$66)</f>
        <v>0.74633816130880093</v>
      </c>
      <c r="F123" s="349">
        <f>IF(F$66=0,0,F$66/FBT_fec!F$66)</f>
        <v>0.74704547726965487</v>
      </c>
      <c r="G123" s="349">
        <f>IF(G$66=0,0,G$66/FBT_fec!G$66)</f>
        <v>0.74761237669887703</v>
      </c>
      <c r="H123" s="349">
        <f>IF(H$66=0,0,H$66/FBT_fec!H$66)</f>
        <v>0.7429874430511535</v>
      </c>
      <c r="I123" s="349">
        <f>IF(I$66=0,0,I$66/FBT_fec!I$66)</f>
        <v>0.74386110307081066</v>
      </c>
      <c r="J123" s="349">
        <f>IF(J$66=0,0,J$66/FBT_fec!J$66)</f>
        <v>0.74450304361684572</v>
      </c>
      <c r="K123" s="349">
        <f>IF(K$66=0,0,K$66/FBT_fec!K$66)</f>
        <v>0.73075841382532392</v>
      </c>
      <c r="L123" s="349">
        <f>IF(L$66=0,0,L$66/FBT_fec!L$66)</f>
        <v>0.72923125444003056</v>
      </c>
      <c r="M123" s="349">
        <f>IF(M$66=0,0,M$66/FBT_fec!M$66)</f>
        <v>0.72063623920080422</v>
      </c>
      <c r="N123" s="349">
        <f>IF(N$66=0,0,N$66/FBT_fec!N$66)</f>
        <v>0.69949805495694828</v>
      </c>
      <c r="O123" s="349">
        <f>IF(O$66=0,0,O$66/FBT_fec!O$66)</f>
        <v>0.70234893686807198</v>
      </c>
      <c r="P123" s="349">
        <f>IF(P$66=0,0,P$66/FBT_fec!P$66)</f>
        <v>0.69825976298198755</v>
      </c>
      <c r="Q123" s="349">
        <f>IF(Q$66=0,0,Q$66/FBT_fec!Q$66)</f>
        <v>0.69327478882213667</v>
      </c>
      <c r="R123" s="349">
        <f>IF(R$66=0,0,R$66/FBT_fec!R$66)</f>
        <v>0.6970706647911985</v>
      </c>
      <c r="S123" s="349">
        <f>IF(S$66=0,0,S$66/FBT_fec!S$66)</f>
        <v>0.68793540333544123</v>
      </c>
      <c r="T123" s="349">
        <f>IF(T$66=0,0,T$66/FBT_fec!T$66)</f>
        <v>0.69097466884618097</v>
      </c>
      <c r="U123" s="349">
        <f>IF(U$66=0,0,U$66/FBT_fec!U$66)</f>
        <v>0.68976230941895633</v>
      </c>
      <c r="V123" s="349">
        <f>IF(V$66=0,0,V$66/FBT_fec!V$66)</f>
        <v>0.69199473079607021</v>
      </c>
      <c r="W123" s="349">
        <f>IF(W$66=0,0,W$66/FBT_fec!W$66)</f>
        <v>0.69429145405851334</v>
      </c>
      <c r="X123" s="349">
        <f>IF(X$66=0,0,X$66/FBT_fec!X$66)</f>
        <v>0.6884946948508911</v>
      </c>
      <c r="Y123" s="349">
        <f>IF(Y$66=0,0,Y$66/FBT_fec!Y$66)</f>
        <v>0.70470536862702526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0.53359558063746004</v>
      </c>
      <c r="C124" s="337">
        <f>IF(C$80=0,0,C$80/FBT_fec!C$80)</f>
        <v>0.53359558063745971</v>
      </c>
      <c r="D124" s="337">
        <f>IF(D$80=0,0,D$80/FBT_fec!D$80)</f>
        <v>0.53359558063745949</v>
      </c>
      <c r="E124" s="337">
        <f>IF(E$80=0,0,E$80/FBT_fec!E$80)</f>
        <v>0.53359558063745971</v>
      </c>
      <c r="F124" s="337">
        <f>IF(F$80=0,0,F$80/FBT_fec!F$80)</f>
        <v>0.53359558063745949</v>
      </c>
      <c r="G124" s="337">
        <f>IF(G$80=0,0,G$80/FBT_fec!G$80)</f>
        <v>0.53359558063745971</v>
      </c>
      <c r="H124" s="337">
        <f>IF(H$80=0,0,H$80/FBT_fec!H$80)</f>
        <v>0.5335955806374596</v>
      </c>
      <c r="I124" s="337">
        <f>IF(I$80=0,0,I$80/FBT_fec!I$80)</f>
        <v>0.5335955806374596</v>
      </c>
      <c r="J124" s="337">
        <f>IF(J$80=0,0,J$80/FBT_fec!J$80)</f>
        <v>0.5335955806374596</v>
      </c>
      <c r="K124" s="337">
        <f>IF(K$80=0,0,K$80/FBT_fec!K$80)</f>
        <v>0.5335955806374596</v>
      </c>
      <c r="L124" s="337">
        <f>IF(L$80=0,0,L$80/FBT_fec!L$80)</f>
        <v>0.53359558063745971</v>
      </c>
      <c r="M124" s="337">
        <f>IF(M$80=0,0,M$80/FBT_fec!M$80)</f>
        <v>0.5335955806374596</v>
      </c>
      <c r="N124" s="337">
        <f>IF(N$80=0,0,N$80/FBT_fec!N$80)</f>
        <v>0.5335955806374596</v>
      </c>
      <c r="O124" s="337">
        <f>IF(O$80=0,0,O$80/FBT_fec!O$80)</f>
        <v>0.53359558063745982</v>
      </c>
      <c r="P124" s="337">
        <f>IF(P$80=0,0,P$80/FBT_fec!P$80)</f>
        <v>0.53359558063745982</v>
      </c>
      <c r="Q124" s="337">
        <f>IF(Q$80=0,0,Q$80/FBT_fec!Q$80)</f>
        <v>0.53359558063745949</v>
      </c>
      <c r="R124" s="337">
        <f>IF(R$80=0,0,R$80/FBT_fec!R$80)</f>
        <v>0.5335955806374596</v>
      </c>
      <c r="S124" s="337">
        <f>IF(S$80=0,0,S$80/FBT_fec!S$80)</f>
        <v>0.5335955806374596</v>
      </c>
      <c r="T124" s="337">
        <f>IF(T$80=0,0,T$80/FBT_fec!T$80)</f>
        <v>0.53359558063745949</v>
      </c>
      <c r="U124" s="337">
        <f>IF(U$80=0,0,U$80/FBT_fec!U$80)</f>
        <v>0.53359558063745949</v>
      </c>
      <c r="V124" s="337">
        <f>IF(V$80=0,0,V$80/FBT_fec!V$80)</f>
        <v>0.53359558063745982</v>
      </c>
      <c r="W124" s="337">
        <f>IF(W$80=0,0,W$80/FBT_fec!W$80)</f>
        <v>0.5335955806374596</v>
      </c>
      <c r="X124" s="337">
        <f>IF(X$80=0,0,X$80/FBT_fec!X$80)</f>
        <v>0.53359558063745982</v>
      </c>
      <c r="Y124" s="337">
        <f>IF(Y$80=0,0,Y$80/FBT_fec!Y$80)</f>
        <v>0.53359558063745971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CY: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12.85732330298551</v>
      </c>
      <c r="C5" s="223">
        <v>12.991955580402429</v>
      </c>
      <c r="D5" s="223">
        <v>12.45342647057914</v>
      </c>
      <c r="E5" s="223">
        <v>12.79000434600554</v>
      </c>
      <c r="F5" s="223">
        <v>11.51100616607725</v>
      </c>
      <c r="G5" s="223">
        <v>10.56858586132614</v>
      </c>
      <c r="H5" s="223">
        <v>20.599604163286021</v>
      </c>
      <c r="I5" s="223">
        <v>19.791816136230111</v>
      </c>
      <c r="J5" s="223">
        <v>19.383551602235439</v>
      </c>
      <c r="K5" s="223">
        <v>18.970964453883081</v>
      </c>
      <c r="L5" s="223">
        <v>18.038220720602439</v>
      </c>
      <c r="M5" s="223">
        <v>21.821162124479279</v>
      </c>
      <c r="N5" s="223">
        <v>52.85690640232496</v>
      </c>
      <c r="O5" s="223">
        <v>43.411394521447527</v>
      </c>
      <c r="P5" s="223">
        <v>43.473447001917329</v>
      </c>
      <c r="Q5" s="223">
        <v>56.121277682268548</v>
      </c>
      <c r="R5" s="223">
        <v>49.789359361666797</v>
      </c>
      <c r="S5" s="223">
        <v>71.157198601279916</v>
      </c>
      <c r="T5" s="223">
        <v>65.488770361864894</v>
      </c>
      <c r="U5" s="223">
        <v>66.513868921516163</v>
      </c>
      <c r="V5" s="223">
        <v>62.092682282025812</v>
      </c>
      <c r="W5" s="223">
        <v>64.144603081175177</v>
      </c>
      <c r="X5" s="223">
        <v>67.252830841908676</v>
      </c>
      <c r="Y5" s="223">
        <v>49.295775601245431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3.3211426858602969E-2</v>
      </c>
      <c r="C10" s="260">
        <v>3.1962539430626172E-2</v>
      </c>
      <c r="D10" s="260">
        <v>2.354814761546023E-2</v>
      </c>
      <c r="E10" s="260">
        <v>2.2052127202907001E-2</v>
      </c>
      <c r="F10" s="260">
        <v>1.5870781132403099E-2</v>
      </c>
      <c r="G10" s="260">
        <v>1.1923680188878689E-2</v>
      </c>
      <c r="H10" s="260">
        <v>5.0308494634910148E-2</v>
      </c>
      <c r="I10" s="260">
        <v>3.914611943177148E-2</v>
      </c>
      <c r="J10" s="260">
        <v>3.2587066504592692E-2</v>
      </c>
      <c r="K10" s="260">
        <v>3.3005710768455383E-2</v>
      </c>
      <c r="L10" s="260">
        <v>2.917627249537099E-2</v>
      </c>
      <c r="M10" s="260">
        <v>5.7270424268509479E-2</v>
      </c>
      <c r="N10" s="260">
        <v>0.19096469762985679</v>
      </c>
      <c r="O10" s="260">
        <v>0.1101794417031163</v>
      </c>
      <c r="P10" s="260">
        <v>0.13284230118666979</v>
      </c>
      <c r="Q10" s="260">
        <v>0.32031142694667247</v>
      </c>
      <c r="R10" s="260">
        <v>0.20815001099890379</v>
      </c>
      <c r="S10" s="260">
        <v>0.49313118487258267</v>
      </c>
      <c r="T10" s="260">
        <v>0.37363842665366209</v>
      </c>
      <c r="U10" s="260">
        <v>0.41977081443011649</v>
      </c>
      <c r="V10" s="260">
        <v>0.3667596451145364</v>
      </c>
      <c r="W10" s="260">
        <v>0.40635938653170572</v>
      </c>
      <c r="X10" s="260">
        <v>0.31320260062960942</v>
      </c>
      <c r="Y10" s="260">
        <v>0.1572962535010638</v>
      </c>
      <c r="DA10" s="68" t="s">
        <v>2305</v>
      </c>
    </row>
    <row r="11" spans="1:105" ht="12" customHeight="1" x14ac:dyDescent="0.25">
      <c r="A11" s="37" t="s">
        <v>159</v>
      </c>
      <c r="B11" s="226">
        <v>3.3211426858602969E-2</v>
      </c>
      <c r="C11" s="226">
        <v>3.1962539430626172E-2</v>
      </c>
      <c r="D11" s="226">
        <v>2.354814761546023E-2</v>
      </c>
      <c r="E11" s="226">
        <v>2.2052127202907001E-2</v>
      </c>
      <c r="F11" s="226">
        <v>1.5870781132403099E-2</v>
      </c>
      <c r="G11" s="226">
        <v>1.1923680188878689E-2</v>
      </c>
      <c r="H11" s="226">
        <v>5.0308494634910148E-2</v>
      </c>
      <c r="I11" s="226">
        <v>3.914611943177148E-2</v>
      </c>
      <c r="J11" s="226">
        <v>3.2587066504592692E-2</v>
      </c>
      <c r="K11" s="226">
        <v>3.3005710768455383E-2</v>
      </c>
      <c r="L11" s="226">
        <v>2.917627249537099E-2</v>
      </c>
      <c r="M11" s="226">
        <v>5.7270424268509479E-2</v>
      </c>
      <c r="N11" s="226">
        <v>0.19096469762985679</v>
      </c>
      <c r="O11" s="226">
        <v>0.1101794417031163</v>
      </c>
      <c r="P11" s="226">
        <v>0.13284230118666979</v>
      </c>
      <c r="Q11" s="226">
        <v>0.32031142694667247</v>
      </c>
      <c r="R11" s="226">
        <v>0.20815001099890379</v>
      </c>
      <c r="S11" s="226">
        <v>0.49313118487258267</v>
      </c>
      <c r="T11" s="226">
        <v>0.37363842665366209</v>
      </c>
      <c r="U11" s="226">
        <v>0.41977081443011649</v>
      </c>
      <c r="V11" s="226">
        <v>0.3667596451145364</v>
      </c>
      <c r="W11" s="226">
        <v>0.40635938653170572</v>
      </c>
      <c r="X11" s="226">
        <v>0.31320260062960942</v>
      </c>
      <c r="Y11" s="226">
        <v>0.1572962535010638</v>
      </c>
      <c r="DA11" s="69" t="s">
        <v>2306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9.9634280575808892E-2</v>
      </c>
      <c r="C16" s="261">
        <f t="shared" si="0"/>
        <v>9.5887618291878515E-2</v>
      </c>
      <c r="D16" s="261">
        <f t="shared" si="0"/>
        <v>7.0644442846380676E-2</v>
      </c>
      <c r="E16" s="261">
        <f t="shared" si="0"/>
        <v>6.6156381608721004E-2</v>
      </c>
      <c r="F16" s="261">
        <f t="shared" si="0"/>
        <v>4.7612343397209309E-2</v>
      </c>
      <c r="G16" s="261">
        <f t="shared" si="0"/>
        <v>3.5771040566636082E-2</v>
      </c>
      <c r="H16" s="261">
        <f t="shared" si="0"/>
        <v>0.2433445704688954</v>
      </c>
      <c r="I16" s="261">
        <f t="shared" si="0"/>
        <v>0.19649291531625149</v>
      </c>
      <c r="J16" s="261">
        <f t="shared" si="0"/>
        <v>0.16724804559937589</v>
      </c>
      <c r="K16" s="261">
        <f t="shared" si="0"/>
        <v>0.1725947309859889</v>
      </c>
      <c r="L16" s="261">
        <f t="shared" si="0"/>
        <v>0.160243721843181</v>
      </c>
      <c r="M16" s="261">
        <f t="shared" si="0"/>
        <v>0.33902691424044828</v>
      </c>
      <c r="N16" s="261">
        <f t="shared" si="0"/>
        <v>2.13498932926325</v>
      </c>
      <c r="O16" s="261">
        <f t="shared" si="0"/>
        <v>1.5733426936894179</v>
      </c>
      <c r="P16" s="261">
        <f t="shared" si="0"/>
        <v>1.832693980479037</v>
      </c>
      <c r="Q16" s="261">
        <f t="shared" si="0"/>
        <v>2.6937548574265899</v>
      </c>
      <c r="R16" s="261">
        <f t="shared" si="0"/>
        <v>2.1790467698941121</v>
      </c>
      <c r="S16" s="261">
        <f t="shared" si="0"/>
        <v>3.9546568895464369</v>
      </c>
      <c r="T16" s="261">
        <f t="shared" si="0"/>
        <v>3.4587713595818861</v>
      </c>
      <c r="U16" s="261">
        <f t="shared" si="0"/>
        <v>3.669871514320199</v>
      </c>
      <c r="V16" s="261">
        <f t="shared" si="0"/>
        <v>3.208017588244553</v>
      </c>
      <c r="W16" s="261">
        <f t="shared" si="0"/>
        <v>3.1144125117457691</v>
      </c>
      <c r="X16" s="261">
        <f t="shared" si="0"/>
        <v>3.997561175256779</v>
      </c>
      <c r="Y16" s="261">
        <f t="shared" si="0"/>
        <v>1.8130954687617979</v>
      </c>
      <c r="DA16" s="70"/>
    </row>
    <row r="17" spans="1:105" ht="12" customHeight="1" x14ac:dyDescent="0.25">
      <c r="A17" s="60" t="s">
        <v>2148</v>
      </c>
      <c r="B17" s="329">
        <v>9.9634280575808892E-2</v>
      </c>
      <c r="C17" s="329">
        <v>9.5887618291878515E-2</v>
      </c>
      <c r="D17" s="329">
        <v>7.0644442846380676E-2</v>
      </c>
      <c r="E17" s="329">
        <v>6.6156381608721004E-2</v>
      </c>
      <c r="F17" s="329">
        <v>4.7612343397209309E-2</v>
      </c>
      <c r="G17" s="329">
        <v>3.5771040566636082E-2</v>
      </c>
      <c r="H17" s="329">
        <v>0.2433445704688954</v>
      </c>
      <c r="I17" s="329">
        <v>0.19649291531625149</v>
      </c>
      <c r="J17" s="329">
        <v>0.16724804559937589</v>
      </c>
      <c r="K17" s="329">
        <v>0.1725947309859889</v>
      </c>
      <c r="L17" s="329">
        <v>0.160243721843181</v>
      </c>
      <c r="M17" s="329">
        <v>0.33902691424044828</v>
      </c>
      <c r="N17" s="329">
        <v>2.13498932926325</v>
      </c>
      <c r="O17" s="329">
        <v>1.5733426936894179</v>
      </c>
      <c r="P17" s="329">
        <v>1.832693980479037</v>
      </c>
      <c r="Q17" s="329">
        <v>2.6937548574265899</v>
      </c>
      <c r="R17" s="329">
        <v>2.1790467698941121</v>
      </c>
      <c r="S17" s="329">
        <v>3.9546568895464369</v>
      </c>
      <c r="T17" s="329">
        <v>3.4587713595818861</v>
      </c>
      <c r="U17" s="329">
        <v>3.669871514320199</v>
      </c>
      <c r="V17" s="329">
        <v>3.208017588244553</v>
      </c>
      <c r="W17" s="329">
        <v>3.1144125117457691</v>
      </c>
      <c r="X17" s="329">
        <v>3.997561175256779</v>
      </c>
      <c r="Y17" s="329">
        <v>1.8130954687617979</v>
      </c>
      <c r="DA17" s="72" t="s">
        <v>2311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2312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0.1060327797833036</v>
      </c>
      <c r="I19" s="230">
        <v>8.9071038330462038E-2</v>
      </c>
      <c r="J19" s="230">
        <v>7.7388042564371942E-2</v>
      </c>
      <c r="K19" s="230">
        <v>8.1603689488380746E-2</v>
      </c>
      <c r="L19" s="230">
        <v>7.9672011276049962E-2</v>
      </c>
      <c r="M19" s="230">
        <v>0.1859738083763447</v>
      </c>
      <c r="N19" s="230">
        <v>0.60495548794191667</v>
      </c>
      <c r="O19" s="230">
        <v>0.43378787468621333</v>
      </c>
      <c r="P19" s="230">
        <v>0.50483464457096972</v>
      </c>
      <c r="Q19" s="230">
        <v>0.72040035394417146</v>
      </c>
      <c r="R19" s="230">
        <v>0.52469098235915723</v>
      </c>
      <c r="S19" s="230">
        <v>0.92241720227154977</v>
      </c>
      <c r="T19" s="230">
        <v>0.91371910087660579</v>
      </c>
      <c r="U19" s="230">
        <v>1.0606791469959951</v>
      </c>
      <c r="V19" s="230">
        <v>0.88719377091138096</v>
      </c>
      <c r="W19" s="230">
        <v>0.77140771484012272</v>
      </c>
      <c r="X19" s="230">
        <v>1.0244309872636881</v>
      </c>
      <c r="Y19" s="230">
        <v>0.55602355994005004</v>
      </c>
      <c r="DA19" s="71" t="s">
        <v>2313</v>
      </c>
    </row>
    <row r="20" spans="1:105" ht="12" customHeight="1" x14ac:dyDescent="0.25">
      <c r="A20" s="59" t="s">
        <v>159</v>
      </c>
      <c r="B20" s="230">
        <v>9.9634280575808892E-2</v>
      </c>
      <c r="C20" s="230">
        <v>9.5887618291878515E-2</v>
      </c>
      <c r="D20" s="230">
        <v>7.0644442846380676E-2</v>
      </c>
      <c r="E20" s="230">
        <v>6.6156381608721004E-2</v>
      </c>
      <c r="F20" s="230">
        <v>4.7612343397209309E-2</v>
      </c>
      <c r="G20" s="230">
        <v>3.5771040566636082E-2</v>
      </c>
      <c r="H20" s="230">
        <v>0.13731179068559179</v>
      </c>
      <c r="I20" s="230">
        <v>0.10742187698578951</v>
      </c>
      <c r="J20" s="230">
        <v>8.9860003035003938E-2</v>
      </c>
      <c r="K20" s="230">
        <v>9.099104149760813E-2</v>
      </c>
      <c r="L20" s="230">
        <v>8.0571710567131041E-2</v>
      </c>
      <c r="M20" s="230">
        <v>0.15305310586410359</v>
      </c>
      <c r="N20" s="230">
        <v>0.37846998229902751</v>
      </c>
      <c r="O20" s="230">
        <v>0.2259749074726197</v>
      </c>
      <c r="P20" s="230">
        <v>0.26263640561111717</v>
      </c>
      <c r="Q20" s="230">
        <v>0.59898199565037102</v>
      </c>
      <c r="R20" s="230">
        <v>0.41019056820595468</v>
      </c>
      <c r="S20" s="230">
        <v>0.83816615729373445</v>
      </c>
      <c r="T20" s="230">
        <v>0.65788530217251062</v>
      </c>
      <c r="U20" s="230">
        <v>0.73407634258761889</v>
      </c>
      <c r="V20" s="230">
        <v>0.66851930153193018</v>
      </c>
      <c r="W20" s="230">
        <v>0.78424481975393223</v>
      </c>
      <c r="X20" s="230">
        <v>1.0375600592324461</v>
      </c>
      <c r="Y20" s="230">
        <v>0.60899853526677383</v>
      </c>
      <c r="DA20" s="71" t="s">
        <v>2314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1.1515638590223061</v>
      </c>
      <c r="O21" s="230">
        <v>0.91357991153058482</v>
      </c>
      <c r="P21" s="230">
        <v>1.06522293029695</v>
      </c>
      <c r="Q21" s="230">
        <v>1.3743725078320479</v>
      </c>
      <c r="R21" s="230">
        <v>1.2441652193289989</v>
      </c>
      <c r="S21" s="230">
        <v>2.1940735299811531</v>
      </c>
      <c r="T21" s="230">
        <v>1.8871669565327689</v>
      </c>
      <c r="U21" s="230">
        <v>1.8751160247365859</v>
      </c>
      <c r="V21" s="230">
        <v>1.6523045158012419</v>
      </c>
      <c r="W21" s="230">
        <v>1.558759977151714</v>
      </c>
      <c r="X21" s="230">
        <v>1.9355701287606459</v>
      </c>
      <c r="Y21" s="230">
        <v>0.64807337355497419</v>
      </c>
      <c r="DA21" s="71" t="s">
        <v>2315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8.3028567146507415E-2</v>
      </c>
      <c r="C25" s="261">
        <f t="shared" si="1"/>
        <v>7.990634857656545E-2</v>
      </c>
      <c r="D25" s="261">
        <f t="shared" si="1"/>
        <v>5.8870369038650568E-2</v>
      </c>
      <c r="E25" s="261">
        <f t="shared" si="1"/>
        <v>5.5130318007267511E-2</v>
      </c>
      <c r="F25" s="261">
        <f t="shared" si="1"/>
        <v>3.967695283100775E-2</v>
      </c>
      <c r="G25" s="261">
        <f t="shared" si="1"/>
        <v>2.980920047219672E-2</v>
      </c>
      <c r="H25" s="261">
        <f t="shared" si="1"/>
        <v>0.20278714205741291</v>
      </c>
      <c r="I25" s="261">
        <f t="shared" si="1"/>
        <v>0.16374409609687629</v>
      </c>
      <c r="J25" s="261">
        <f t="shared" si="1"/>
        <v>0.13937337133281319</v>
      </c>
      <c r="K25" s="261">
        <f t="shared" si="1"/>
        <v>0.14382894248832409</v>
      </c>
      <c r="L25" s="261">
        <f t="shared" si="1"/>
        <v>0.13353643486931749</v>
      </c>
      <c r="M25" s="261">
        <f t="shared" si="1"/>
        <v>0.28252242853370702</v>
      </c>
      <c r="N25" s="261">
        <f t="shared" si="1"/>
        <v>1.7791577743860421</v>
      </c>
      <c r="O25" s="261">
        <f t="shared" si="1"/>
        <v>1.311118911407849</v>
      </c>
      <c r="P25" s="261">
        <f t="shared" si="1"/>
        <v>1.527244983732531</v>
      </c>
      <c r="Q25" s="261">
        <f t="shared" si="1"/>
        <v>2.2447957145221591</v>
      </c>
      <c r="R25" s="261">
        <f t="shared" si="1"/>
        <v>1.8158723082450929</v>
      </c>
      <c r="S25" s="261">
        <f t="shared" si="1"/>
        <v>3.295547407955365</v>
      </c>
      <c r="T25" s="261">
        <f t="shared" si="1"/>
        <v>2.882309466318238</v>
      </c>
      <c r="U25" s="261">
        <f t="shared" si="1"/>
        <v>3.0582262619334988</v>
      </c>
      <c r="V25" s="261">
        <f t="shared" si="1"/>
        <v>2.6733479902037951</v>
      </c>
      <c r="W25" s="261">
        <f t="shared" si="1"/>
        <v>2.5953437597881401</v>
      </c>
      <c r="X25" s="261">
        <f t="shared" si="1"/>
        <v>3.3313009793806492</v>
      </c>
      <c r="Y25" s="261">
        <f t="shared" si="1"/>
        <v>1.510912890634833</v>
      </c>
      <c r="DA25" s="70"/>
    </row>
    <row r="26" spans="1:105" ht="12" customHeight="1" x14ac:dyDescent="0.25">
      <c r="A26" s="60" t="s">
        <v>2160</v>
      </c>
      <c r="B26" s="329">
        <v>8.3028567146507415E-2</v>
      </c>
      <c r="C26" s="329">
        <v>7.990634857656545E-2</v>
      </c>
      <c r="D26" s="329">
        <v>5.8870369038650568E-2</v>
      </c>
      <c r="E26" s="329">
        <v>5.5130318007267511E-2</v>
      </c>
      <c r="F26" s="329">
        <v>3.967695283100775E-2</v>
      </c>
      <c r="G26" s="329">
        <v>2.980920047219672E-2</v>
      </c>
      <c r="H26" s="329">
        <v>0.20278714205741291</v>
      </c>
      <c r="I26" s="329">
        <v>0.16374409609687629</v>
      </c>
      <c r="J26" s="329">
        <v>0.13937337133281319</v>
      </c>
      <c r="K26" s="329">
        <v>0.14382894248832409</v>
      </c>
      <c r="L26" s="329">
        <v>0.13353643486931749</v>
      </c>
      <c r="M26" s="329">
        <v>0.28252242853370702</v>
      </c>
      <c r="N26" s="329">
        <v>1.7791577743860421</v>
      </c>
      <c r="O26" s="329">
        <v>1.311118911407849</v>
      </c>
      <c r="P26" s="329">
        <v>1.527244983732531</v>
      </c>
      <c r="Q26" s="329">
        <v>2.2447957145221591</v>
      </c>
      <c r="R26" s="329">
        <v>1.8158723082450929</v>
      </c>
      <c r="S26" s="329">
        <v>3.295547407955365</v>
      </c>
      <c r="T26" s="329">
        <v>2.882309466318238</v>
      </c>
      <c r="U26" s="329">
        <v>3.0582262619334988</v>
      </c>
      <c r="V26" s="329">
        <v>2.6733479902037951</v>
      </c>
      <c r="W26" s="329">
        <v>2.5953437597881401</v>
      </c>
      <c r="X26" s="329">
        <v>3.3313009793806492</v>
      </c>
      <c r="Y26" s="329">
        <v>1.510912890634833</v>
      </c>
      <c r="DA26" s="72" t="s">
        <v>2319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2320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8.8360649819419684E-2</v>
      </c>
      <c r="I28" s="230">
        <v>7.422586527538505E-2</v>
      </c>
      <c r="J28" s="230">
        <v>6.4490035470309945E-2</v>
      </c>
      <c r="K28" s="230">
        <v>6.800307457365061E-2</v>
      </c>
      <c r="L28" s="230">
        <v>6.6393342730041618E-2</v>
      </c>
      <c r="M28" s="230">
        <v>0.15497817364695399</v>
      </c>
      <c r="N28" s="230">
        <v>0.50412957328493058</v>
      </c>
      <c r="O28" s="230">
        <v>0.36148989557184452</v>
      </c>
      <c r="P28" s="230">
        <v>0.42069553714247471</v>
      </c>
      <c r="Q28" s="230">
        <v>0.6003336282868097</v>
      </c>
      <c r="R28" s="230">
        <v>0.43724248529929771</v>
      </c>
      <c r="S28" s="230">
        <v>0.76868100189295818</v>
      </c>
      <c r="T28" s="230">
        <v>0.76143258406383807</v>
      </c>
      <c r="U28" s="230">
        <v>0.88389928916332894</v>
      </c>
      <c r="V28" s="230">
        <v>0.73932814242615097</v>
      </c>
      <c r="W28" s="230">
        <v>0.64283976236676887</v>
      </c>
      <c r="X28" s="230">
        <v>0.85369248938640618</v>
      </c>
      <c r="Y28" s="230">
        <v>0.46335296661670877</v>
      </c>
      <c r="DA28" s="71" t="s">
        <v>2321</v>
      </c>
    </row>
    <row r="29" spans="1:105" ht="12" customHeight="1" x14ac:dyDescent="0.25">
      <c r="A29" s="59" t="s">
        <v>159</v>
      </c>
      <c r="B29" s="230">
        <v>8.3028567146507415E-2</v>
      </c>
      <c r="C29" s="230">
        <v>7.990634857656545E-2</v>
      </c>
      <c r="D29" s="230">
        <v>5.8870369038650568E-2</v>
      </c>
      <c r="E29" s="230">
        <v>5.5130318007267511E-2</v>
      </c>
      <c r="F29" s="230">
        <v>3.967695283100775E-2</v>
      </c>
      <c r="G29" s="230">
        <v>2.980920047219672E-2</v>
      </c>
      <c r="H29" s="230">
        <v>0.1144264922379932</v>
      </c>
      <c r="I29" s="230">
        <v>8.9518230821491268E-2</v>
      </c>
      <c r="J29" s="230">
        <v>7.4883335862503259E-2</v>
      </c>
      <c r="K29" s="230">
        <v>7.5825867914673439E-2</v>
      </c>
      <c r="L29" s="230">
        <v>6.7143092139275856E-2</v>
      </c>
      <c r="M29" s="230">
        <v>0.127544254886753</v>
      </c>
      <c r="N29" s="230">
        <v>0.31539165191585622</v>
      </c>
      <c r="O29" s="230">
        <v>0.18831242289384981</v>
      </c>
      <c r="P29" s="230">
        <v>0.2188636713425976</v>
      </c>
      <c r="Q29" s="230">
        <v>0.499151663041976</v>
      </c>
      <c r="R29" s="230">
        <v>0.34182547350496228</v>
      </c>
      <c r="S29" s="230">
        <v>0.69847179774477863</v>
      </c>
      <c r="T29" s="230">
        <v>0.54823775181042556</v>
      </c>
      <c r="U29" s="230">
        <v>0.61173028548968233</v>
      </c>
      <c r="V29" s="230">
        <v>0.55709941794327533</v>
      </c>
      <c r="W29" s="230">
        <v>0.65353734979494316</v>
      </c>
      <c r="X29" s="230">
        <v>0.8646333826937046</v>
      </c>
      <c r="Y29" s="230">
        <v>0.5074987793889788</v>
      </c>
      <c r="DA29" s="71" t="s">
        <v>2322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0.95963654918525476</v>
      </c>
      <c r="O30" s="230">
        <v>0.76131659294215437</v>
      </c>
      <c r="P30" s="230">
        <v>0.88768577524745873</v>
      </c>
      <c r="Q30" s="230">
        <v>1.1453104231933731</v>
      </c>
      <c r="R30" s="230">
        <v>1.036804349440833</v>
      </c>
      <c r="S30" s="230">
        <v>1.8283946083176279</v>
      </c>
      <c r="T30" s="230">
        <v>1.572639130443974</v>
      </c>
      <c r="U30" s="230">
        <v>1.562596687280488</v>
      </c>
      <c r="V30" s="230">
        <v>1.3769204298343689</v>
      </c>
      <c r="W30" s="230">
        <v>1.2989666476264281</v>
      </c>
      <c r="X30" s="230">
        <v>1.6129751073005389</v>
      </c>
      <c r="Y30" s="230">
        <v>0.54006114462914545</v>
      </c>
      <c r="DA30" s="71" t="s">
        <v>2323</v>
      </c>
    </row>
    <row r="31" spans="1:105" ht="12" customHeight="1" x14ac:dyDescent="0.25">
      <c r="A31" s="59" t="s">
        <v>35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10.79111730839151</v>
      </c>
      <c r="C34" s="261">
        <v>10.91297299799264</v>
      </c>
      <c r="D34" s="261">
        <v>10.49995655447894</v>
      </c>
      <c r="E34" s="261">
        <v>10.795570260251759</v>
      </c>
      <c r="F34" s="261">
        <v>9.7380771067312271</v>
      </c>
      <c r="G34" s="261">
        <v>8.9554999314692836</v>
      </c>
      <c r="H34" s="261">
        <v>17.160659354234571</v>
      </c>
      <c r="I34" s="261">
        <v>16.553958251623431</v>
      </c>
      <c r="J34" s="261">
        <v>16.256818359544599</v>
      </c>
      <c r="K34" s="261">
        <v>15.895896819051259</v>
      </c>
      <c r="L34" s="261">
        <v>15.122277097194781</v>
      </c>
      <c r="M34" s="261">
        <v>18.04773298066026</v>
      </c>
      <c r="N34" s="261">
        <v>41.615983527869972</v>
      </c>
      <c r="O34" s="261">
        <v>34.50094423426242</v>
      </c>
      <c r="P34" s="261">
        <v>33.947988318370179</v>
      </c>
      <c r="Q34" s="261">
        <v>43.388539990478819</v>
      </c>
      <c r="R34" s="261">
        <v>38.763784004981261</v>
      </c>
      <c r="S34" s="261">
        <v>53.920702710515599</v>
      </c>
      <c r="T34" s="261">
        <v>49.889572280184296</v>
      </c>
      <c r="U34" s="261">
        <v>50.265583235651249</v>
      </c>
      <c r="V34" s="261">
        <v>47.382834971104323</v>
      </c>
      <c r="W34" s="261">
        <v>49.334292957682088</v>
      </c>
      <c r="X34" s="261">
        <v>50.135906417851857</v>
      </c>
      <c r="Y34" s="261">
        <v>38.575918742606007</v>
      </c>
      <c r="DA34" s="70" t="s">
        <v>2327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7.477431736971611</v>
      </c>
      <c r="I37" s="229">
        <v>7.5039766577745333</v>
      </c>
      <c r="J37" s="229">
        <v>7.5222604046644559</v>
      </c>
      <c r="K37" s="229">
        <v>7.5156629681035891</v>
      </c>
      <c r="L37" s="229">
        <v>7.5186860211991808</v>
      </c>
      <c r="M37" s="229">
        <v>9.9001155778218966</v>
      </c>
      <c r="N37" s="229">
        <v>11.79201098394862</v>
      </c>
      <c r="O37" s="229">
        <v>9.5122895565450172</v>
      </c>
      <c r="P37" s="229">
        <v>9.3513269531906236</v>
      </c>
      <c r="Q37" s="229">
        <v>11.603550144916481</v>
      </c>
      <c r="R37" s="229">
        <v>9.333901497910551</v>
      </c>
      <c r="S37" s="229">
        <v>12.55662143536154</v>
      </c>
      <c r="T37" s="229">
        <v>13.161919656547511</v>
      </c>
      <c r="U37" s="229">
        <v>14.44994736112074</v>
      </c>
      <c r="V37" s="229">
        <v>13.09434222447188</v>
      </c>
      <c r="W37" s="229">
        <v>12.215283264963981</v>
      </c>
      <c r="X37" s="229">
        <v>12.84656150608247</v>
      </c>
      <c r="Y37" s="229">
        <v>11.83011045848014</v>
      </c>
      <c r="DA37" s="73" t="s">
        <v>2330</v>
      </c>
    </row>
    <row r="38" spans="1:105" ht="12" customHeight="1" x14ac:dyDescent="0.25">
      <c r="A38" s="64" t="s">
        <v>159</v>
      </c>
      <c r="B38" s="229">
        <v>10.79111730839151</v>
      </c>
      <c r="C38" s="229">
        <v>10.91297299799264</v>
      </c>
      <c r="D38" s="229">
        <v>10.49995655447894</v>
      </c>
      <c r="E38" s="229">
        <v>10.795570260251759</v>
      </c>
      <c r="F38" s="229">
        <v>9.7380771067312271</v>
      </c>
      <c r="G38" s="229">
        <v>8.9554999314692836</v>
      </c>
      <c r="H38" s="229">
        <v>9.683227617262963</v>
      </c>
      <c r="I38" s="229">
        <v>9.0499815938489014</v>
      </c>
      <c r="J38" s="229">
        <v>8.7345579548801418</v>
      </c>
      <c r="K38" s="229">
        <v>8.3802338509476684</v>
      </c>
      <c r="L38" s="229">
        <v>7.6035910759956016</v>
      </c>
      <c r="M38" s="229">
        <v>8.1476174028383674</v>
      </c>
      <c r="N38" s="229">
        <v>7.3772736628078492</v>
      </c>
      <c r="O38" s="229">
        <v>4.9552762486686079</v>
      </c>
      <c r="P38" s="229">
        <v>4.8649571203013631</v>
      </c>
      <c r="Q38" s="229">
        <v>9.64785425823076</v>
      </c>
      <c r="R38" s="229">
        <v>7.2970157439938017</v>
      </c>
      <c r="S38" s="229">
        <v>11.409734240809181</v>
      </c>
      <c r="T38" s="229">
        <v>9.4766909021719599</v>
      </c>
      <c r="U38" s="229">
        <v>10.00054025713318</v>
      </c>
      <c r="V38" s="229">
        <v>9.8668642690441004</v>
      </c>
      <c r="W38" s="229">
        <v>12.418559521874039</v>
      </c>
      <c r="X38" s="229">
        <v>13.01120259236486</v>
      </c>
      <c r="Y38" s="229">
        <v>12.95722062934767</v>
      </c>
      <c r="DA38" s="73" t="s">
        <v>2331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22.446698881113502</v>
      </c>
      <c r="O39" s="229">
        <v>20.033378429048799</v>
      </c>
      <c r="P39" s="229">
        <v>19.731704244878191</v>
      </c>
      <c r="Q39" s="229">
        <v>22.137135587331571</v>
      </c>
      <c r="R39" s="229">
        <v>22.132866763076908</v>
      </c>
      <c r="S39" s="229">
        <v>29.86734272677867</v>
      </c>
      <c r="T39" s="229">
        <v>27.184218691002251</v>
      </c>
      <c r="U39" s="229">
        <v>25.545263079957529</v>
      </c>
      <c r="V39" s="229">
        <v>24.38682675456127</v>
      </c>
      <c r="W39" s="229">
        <v>24.683049309330841</v>
      </c>
      <c r="X39" s="229">
        <v>24.272421488222012</v>
      </c>
      <c r="Y39" s="229">
        <v>13.788587654778199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8.7004307566216008E-2</v>
      </c>
      <c r="T40" s="229">
        <v>6.6743030462571504E-2</v>
      </c>
      <c r="U40" s="229">
        <v>0.26983253743980518</v>
      </c>
      <c r="V40" s="229">
        <v>3.4801723027080941E-2</v>
      </c>
      <c r="W40" s="229">
        <v>1.7400861513247681E-2</v>
      </c>
      <c r="X40" s="229">
        <v>5.7208311825082681E-3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1.7034285595216718</v>
      </c>
      <c r="C45" s="261">
        <f t="shared" si="2"/>
        <v>1.7226640525549426</v>
      </c>
      <c r="D45" s="261">
        <f t="shared" si="2"/>
        <v>1.657467466758753</v>
      </c>
      <c r="E45" s="261">
        <f t="shared" si="2"/>
        <v>1.7041314788910165</v>
      </c>
      <c r="F45" s="261">
        <f t="shared" si="2"/>
        <v>1.5372012169241005</v>
      </c>
      <c r="G45" s="261">
        <f t="shared" si="2"/>
        <v>1.4136677335716064</v>
      </c>
      <c r="H45" s="261">
        <f t="shared" si="2"/>
        <v>2.7088906930419729</v>
      </c>
      <c r="I45" s="261">
        <f t="shared" si="2"/>
        <v>2.6131200739534908</v>
      </c>
      <c r="J45" s="261">
        <f t="shared" si="2"/>
        <v>2.5662151461434028</v>
      </c>
      <c r="K45" s="261">
        <f t="shared" si="2"/>
        <v>2.5092419855101831</v>
      </c>
      <c r="L45" s="261">
        <f t="shared" si="2"/>
        <v>2.3871224782563081</v>
      </c>
      <c r="M45" s="261">
        <f t="shared" si="2"/>
        <v>2.848919432093576</v>
      </c>
      <c r="N45" s="261">
        <f t="shared" si="2"/>
        <v>6.569278495270459</v>
      </c>
      <c r="O45" s="261">
        <f t="shared" si="2"/>
        <v>5.4461361191399416</v>
      </c>
      <c r="P45" s="261">
        <f t="shared" si="2"/>
        <v>5.5705318743861945</v>
      </c>
      <c r="Q45" s="261">
        <f t="shared" si="2"/>
        <v>6.8832126992900715</v>
      </c>
      <c r="R45" s="261">
        <f t="shared" si="2"/>
        <v>6.2948016545589569</v>
      </c>
      <c r="S45" s="261">
        <f t="shared" si="2"/>
        <v>8.7591194914282919</v>
      </c>
      <c r="T45" s="261">
        <f t="shared" si="2"/>
        <v>8.2053150656280689</v>
      </c>
      <c r="U45" s="261">
        <f t="shared" si="2"/>
        <v>8.4161345662979343</v>
      </c>
      <c r="V45" s="261">
        <f t="shared" si="2"/>
        <v>7.8166833938319211</v>
      </c>
      <c r="W45" s="261">
        <f t="shared" si="2"/>
        <v>8.0225899087374213</v>
      </c>
      <c r="X45" s="261">
        <f t="shared" si="2"/>
        <v>8.7923424746567562</v>
      </c>
      <c r="Y45" s="261">
        <f t="shared" si="2"/>
        <v>6.713405106645979</v>
      </c>
      <c r="DA45" s="70"/>
    </row>
    <row r="46" spans="1:105" ht="12" customHeight="1" x14ac:dyDescent="0.25">
      <c r="A46" s="165" t="s">
        <v>2184</v>
      </c>
      <c r="B46" s="346">
        <v>0.9235456045599425</v>
      </c>
      <c r="C46" s="346">
        <v>0.93397448632496882</v>
      </c>
      <c r="D46" s="346">
        <v>0.89862693980896247</v>
      </c>
      <c r="E46" s="346">
        <v>0.92392670542284028</v>
      </c>
      <c r="F46" s="346">
        <v>0.83342234652511482</v>
      </c>
      <c r="G46" s="346">
        <v>0.76644636157496726</v>
      </c>
      <c r="H46" s="346">
        <v>1.468675676950467</v>
      </c>
      <c r="I46" s="346">
        <v>1.416751847324182</v>
      </c>
      <c r="J46" s="346">
        <v>1.3913214647765439</v>
      </c>
      <c r="K46" s="346">
        <v>1.360432401782629</v>
      </c>
      <c r="L46" s="346">
        <v>1.294223030379926</v>
      </c>
      <c r="M46" s="346">
        <v>1.544594872821818</v>
      </c>
      <c r="N46" s="346">
        <v>3.56165701550808</v>
      </c>
      <c r="O46" s="346">
        <v>2.9527244019433421</v>
      </c>
      <c r="P46" s="346">
        <v>3.1170827376458612</v>
      </c>
      <c r="Q46" s="346">
        <v>3.7474871008910711</v>
      </c>
      <c r="R46" s="346">
        <v>3.493310988546618</v>
      </c>
      <c r="S46" s="346">
        <v>4.8622257999113776</v>
      </c>
      <c r="T46" s="346">
        <v>4.5997544976421363</v>
      </c>
      <c r="U46" s="346">
        <v>4.7833993761976163</v>
      </c>
      <c r="V46" s="346">
        <v>4.3922868002564837</v>
      </c>
      <c r="W46" s="346">
        <v>4.4571598357212174</v>
      </c>
      <c r="X46" s="346">
        <v>5.1689791352152001</v>
      </c>
      <c r="Y46" s="346">
        <v>3.9254916182111579</v>
      </c>
      <c r="DA46" s="167" t="s">
        <v>2338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2339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0.63994756212195225</v>
      </c>
      <c r="I48" s="230">
        <v>0.64221937923136929</v>
      </c>
      <c r="J48" s="230">
        <v>0.64378417308843749</v>
      </c>
      <c r="K48" s="230">
        <v>0.64321953892099948</v>
      </c>
      <c r="L48" s="230">
        <v>0.64347826351077064</v>
      </c>
      <c r="M48" s="230">
        <v>0.84729022632557116</v>
      </c>
      <c r="N48" s="230">
        <v>1.0092059609693571</v>
      </c>
      <c r="O48" s="230">
        <v>0.81409857368681227</v>
      </c>
      <c r="P48" s="230">
        <v>0.85863290473974063</v>
      </c>
      <c r="Q48" s="230">
        <v>1.0022036810217489</v>
      </c>
      <c r="R48" s="230">
        <v>0.84115164465039538</v>
      </c>
      <c r="S48" s="230">
        <v>1.1341061549542391</v>
      </c>
      <c r="T48" s="230">
        <v>1.2151377199870079</v>
      </c>
      <c r="U48" s="230">
        <v>1.3825148783243699</v>
      </c>
      <c r="V48" s="230">
        <v>1.214709515160791</v>
      </c>
      <c r="W48" s="230">
        <v>1.1039923165552541</v>
      </c>
      <c r="X48" s="230">
        <v>1.324623230636057</v>
      </c>
      <c r="Y48" s="230">
        <v>1.2038339192161709</v>
      </c>
      <c r="DA48" s="71" t="s">
        <v>2340</v>
      </c>
    </row>
    <row r="49" spans="1:105" ht="12" customHeight="1" x14ac:dyDescent="0.25">
      <c r="A49" s="59" t="s">
        <v>159</v>
      </c>
      <c r="B49" s="230">
        <v>0.9235456045599425</v>
      </c>
      <c r="C49" s="230">
        <v>0.93397448632496882</v>
      </c>
      <c r="D49" s="230">
        <v>0.89862693980896247</v>
      </c>
      <c r="E49" s="230">
        <v>0.92392670542284028</v>
      </c>
      <c r="F49" s="230">
        <v>0.83342234652511482</v>
      </c>
      <c r="G49" s="230">
        <v>0.76644636157496726</v>
      </c>
      <c r="H49" s="230">
        <v>0.82872811482851516</v>
      </c>
      <c r="I49" s="230">
        <v>0.77453246809281218</v>
      </c>
      <c r="J49" s="230">
        <v>0.74753729168810623</v>
      </c>
      <c r="K49" s="230">
        <v>0.71721286286163</v>
      </c>
      <c r="L49" s="230">
        <v>0.65074476686915572</v>
      </c>
      <c r="M49" s="230">
        <v>0.69730464649624679</v>
      </c>
      <c r="N49" s="230">
        <v>0.63137564630344867</v>
      </c>
      <c r="O49" s="230">
        <v>0.42409172915573867</v>
      </c>
      <c r="P49" s="230">
        <v>0.44669727457378638</v>
      </c>
      <c r="Q49" s="230">
        <v>0.83328937530349445</v>
      </c>
      <c r="R49" s="230">
        <v>0.65759176861617985</v>
      </c>
      <c r="S49" s="230">
        <v>1.03052002447514</v>
      </c>
      <c r="T49" s="230">
        <v>0.87490919838265202</v>
      </c>
      <c r="U49" s="230">
        <v>0.95681287628553024</v>
      </c>
      <c r="V49" s="230">
        <v>0.91530935322650742</v>
      </c>
      <c r="W49" s="230">
        <v>1.1223640088769951</v>
      </c>
      <c r="X49" s="230">
        <v>1.3415995559744409</v>
      </c>
      <c r="Y49" s="230">
        <v>1.3185288292211099</v>
      </c>
      <c r="DA49" s="71" t="s">
        <v>2341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0</v>
      </c>
      <c r="N50" s="230">
        <v>1.921075408235275</v>
      </c>
      <c r="O50" s="230">
        <v>1.7145340991007909</v>
      </c>
      <c r="P50" s="230">
        <v>1.811752558332334</v>
      </c>
      <c r="Q50" s="230">
        <v>1.9119940445658281</v>
      </c>
      <c r="R50" s="230">
        <v>1.9945675752800429</v>
      </c>
      <c r="S50" s="230">
        <v>2.697599620481999</v>
      </c>
      <c r="T50" s="230">
        <v>2.5097075792724759</v>
      </c>
      <c r="U50" s="230">
        <v>2.4440716215877161</v>
      </c>
      <c r="V50" s="230">
        <v>2.262267931869185</v>
      </c>
      <c r="W50" s="230">
        <v>2.2308035102889678</v>
      </c>
      <c r="X50" s="230">
        <v>2.5027563486047022</v>
      </c>
      <c r="Y50" s="230">
        <v>1.4031288697738771</v>
      </c>
      <c r="DA50" s="71" t="s">
        <v>2342</v>
      </c>
    </row>
    <row r="51" spans="1:105" ht="12" customHeight="1" x14ac:dyDescent="0.25">
      <c r="A51" s="59" t="s">
        <v>35</v>
      </c>
      <c r="B51" s="230">
        <v>0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DA51" s="71" t="s">
        <v>2343</v>
      </c>
    </row>
    <row r="52" spans="1:105" ht="12" customHeight="1" x14ac:dyDescent="0.25">
      <c r="A52" s="165" t="s">
        <v>2191</v>
      </c>
      <c r="B52" s="346">
        <v>0.77988295496172944</v>
      </c>
      <c r="C52" s="346">
        <v>0.78868956622997377</v>
      </c>
      <c r="D52" s="346">
        <v>0.75884052694979054</v>
      </c>
      <c r="E52" s="346">
        <v>0.78020477346817618</v>
      </c>
      <c r="F52" s="346">
        <v>0.70377887039898579</v>
      </c>
      <c r="G52" s="346">
        <v>0.64722137199663898</v>
      </c>
      <c r="H52" s="346">
        <v>1.240215016091506</v>
      </c>
      <c r="I52" s="346">
        <v>1.196368226629309</v>
      </c>
      <c r="J52" s="346">
        <v>1.1748936813668589</v>
      </c>
      <c r="K52" s="346">
        <v>1.148809583727554</v>
      </c>
      <c r="L52" s="346">
        <v>1.092899447876382</v>
      </c>
      <c r="M52" s="346">
        <v>1.3043245592717581</v>
      </c>
      <c r="N52" s="346">
        <v>3.007621479762379</v>
      </c>
      <c r="O52" s="346">
        <v>2.493411717196599</v>
      </c>
      <c r="P52" s="346">
        <v>2.4534491367403328</v>
      </c>
      <c r="Q52" s="346">
        <v>3.1357255983990009</v>
      </c>
      <c r="R52" s="346">
        <v>2.8014906660123389</v>
      </c>
      <c r="S52" s="346">
        <v>3.8968936915169139</v>
      </c>
      <c r="T52" s="346">
        <v>3.6055605679859331</v>
      </c>
      <c r="U52" s="346">
        <v>3.6327351901003189</v>
      </c>
      <c r="V52" s="346">
        <v>3.424396593575437</v>
      </c>
      <c r="W52" s="346">
        <v>3.5654300730162038</v>
      </c>
      <c r="X52" s="346">
        <v>3.623363339441557</v>
      </c>
      <c r="Y52" s="346">
        <v>2.7879134884348211</v>
      </c>
      <c r="DA52" s="167" t="s">
        <v>2344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0.5404001635696486</v>
      </c>
      <c r="I55" s="229">
        <v>0.54231858690648971</v>
      </c>
      <c r="J55" s="229">
        <v>0.54363996838579176</v>
      </c>
      <c r="K55" s="229">
        <v>0.54316316619995508</v>
      </c>
      <c r="L55" s="229">
        <v>0.54338164474242845</v>
      </c>
      <c r="M55" s="229">
        <v>0.71548952445270464</v>
      </c>
      <c r="N55" s="229">
        <v>0.85221836704079079</v>
      </c>
      <c r="O55" s="229">
        <v>0.68746101777997448</v>
      </c>
      <c r="P55" s="229">
        <v>0.67582811757558725</v>
      </c>
      <c r="Q55" s="229">
        <v>0.83859814664668342</v>
      </c>
      <c r="R55" s="229">
        <v>0.67456876553937029</v>
      </c>
      <c r="S55" s="229">
        <v>0.9074773954806743</v>
      </c>
      <c r="T55" s="229">
        <v>0.95122279754432448</v>
      </c>
      <c r="U55" s="229">
        <v>1.0443096229033619</v>
      </c>
      <c r="V55" s="229">
        <v>0.94633892074920367</v>
      </c>
      <c r="W55" s="229">
        <v>0.88280860416247842</v>
      </c>
      <c r="X55" s="229">
        <v>0.92843160371079125</v>
      </c>
      <c r="Y55" s="229">
        <v>0.85497184751282884</v>
      </c>
      <c r="DA55" s="73" t="s">
        <v>2347</v>
      </c>
    </row>
    <row r="56" spans="1:105" ht="12" customHeight="1" x14ac:dyDescent="0.25">
      <c r="A56" s="64" t="s">
        <v>159</v>
      </c>
      <c r="B56" s="229">
        <v>0.77988295496172944</v>
      </c>
      <c r="C56" s="229">
        <v>0.78868956622997377</v>
      </c>
      <c r="D56" s="229">
        <v>0.75884052694979054</v>
      </c>
      <c r="E56" s="229">
        <v>0.78020477346817618</v>
      </c>
      <c r="F56" s="229">
        <v>0.70377887039898579</v>
      </c>
      <c r="G56" s="229">
        <v>0.64722137199663898</v>
      </c>
      <c r="H56" s="229">
        <v>0.69981485252185716</v>
      </c>
      <c r="I56" s="229">
        <v>0.65404963972281926</v>
      </c>
      <c r="J56" s="229">
        <v>0.63125371298106758</v>
      </c>
      <c r="K56" s="229">
        <v>0.60564641752759851</v>
      </c>
      <c r="L56" s="229">
        <v>0.54951780313395371</v>
      </c>
      <c r="M56" s="229">
        <v>0.58883503481905297</v>
      </c>
      <c r="N56" s="229">
        <v>0.5331616568784675</v>
      </c>
      <c r="O56" s="229">
        <v>0.35812190462040139</v>
      </c>
      <c r="P56" s="229">
        <v>0.35159446666308841</v>
      </c>
      <c r="Q56" s="229">
        <v>0.69725839066711459</v>
      </c>
      <c r="R56" s="229">
        <v>0.52736135084017577</v>
      </c>
      <c r="S56" s="229">
        <v>0.82459091127947703</v>
      </c>
      <c r="T56" s="229">
        <v>0.68488827364498772</v>
      </c>
      <c r="U56" s="229">
        <v>0.72274729891795519</v>
      </c>
      <c r="V56" s="229">
        <v>0.71308642492140706</v>
      </c>
      <c r="W56" s="229">
        <v>0.89749954703540014</v>
      </c>
      <c r="X56" s="229">
        <v>0.94033035091263761</v>
      </c>
      <c r="Y56" s="229">
        <v>0.9364290298881921</v>
      </c>
      <c r="DA56" s="73" t="s">
        <v>2348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1.6222414558431211</v>
      </c>
      <c r="O57" s="229">
        <v>1.447828794796223</v>
      </c>
      <c r="P57" s="229">
        <v>1.4260265525016571</v>
      </c>
      <c r="Q57" s="229">
        <v>1.5998690610852031</v>
      </c>
      <c r="R57" s="229">
        <v>1.5995605496327929</v>
      </c>
      <c r="S57" s="229">
        <v>2.158537511634822</v>
      </c>
      <c r="T57" s="229">
        <v>1.9646259228948</v>
      </c>
      <c r="U57" s="229">
        <v>1.8461772480760481</v>
      </c>
      <c r="V57" s="229">
        <v>1.7624560986560069</v>
      </c>
      <c r="W57" s="229">
        <v>1.783864347193937</v>
      </c>
      <c r="X57" s="229">
        <v>1.7541879356265431</v>
      </c>
      <c r="Y57" s="229">
        <v>0.99651261103379962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6.2878731219402984E-3</v>
      </c>
      <c r="T58" s="229">
        <v>4.8235739018214494E-3</v>
      </c>
      <c r="U58" s="229">
        <v>1.9501020202952819E-2</v>
      </c>
      <c r="V58" s="229">
        <v>2.5151492488190868E-3</v>
      </c>
      <c r="W58" s="229">
        <v>1.2575746243883839E-3</v>
      </c>
      <c r="X58" s="229">
        <v>4.1344919158485001E-4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0.14690316049140609</v>
      </c>
      <c r="C66" s="261">
        <f t="shared" si="3"/>
        <v>0.14856202355578449</v>
      </c>
      <c r="D66" s="261">
        <f t="shared" si="3"/>
        <v>0.14293948984095781</v>
      </c>
      <c r="E66" s="261">
        <f t="shared" si="3"/>
        <v>0.14696378004386701</v>
      </c>
      <c r="F66" s="261">
        <f t="shared" si="3"/>
        <v>0.1325677650613048</v>
      </c>
      <c r="G66" s="261">
        <f t="shared" si="3"/>
        <v>0.1219142750575387</v>
      </c>
      <c r="H66" s="261">
        <f t="shared" si="3"/>
        <v>0.2336139088482615</v>
      </c>
      <c r="I66" s="261">
        <f t="shared" si="3"/>
        <v>0.2253546798082908</v>
      </c>
      <c r="J66" s="261">
        <f t="shared" si="3"/>
        <v>0.22130961311065489</v>
      </c>
      <c r="K66" s="261">
        <f t="shared" si="3"/>
        <v>0.21639626507887441</v>
      </c>
      <c r="L66" s="261">
        <f t="shared" si="3"/>
        <v>0.20586471594347361</v>
      </c>
      <c r="M66" s="261">
        <f t="shared" si="3"/>
        <v>0.2456899446827687</v>
      </c>
      <c r="N66" s="261">
        <f t="shared" si="3"/>
        <v>0.56653257790537892</v>
      </c>
      <c r="O66" s="261">
        <f t="shared" si="3"/>
        <v>0.46967312124478872</v>
      </c>
      <c r="P66" s="261">
        <f t="shared" si="3"/>
        <v>0.46214554376272182</v>
      </c>
      <c r="Q66" s="261">
        <f t="shared" si="3"/>
        <v>0.59066299360424401</v>
      </c>
      <c r="R66" s="261">
        <f t="shared" si="3"/>
        <v>0.52770461298847393</v>
      </c>
      <c r="S66" s="261">
        <f t="shared" si="3"/>
        <v>0.73404091696163454</v>
      </c>
      <c r="T66" s="261">
        <f t="shared" si="3"/>
        <v>0.67916376349873531</v>
      </c>
      <c r="U66" s="261">
        <f t="shared" si="3"/>
        <v>0.68428252888316243</v>
      </c>
      <c r="V66" s="261">
        <f t="shared" si="3"/>
        <v>0.64503869352667498</v>
      </c>
      <c r="W66" s="261">
        <f t="shared" si="3"/>
        <v>0.67160455669003261</v>
      </c>
      <c r="X66" s="261">
        <f t="shared" si="3"/>
        <v>0.68251719413303569</v>
      </c>
      <c r="Y66" s="261">
        <f t="shared" si="3"/>
        <v>0.52514713909575561</v>
      </c>
      <c r="DA66" s="70"/>
    </row>
    <row r="67" spans="1:105" ht="12" customHeight="1" x14ac:dyDescent="0.25">
      <c r="A67" s="165" t="s">
        <v>2210</v>
      </c>
      <c r="B67" s="346">
        <v>0</v>
      </c>
      <c r="C67" s="346">
        <v>0</v>
      </c>
      <c r="D67" s="346">
        <v>0</v>
      </c>
      <c r="E67" s="346">
        <v>0</v>
      </c>
      <c r="F67" s="346">
        <v>0</v>
      </c>
      <c r="G67" s="346">
        <v>0</v>
      </c>
      <c r="H67" s="346">
        <v>0</v>
      </c>
      <c r="I67" s="346">
        <v>0</v>
      </c>
      <c r="J67" s="346">
        <v>0</v>
      </c>
      <c r="K67" s="346">
        <v>0</v>
      </c>
      <c r="L67" s="346">
        <v>0</v>
      </c>
      <c r="M67" s="346">
        <v>0</v>
      </c>
      <c r="N67" s="346">
        <v>0</v>
      </c>
      <c r="O67" s="346">
        <v>0</v>
      </c>
      <c r="P67" s="346">
        <v>0</v>
      </c>
      <c r="Q67" s="346">
        <v>0</v>
      </c>
      <c r="R67" s="346">
        <v>0</v>
      </c>
      <c r="S67" s="346">
        <v>0</v>
      </c>
      <c r="T67" s="346">
        <v>0</v>
      </c>
      <c r="U67" s="346">
        <v>0</v>
      </c>
      <c r="V67" s="346">
        <v>0</v>
      </c>
      <c r="W67" s="346">
        <v>0</v>
      </c>
      <c r="X67" s="346">
        <v>0</v>
      </c>
      <c r="Y67" s="346">
        <v>0</v>
      </c>
      <c r="DA67" s="167" t="s">
        <v>2358</v>
      </c>
    </row>
    <row r="68" spans="1:105" ht="12" customHeight="1" x14ac:dyDescent="0.25">
      <c r="A68" s="165" t="s">
        <v>2212</v>
      </c>
      <c r="B68" s="346">
        <v>0.14690316049140609</v>
      </c>
      <c r="C68" s="346">
        <v>0.14856202355578449</v>
      </c>
      <c r="D68" s="346">
        <v>0.14293948984095781</v>
      </c>
      <c r="E68" s="346">
        <v>0.14696378004386701</v>
      </c>
      <c r="F68" s="346">
        <v>0.1325677650613048</v>
      </c>
      <c r="G68" s="346">
        <v>0.1219142750575387</v>
      </c>
      <c r="H68" s="346">
        <v>0.2336139088482615</v>
      </c>
      <c r="I68" s="346">
        <v>0.2253546798082908</v>
      </c>
      <c r="J68" s="346">
        <v>0.22130961311065489</v>
      </c>
      <c r="K68" s="346">
        <v>0.21639626507887441</v>
      </c>
      <c r="L68" s="346">
        <v>0.20586471594347361</v>
      </c>
      <c r="M68" s="346">
        <v>0.2456899446827687</v>
      </c>
      <c r="N68" s="346">
        <v>0.56653257790537892</v>
      </c>
      <c r="O68" s="346">
        <v>0.46967312124478872</v>
      </c>
      <c r="P68" s="346">
        <v>0.46214554376272182</v>
      </c>
      <c r="Q68" s="346">
        <v>0.59066299360424401</v>
      </c>
      <c r="R68" s="346">
        <v>0.52770461298847393</v>
      </c>
      <c r="S68" s="346">
        <v>0.73404091696163454</v>
      </c>
      <c r="T68" s="346">
        <v>0.67916376349873531</v>
      </c>
      <c r="U68" s="346">
        <v>0.68428252888316243</v>
      </c>
      <c r="V68" s="346">
        <v>0.64503869352667498</v>
      </c>
      <c r="W68" s="346">
        <v>0.67160455669003261</v>
      </c>
      <c r="X68" s="346">
        <v>0.68251719413303569</v>
      </c>
      <c r="Y68" s="346">
        <v>0.52514713909575561</v>
      </c>
      <c r="DA68" s="167" t="s">
        <v>2359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0.10179282859483681</v>
      </c>
      <c r="I71" s="229">
        <v>0.1021541936555161</v>
      </c>
      <c r="J71" s="229">
        <v>0.1024030965380438</v>
      </c>
      <c r="K71" s="229">
        <v>0.10231328338392499</v>
      </c>
      <c r="L71" s="229">
        <v>0.1023544372368009</v>
      </c>
      <c r="M71" s="229">
        <v>0.1347736500354125</v>
      </c>
      <c r="N71" s="229">
        <v>0.16052866747582761</v>
      </c>
      <c r="O71" s="229">
        <v>0.12949404213029991</v>
      </c>
      <c r="P71" s="229">
        <v>0.1273028033106369</v>
      </c>
      <c r="Q71" s="229">
        <v>0.1579630857949432</v>
      </c>
      <c r="R71" s="229">
        <v>0.1270655846445351</v>
      </c>
      <c r="S71" s="229">
        <v>0.17093757033984991</v>
      </c>
      <c r="T71" s="229">
        <v>0.1791777014764932</v>
      </c>
      <c r="U71" s="229">
        <v>0.1967120619319353</v>
      </c>
      <c r="V71" s="229">
        <v>0.17825774684472531</v>
      </c>
      <c r="W71" s="229">
        <v>0.1662908174045665</v>
      </c>
      <c r="X71" s="229">
        <v>0.17488462341366709</v>
      </c>
      <c r="Y71" s="229">
        <v>0.161047328617375</v>
      </c>
      <c r="DA71" s="73" t="s">
        <v>2362</v>
      </c>
    </row>
    <row r="72" spans="1:105" ht="12" customHeight="1" x14ac:dyDescent="0.25">
      <c r="A72" s="64" t="s">
        <v>159</v>
      </c>
      <c r="B72" s="229">
        <v>0.14690316049140609</v>
      </c>
      <c r="C72" s="229">
        <v>0.14856202355578449</v>
      </c>
      <c r="D72" s="229">
        <v>0.14293948984095781</v>
      </c>
      <c r="E72" s="229">
        <v>0.14696378004386701</v>
      </c>
      <c r="F72" s="229">
        <v>0.1325677650613048</v>
      </c>
      <c r="G72" s="229">
        <v>0.1219142750575387</v>
      </c>
      <c r="H72" s="229">
        <v>0.13182108025342459</v>
      </c>
      <c r="I72" s="229">
        <v>0.1232004861527748</v>
      </c>
      <c r="J72" s="229">
        <v>0.118906516572611</v>
      </c>
      <c r="K72" s="229">
        <v>0.11408298169494931</v>
      </c>
      <c r="L72" s="229">
        <v>0.1035102787066727</v>
      </c>
      <c r="M72" s="229">
        <v>0.1109162946473562</v>
      </c>
      <c r="N72" s="229">
        <v>0.10042934256990529</v>
      </c>
      <c r="O72" s="229">
        <v>6.7457865690269514E-2</v>
      </c>
      <c r="P72" s="229">
        <v>6.6228320590277001E-2</v>
      </c>
      <c r="Q72" s="229">
        <v>0.13133953065197729</v>
      </c>
      <c r="R72" s="229">
        <v>9.9336764147179915E-2</v>
      </c>
      <c r="S72" s="229">
        <v>0.15532460378671589</v>
      </c>
      <c r="T72" s="229">
        <v>0.1290094255065351</v>
      </c>
      <c r="U72" s="229">
        <v>0.1361407654471494</v>
      </c>
      <c r="V72" s="229">
        <v>0.1343209886278551</v>
      </c>
      <c r="W72" s="229">
        <v>0.16905808642218059</v>
      </c>
      <c r="X72" s="229">
        <v>0.17712593867606469</v>
      </c>
      <c r="Y72" s="229">
        <v>0.1763910638016539</v>
      </c>
      <c r="DA72" s="73" t="s">
        <v>2363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0.30557456785964598</v>
      </c>
      <c r="O73" s="229">
        <v>0.27272121342421918</v>
      </c>
      <c r="P73" s="229">
        <v>0.2686144198618079</v>
      </c>
      <c r="Q73" s="229">
        <v>0.30136037715732361</v>
      </c>
      <c r="R73" s="229">
        <v>0.30130226419675882</v>
      </c>
      <c r="S73" s="229">
        <v>0.4065943235212407</v>
      </c>
      <c r="T73" s="229">
        <v>0.37006804087769091</v>
      </c>
      <c r="U73" s="229">
        <v>0.34775637913897861</v>
      </c>
      <c r="V73" s="229">
        <v>0.33198619032855531</v>
      </c>
      <c r="W73" s="229">
        <v>0.33601876900051991</v>
      </c>
      <c r="X73" s="229">
        <v>0.33042875241718822</v>
      </c>
      <c r="Y73" s="229">
        <v>0.1877087466767268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1.1844193138280891E-3</v>
      </c>
      <c r="T74" s="229">
        <v>9.0859563801622839E-4</v>
      </c>
      <c r="U74" s="229">
        <v>3.6733223650991468E-3</v>
      </c>
      <c r="V74" s="229">
        <v>4.7376772553932929E-4</v>
      </c>
      <c r="W74" s="229">
        <v>2.368838627656789E-4</v>
      </c>
      <c r="X74" s="229">
        <v>7.7879626115705836E-5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0.99999999999999978</v>
      </c>
      <c r="C84" s="232">
        <f t="shared" si="4"/>
        <v>1.0000000000000004</v>
      </c>
      <c r="D84" s="232">
        <f t="shared" si="4"/>
        <v>1.0000000000000002</v>
      </c>
      <c r="E84" s="232">
        <f t="shared" si="4"/>
        <v>0.99999999999999978</v>
      </c>
      <c r="F84" s="232">
        <f t="shared" si="4"/>
        <v>1.0000000000000002</v>
      </c>
      <c r="G84" s="232">
        <f t="shared" si="4"/>
        <v>1</v>
      </c>
      <c r="H84" s="232">
        <f t="shared" si="4"/>
        <v>1.0000000000000002</v>
      </c>
      <c r="I84" s="232">
        <f t="shared" si="4"/>
        <v>1.0000000000000002</v>
      </c>
      <c r="J84" s="232">
        <f t="shared" si="4"/>
        <v>0.99999999999999989</v>
      </c>
      <c r="K84" s="232">
        <f t="shared" si="4"/>
        <v>1.0000000000000004</v>
      </c>
      <c r="L84" s="232">
        <f t="shared" si="4"/>
        <v>0.99999999999999956</v>
      </c>
      <c r="M84" s="232">
        <f t="shared" si="4"/>
        <v>0.99999999999999956</v>
      </c>
      <c r="N84" s="232">
        <f t="shared" si="4"/>
        <v>0.99999999999999978</v>
      </c>
      <c r="O84" s="232">
        <f t="shared" si="4"/>
        <v>1.0000000000000002</v>
      </c>
      <c r="P84" s="232">
        <f t="shared" si="4"/>
        <v>1.0000000000000002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0.99999999999999978</v>
      </c>
      <c r="T84" s="232">
        <f t="shared" si="4"/>
        <v>0.99999999999999978</v>
      </c>
      <c r="U84" s="232">
        <f t="shared" si="4"/>
        <v>1</v>
      </c>
      <c r="V84" s="232">
        <f t="shared" si="4"/>
        <v>0.99999999999999978</v>
      </c>
      <c r="W84" s="232">
        <f t="shared" si="4"/>
        <v>0.99999999999999978</v>
      </c>
      <c r="X84" s="232">
        <f t="shared" si="4"/>
        <v>1.0000000000000002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2.5830747252728083E-3</v>
      </c>
      <c r="C89" s="300">
        <f t="shared" si="9"/>
        <v>2.460179241902559E-3</v>
      </c>
      <c r="D89" s="300">
        <f t="shared" si="9"/>
        <v>1.8908970692597773E-3</v>
      </c>
      <c r="E89" s="300">
        <f t="shared" si="9"/>
        <v>1.7241688592384353E-3</v>
      </c>
      <c r="F89" s="300">
        <f t="shared" si="9"/>
        <v>1.378748382497964E-3</v>
      </c>
      <c r="G89" s="300">
        <f t="shared" si="9"/>
        <v>1.1282190773044931E-3</v>
      </c>
      <c r="H89" s="300">
        <f t="shared" si="9"/>
        <v>2.4422068616528699E-3</v>
      </c>
      <c r="I89" s="300">
        <f t="shared" si="9"/>
        <v>1.9778942549952328E-3</v>
      </c>
      <c r="J89" s="300">
        <f t="shared" si="9"/>
        <v>1.6811710863572874E-3</v>
      </c>
      <c r="K89" s="300">
        <f t="shared" si="9"/>
        <v>1.7398014132960749E-3</v>
      </c>
      <c r="L89" s="300">
        <f t="shared" si="9"/>
        <v>1.6174695357867072E-3</v>
      </c>
      <c r="M89" s="300">
        <f t="shared" si="9"/>
        <v>2.6245359409278542E-3</v>
      </c>
      <c r="N89" s="300">
        <f t="shared" si="9"/>
        <v>3.6128617928622669E-3</v>
      </c>
      <c r="O89" s="300">
        <f t="shared" si="9"/>
        <v>2.5380304622253458E-3</v>
      </c>
      <c r="P89" s="300">
        <f t="shared" si="9"/>
        <v>3.055711252452813E-3</v>
      </c>
      <c r="Q89" s="300">
        <f t="shared" si="9"/>
        <v>5.7074863612357578E-3</v>
      </c>
      <c r="R89" s="300">
        <f t="shared" si="9"/>
        <v>4.1806123570884918E-3</v>
      </c>
      <c r="S89" s="300">
        <f t="shared" si="9"/>
        <v>6.9301658098680774E-3</v>
      </c>
      <c r="T89" s="300">
        <f t="shared" si="9"/>
        <v>5.7053816186971411E-3</v>
      </c>
      <c r="U89" s="300">
        <f t="shared" si="9"/>
        <v>6.3110268765966702E-3</v>
      </c>
      <c r="V89" s="300">
        <f t="shared" si="9"/>
        <v>5.9066484428665694E-3</v>
      </c>
      <c r="W89" s="300">
        <f t="shared" si="9"/>
        <v>6.3350518517895698E-3</v>
      </c>
      <c r="X89" s="300">
        <f t="shared" si="9"/>
        <v>4.6570917046727034E-3</v>
      </c>
      <c r="Y89" s="300">
        <f t="shared" si="9"/>
        <v>3.1908667950259371E-3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7.7492241758184231E-3</v>
      </c>
      <c r="C90" s="301">
        <f t="shared" si="10"/>
        <v>7.3805377257076775E-3</v>
      </c>
      <c r="D90" s="301">
        <f t="shared" si="10"/>
        <v>5.6726912077793307E-3</v>
      </c>
      <c r="E90" s="301">
        <f t="shared" si="10"/>
        <v>5.1725065777153056E-3</v>
      </c>
      <c r="F90" s="301">
        <f t="shared" si="10"/>
        <v>4.1362451474938932E-3</v>
      </c>
      <c r="G90" s="301">
        <f t="shared" si="10"/>
        <v>3.3846572319134807E-3</v>
      </c>
      <c r="H90" s="301">
        <f t="shared" si="10"/>
        <v>1.1813070219213252E-2</v>
      </c>
      <c r="I90" s="301">
        <f t="shared" si="10"/>
        <v>9.9279881120439162E-3</v>
      </c>
      <c r="J90" s="301">
        <f t="shared" si="10"/>
        <v>8.6283488718387272E-3</v>
      </c>
      <c r="K90" s="301">
        <f t="shared" si="10"/>
        <v>9.0978364018104128E-3</v>
      </c>
      <c r="L90" s="301">
        <f t="shared" si="10"/>
        <v>8.8835658641297083E-3</v>
      </c>
      <c r="M90" s="301">
        <f t="shared" si="10"/>
        <v>1.5536611309079787E-2</v>
      </c>
      <c r="N90" s="301">
        <f t="shared" si="10"/>
        <v>4.0391870704891281E-2</v>
      </c>
      <c r="O90" s="301">
        <f t="shared" si="10"/>
        <v>3.6242620423356901E-2</v>
      </c>
      <c r="P90" s="301">
        <f t="shared" si="10"/>
        <v>4.2156629088974905E-2</v>
      </c>
      <c r="Q90" s="301">
        <f t="shared" si="10"/>
        <v>4.7998815577174191E-2</v>
      </c>
      <c r="R90" s="301">
        <f t="shared" si="10"/>
        <v>4.3765310456510442E-2</v>
      </c>
      <c r="S90" s="301">
        <f t="shared" si="10"/>
        <v>5.5576343184978949E-2</v>
      </c>
      <c r="T90" s="301">
        <f t="shared" si="10"/>
        <v>5.2814724424814996E-2</v>
      </c>
      <c r="U90" s="301">
        <f t="shared" si="10"/>
        <v>5.5174530873410892E-2</v>
      </c>
      <c r="V90" s="301">
        <f t="shared" si="10"/>
        <v>5.1664986441940022E-2</v>
      </c>
      <c r="W90" s="301">
        <f t="shared" si="10"/>
        <v>4.8552993738295816E-2</v>
      </c>
      <c r="X90" s="301">
        <f t="shared" si="10"/>
        <v>5.9440786732886407E-2</v>
      </c>
      <c r="Y90" s="301">
        <f t="shared" si="10"/>
        <v>3.6779935940717629E-2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7.7492241758184231E-3</v>
      </c>
      <c r="C91" s="302">
        <f t="shared" si="11"/>
        <v>7.3805377257076775E-3</v>
      </c>
      <c r="D91" s="302">
        <f t="shared" si="11"/>
        <v>5.6726912077793307E-3</v>
      </c>
      <c r="E91" s="302">
        <f t="shared" si="11"/>
        <v>5.1725065777153056E-3</v>
      </c>
      <c r="F91" s="302">
        <f t="shared" si="11"/>
        <v>4.1362451474938932E-3</v>
      </c>
      <c r="G91" s="302">
        <f t="shared" si="11"/>
        <v>3.3846572319134807E-3</v>
      </c>
      <c r="H91" s="302">
        <f t="shared" si="11"/>
        <v>1.1813070219213252E-2</v>
      </c>
      <c r="I91" s="302">
        <f t="shared" si="11"/>
        <v>9.9279881120439162E-3</v>
      </c>
      <c r="J91" s="302">
        <f t="shared" si="11"/>
        <v>8.6283488718387272E-3</v>
      </c>
      <c r="K91" s="302">
        <f t="shared" si="11"/>
        <v>9.0978364018104128E-3</v>
      </c>
      <c r="L91" s="302">
        <f t="shared" si="11"/>
        <v>8.8835658641297083E-3</v>
      </c>
      <c r="M91" s="302">
        <f t="shared" si="11"/>
        <v>1.5536611309079787E-2</v>
      </c>
      <c r="N91" s="302">
        <f t="shared" si="11"/>
        <v>4.0391870704891281E-2</v>
      </c>
      <c r="O91" s="302">
        <f t="shared" si="11"/>
        <v>3.6242620423356901E-2</v>
      </c>
      <c r="P91" s="302">
        <f t="shared" si="11"/>
        <v>4.2156629088974905E-2</v>
      </c>
      <c r="Q91" s="302">
        <f t="shared" si="11"/>
        <v>4.7998815577174191E-2</v>
      </c>
      <c r="R91" s="302">
        <f t="shared" si="11"/>
        <v>4.3765310456510442E-2</v>
      </c>
      <c r="S91" s="302">
        <f t="shared" si="11"/>
        <v>5.5576343184978949E-2</v>
      </c>
      <c r="T91" s="302">
        <f t="shared" si="11"/>
        <v>5.2814724424814996E-2</v>
      </c>
      <c r="U91" s="302">
        <f t="shared" si="11"/>
        <v>5.5174530873410892E-2</v>
      </c>
      <c r="V91" s="302">
        <f t="shared" si="11"/>
        <v>5.1664986441940022E-2</v>
      </c>
      <c r="W91" s="302">
        <f t="shared" si="11"/>
        <v>4.8552993738295816E-2</v>
      </c>
      <c r="X91" s="302">
        <f t="shared" si="11"/>
        <v>5.9440786732886407E-2</v>
      </c>
      <c r="Y91" s="302">
        <f t="shared" si="11"/>
        <v>3.6779935940717629E-2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6.4576868131820198E-3</v>
      </c>
      <c r="C94" s="301">
        <f t="shared" si="14"/>
        <v>6.1504481047563999E-3</v>
      </c>
      <c r="D94" s="301">
        <f t="shared" si="14"/>
        <v>4.7272426731494429E-3</v>
      </c>
      <c r="E94" s="301">
        <f t="shared" si="14"/>
        <v>4.3104221480960887E-3</v>
      </c>
      <c r="F94" s="301">
        <f t="shared" si="14"/>
        <v>3.4468709562449104E-3</v>
      </c>
      <c r="G94" s="301">
        <f t="shared" si="14"/>
        <v>2.8205476932612323E-3</v>
      </c>
      <c r="H94" s="301">
        <f t="shared" si="14"/>
        <v>9.8442251826777131E-3</v>
      </c>
      <c r="I94" s="301">
        <f t="shared" si="14"/>
        <v>8.2733234267032656E-3</v>
      </c>
      <c r="J94" s="301">
        <f t="shared" si="14"/>
        <v>7.1902907265322695E-3</v>
      </c>
      <c r="K94" s="301">
        <f t="shared" si="14"/>
        <v>7.5815303348420113E-3</v>
      </c>
      <c r="L94" s="301">
        <f t="shared" si="14"/>
        <v>7.4029715534414224E-3</v>
      </c>
      <c r="M94" s="301">
        <f t="shared" si="14"/>
        <v>1.2947176090899827E-2</v>
      </c>
      <c r="N94" s="301">
        <f t="shared" si="14"/>
        <v>3.3659892254076076E-2</v>
      </c>
      <c r="O94" s="301">
        <f t="shared" si="14"/>
        <v>3.0202183686130764E-2</v>
      </c>
      <c r="P94" s="301">
        <f t="shared" si="14"/>
        <v>3.5130524240812429E-2</v>
      </c>
      <c r="Q94" s="301">
        <f t="shared" si="14"/>
        <v>3.9999012980978507E-2</v>
      </c>
      <c r="R94" s="301">
        <f t="shared" si="14"/>
        <v>3.6471092047092028E-2</v>
      </c>
      <c r="S94" s="301">
        <f t="shared" si="14"/>
        <v>4.6313619320815805E-2</v>
      </c>
      <c r="T94" s="301">
        <f t="shared" si="14"/>
        <v>4.4012270354012492E-2</v>
      </c>
      <c r="U94" s="301">
        <f t="shared" si="14"/>
        <v>4.5978775727842404E-2</v>
      </c>
      <c r="V94" s="301">
        <f t="shared" si="14"/>
        <v>4.3054155368283366E-2</v>
      </c>
      <c r="W94" s="301">
        <f t="shared" si="14"/>
        <v>4.0460828115246504E-2</v>
      </c>
      <c r="X94" s="301">
        <f t="shared" si="14"/>
        <v>4.9533988944072009E-2</v>
      </c>
      <c r="Y94" s="301">
        <f t="shared" si="14"/>
        <v>3.0649946617264719E-2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6.4576868131820198E-3</v>
      </c>
      <c r="C95" s="302">
        <f t="shared" si="15"/>
        <v>6.1504481047563999E-3</v>
      </c>
      <c r="D95" s="302">
        <f t="shared" si="15"/>
        <v>4.7272426731494429E-3</v>
      </c>
      <c r="E95" s="302">
        <f t="shared" si="15"/>
        <v>4.3104221480960887E-3</v>
      </c>
      <c r="F95" s="302">
        <f t="shared" si="15"/>
        <v>3.4468709562449104E-3</v>
      </c>
      <c r="G95" s="302">
        <f t="shared" si="15"/>
        <v>2.8205476932612323E-3</v>
      </c>
      <c r="H95" s="302">
        <f t="shared" si="15"/>
        <v>9.8442251826777131E-3</v>
      </c>
      <c r="I95" s="302">
        <f t="shared" si="15"/>
        <v>8.2733234267032656E-3</v>
      </c>
      <c r="J95" s="302">
        <f t="shared" si="15"/>
        <v>7.1902907265322695E-3</v>
      </c>
      <c r="K95" s="302">
        <f t="shared" si="15"/>
        <v>7.5815303348420113E-3</v>
      </c>
      <c r="L95" s="302">
        <f t="shared" si="15"/>
        <v>7.4029715534414224E-3</v>
      </c>
      <c r="M95" s="302">
        <f t="shared" si="15"/>
        <v>1.2947176090899827E-2</v>
      </c>
      <c r="N95" s="302">
        <f t="shared" si="15"/>
        <v>3.3659892254076076E-2</v>
      </c>
      <c r="O95" s="302">
        <f t="shared" si="15"/>
        <v>3.0202183686130764E-2</v>
      </c>
      <c r="P95" s="302">
        <f t="shared" si="15"/>
        <v>3.5130524240812429E-2</v>
      </c>
      <c r="Q95" s="302">
        <f t="shared" si="15"/>
        <v>3.9999012980978507E-2</v>
      </c>
      <c r="R95" s="302">
        <f t="shared" si="15"/>
        <v>3.6471092047092028E-2</v>
      </c>
      <c r="S95" s="302">
        <f t="shared" si="15"/>
        <v>4.6313619320815805E-2</v>
      </c>
      <c r="T95" s="302">
        <f t="shared" si="15"/>
        <v>4.4012270354012492E-2</v>
      </c>
      <c r="U95" s="302">
        <f t="shared" si="15"/>
        <v>4.5978775727842404E-2</v>
      </c>
      <c r="V95" s="302">
        <f t="shared" si="15"/>
        <v>4.3054155368283366E-2</v>
      </c>
      <c r="W95" s="302">
        <f t="shared" si="15"/>
        <v>4.0460828115246504E-2</v>
      </c>
      <c r="X95" s="302">
        <f t="shared" si="15"/>
        <v>4.9533988944072009E-2</v>
      </c>
      <c r="Y95" s="302">
        <f t="shared" si="15"/>
        <v>3.0649946617264719E-2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0.83929734471915929</v>
      </c>
      <c r="C98" s="301">
        <f t="shared" si="18"/>
        <v>0.83997924180515149</v>
      </c>
      <c r="D98" s="301">
        <f t="shared" si="18"/>
        <v>0.84313795719473539</v>
      </c>
      <c r="E98" s="301">
        <f t="shared" si="18"/>
        <v>0.84406306426497313</v>
      </c>
      <c r="F98" s="301">
        <f t="shared" si="18"/>
        <v>0.84597966209323938</v>
      </c>
      <c r="G98" s="301">
        <f t="shared" si="18"/>
        <v>0.8473697473793862</v>
      </c>
      <c r="H98" s="301">
        <f t="shared" si="18"/>
        <v>0.83305772374109188</v>
      </c>
      <c r="I98" s="301">
        <f t="shared" si="18"/>
        <v>0.83640420554030992</v>
      </c>
      <c r="J98" s="301">
        <f t="shared" si="18"/>
        <v>0.83869141698829619</v>
      </c>
      <c r="K98" s="301">
        <f t="shared" si="18"/>
        <v>0.83790662608076316</v>
      </c>
      <c r="L98" s="301">
        <f t="shared" si="18"/>
        <v>0.83834638301785502</v>
      </c>
      <c r="M98" s="301">
        <f t="shared" si="18"/>
        <v>0.82707478537149337</v>
      </c>
      <c r="N98" s="301">
        <f t="shared" si="18"/>
        <v>0.78733294020475353</v>
      </c>
      <c r="O98" s="301">
        <f t="shared" si="18"/>
        <v>0.79474397481557812</v>
      </c>
      <c r="P98" s="301">
        <f t="shared" si="18"/>
        <v>0.7808901906690987</v>
      </c>
      <c r="Q98" s="301">
        <f t="shared" si="18"/>
        <v>0.77312102971218311</v>
      </c>
      <c r="R98" s="301">
        <f t="shared" si="18"/>
        <v>0.77855558902462585</v>
      </c>
      <c r="S98" s="301">
        <f t="shared" si="18"/>
        <v>0.75776876788887126</v>
      </c>
      <c r="T98" s="301">
        <f t="shared" si="18"/>
        <v>0.76180346652585418</v>
      </c>
      <c r="U98" s="301">
        <f t="shared" si="18"/>
        <v>0.75571582364217493</v>
      </c>
      <c r="V98" s="301">
        <f t="shared" si="18"/>
        <v>0.76309853640870007</v>
      </c>
      <c r="W98" s="301">
        <f t="shared" si="18"/>
        <v>0.76911058121677678</v>
      </c>
      <c r="X98" s="301">
        <f t="shared" si="18"/>
        <v>0.74548395644053111</v>
      </c>
      <c r="Y98" s="301">
        <f t="shared" si="18"/>
        <v>0.78254005078746358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0.13248702855019057</v>
      </c>
      <c r="C99" s="301">
        <f t="shared" si="19"/>
        <v>0.13259466920849669</v>
      </c>
      <c r="D99" s="301">
        <f t="shared" si="19"/>
        <v>0.13309328727113554</v>
      </c>
      <c r="E99" s="301">
        <f t="shared" si="19"/>
        <v>0.13323931976795891</v>
      </c>
      <c r="F99" s="301">
        <f t="shared" si="19"/>
        <v>0.13354186373856769</v>
      </c>
      <c r="G99" s="301">
        <f t="shared" si="19"/>
        <v>0.13376129523105565</v>
      </c>
      <c r="H99" s="301">
        <f t="shared" si="19"/>
        <v>0.13150207506753636</v>
      </c>
      <c r="I99" s="301">
        <f t="shared" si="19"/>
        <v>0.13203033293998812</v>
      </c>
      <c r="J99" s="301">
        <f t="shared" si="19"/>
        <v>0.1323913800114655</v>
      </c>
      <c r="K99" s="301">
        <f t="shared" si="19"/>
        <v>0.13226749708007479</v>
      </c>
      <c r="L99" s="301">
        <f t="shared" si="19"/>
        <v>0.13233691477839857</v>
      </c>
      <c r="M99" s="301">
        <f t="shared" si="19"/>
        <v>0.13055764014042218</v>
      </c>
      <c r="N99" s="301">
        <f t="shared" si="19"/>
        <v>0.12428420318941524</v>
      </c>
      <c r="O99" s="301">
        <f t="shared" si="19"/>
        <v>0.12545406981683718</v>
      </c>
      <c r="P99" s="301">
        <f t="shared" si="19"/>
        <v>0.12813642024154456</v>
      </c>
      <c r="Q99" s="301">
        <f t="shared" si="19"/>
        <v>0.12264889509927915</v>
      </c>
      <c r="R99" s="301">
        <f t="shared" si="19"/>
        <v>0.12642865333602529</v>
      </c>
      <c r="S99" s="301">
        <f t="shared" si="19"/>
        <v>0.12309533910277828</v>
      </c>
      <c r="T99" s="301">
        <f t="shared" si="19"/>
        <v>0.12529346665525651</v>
      </c>
      <c r="U99" s="301">
        <f t="shared" si="19"/>
        <v>0.12653202561752427</v>
      </c>
      <c r="V99" s="301">
        <f t="shared" si="19"/>
        <v>0.12588735268881507</v>
      </c>
      <c r="W99" s="301">
        <f t="shared" si="19"/>
        <v>0.1250703804119703</v>
      </c>
      <c r="X99" s="301">
        <f t="shared" si="19"/>
        <v>0.13073564881342956</v>
      </c>
      <c r="Y99" s="301">
        <f t="shared" si="19"/>
        <v>0.13618621524389543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7.1830316683838255E-2</v>
      </c>
      <c r="C100" s="302">
        <f t="shared" si="20"/>
        <v>7.188867607689578E-2</v>
      </c>
      <c r="D100" s="302">
        <f t="shared" si="20"/>
        <v>7.2159011171097576E-2</v>
      </c>
      <c r="E100" s="302">
        <f t="shared" si="20"/>
        <v>7.2238185416363274E-2</v>
      </c>
      <c r="F100" s="302">
        <f t="shared" si="20"/>
        <v>7.2402215279946336E-2</v>
      </c>
      <c r="G100" s="302">
        <f t="shared" si="20"/>
        <v>7.2521184161415717E-2</v>
      </c>
      <c r="H100" s="302">
        <f t="shared" si="20"/>
        <v>7.1296305759507655E-2</v>
      </c>
      <c r="I100" s="302">
        <f t="shared" si="20"/>
        <v>7.1582710630114052E-2</v>
      </c>
      <c r="J100" s="302">
        <f t="shared" si="20"/>
        <v>7.1778459042360826E-2</v>
      </c>
      <c r="K100" s="302">
        <f t="shared" si="20"/>
        <v>7.1711293597630898E-2</v>
      </c>
      <c r="L100" s="302">
        <f t="shared" si="20"/>
        <v>7.1748929699131755E-2</v>
      </c>
      <c r="M100" s="302">
        <f t="shared" si="20"/>
        <v>7.0784262726734895E-2</v>
      </c>
      <c r="N100" s="302">
        <f t="shared" si="20"/>
        <v>6.7383001729201031E-2</v>
      </c>
      <c r="O100" s="302">
        <f t="shared" si="20"/>
        <v>6.8017266768164747E-2</v>
      </c>
      <c r="P100" s="302">
        <f t="shared" si="20"/>
        <v>7.1700841608174914E-2</v>
      </c>
      <c r="Q100" s="302">
        <f t="shared" si="20"/>
        <v>6.6774800141000443E-2</v>
      </c>
      <c r="R100" s="302">
        <f t="shared" si="20"/>
        <v>7.0161798290502703E-2</v>
      </c>
      <c r="S100" s="302">
        <f t="shared" si="20"/>
        <v>6.8330764778363834E-2</v>
      </c>
      <c r="T100" s="302">
        <f t="shared" si="20"/>
        <v>7.0237301330071139E-2</v>
      </c>
      <c r="U100" s="302">
        <f t="shared" si="20"/>
        <v>7.1915819268337039E-2</v>
      </c>
      <c r="V100" s="302">
        <f t="shared" si="20"/>
        <v>7.0737591594234192E-2</v>
      </c>
      <c r="W100" s="302">
        <f t="shared" si="20"/>
        <v>6.9486123876714448E-2</v>
      </c>
      <c r="X100" s="302">
        <f t="shared" si="20"/>
        <v>7.6858907952379388E-2</v>
      </c>
      <c r="Y100" s="302">
        <f t="shared" si="20"/>
        <v>7.9631399857962318E-2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6.0656711866352325E-2</v>
      </c>
      <c r="C101" s="302">
        <f t="shared" si="21"/>
        <v>6.0705993131600897E-2</v>
      </c>
      <c r="D101" s="302">
        <f t="shared" si="21"/>
        <v>6.0934276100037953E-2</v>
      </c>
      <c r="E101" s="302">
        <f t="shared" si="21"/>
        <v>6.1001134351595647E-2</v>
      </c>
      <c r="F101" s="302">
        <f t="shared" si="21"/>
        <v>6.1139648458621354E-2</v>
      </c>
      <c r="G101" s="302">
        <f t="shared" si="21"/>
        <v>6.1240111069639933E-2</v>
      </c>
      <c r="H101" s="302">
        <f t="shared" si="21"/>
        <v>6.0205769308028713E-2</v>
      </c>
      <c r="I101" s="302">
        <f t="shared" si="21"/>
        <v>6.0447622309874077E-2</v>
      </c>
      <c r="J101" s="302">
        <f t="shared" si="21"/>
        <v>6.0612920969104672E-2</v>
      </c>
      <c r="K101" s="302">
        <f t="shared" si="21"/>
        <v>6.05562034824439E-2</v>
      </c>
      <c r="L101" s="302">
        <f t="shared" si="21"/>
        <v>6.0587985079266812E-2</v>
      </c>
      <c r="M101" s="302">
        <f t="shared" si="21"/>
        <v>5.9773377413687274E-2</v>
      </c>
      <c r="N101" s="302">
        <f t="shared" si="21"/>
        <v>5.6901201460214212E-2</v>
      </c>
      <c r="O101" s="302">
        <f t="shared" si="21"/>
        <v>5.7436803048672436E-2</v>
      </c>
      <c r="P101" s="302">
        <f t="shared" si="21"/>
        <v>5.6435578633369635E-2</v>
      </c>
      <c r="Q101" s="302">
        <f t="shared" si="21"/>
        <v>5.5874094958278712E-2</v>
      </c>
      <c r="R101" s="302">
        <f t="shared" si="21"/>
        <v>5.626685504552259E-2</v>
      </c>
      <c r="S101" s="302">
        <f t="shared" si="21"/>
        <v>5.476457432441445E-2</v>
      </c>
      <c r="T101" s="302">
        <f t="shared" si="21"/>
        <v>5.5056165325185369E-2</v>
      </c>
      <c r="U101" s="302">
        <f t="shared" si="21"/>
        <v>5.4616206349187242E-2</v>
      </c>
      <c r="V101" s="302">
        <f t="shared" si="21"/>
        <v>5.5149761094580856E-2</v>
      </c>
      <c r="W101" s="302">
        <f t="shared" si="21"/>
        <v>5.5584256535255852E-2</v>
      </c>
      <c r="X101" s="302">
        <f t="shared" si="21"/>
        <v>5.3876740861050182E-2</v>
      </c>
      <c r="Y101" s="302">
        <f t="shared" si="21"/>
        <v>5.6554815385933113E-2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1.1425641016376614E-2</v>
      </c>
      <c r="C105" s="301">
        <f t="shared" si="25"/>
        <v>1.143492391398576E-2</v>
      </c>
      <c r="D105" s="301">
        <f t="shared" si="25"/>
        <v>1.1477924583940671E-2</v>
      </c>
      <c r="E105" s="301">
        <f t="shared" si="25"/>
        <v>1.149051838201802E-2</v>
      </c>
      <c r="F105" s="301">
        <f t="shared" si="25"/>
        <v>1.1516609681956376E-2</v>
      </c>
      <c r="G105" s="301">
        <f t="shared" si="25"/>
        <v>1.1535533387078994E-2</v>
      </c>
      <c r="H105" s="301">
        <f t="shared" si="25"/>
        <v>1.1340698927828123E-2</v>
      </c>
      <c r="I105" s="301">
        <f t="shared" si="25"/>
        <v>1.1386255725959655E-2</v>
      </c>
      <c r="J105" s="301">
        <f t="shared" si="25"/>
        <v>1.1417392315510023E-2</v>
      </c>
      <c r="K105" s="301">
        <f t="shared" si="25"/>
        <v>1.1406708689213807E-2</v>
      </c>
      <c r="L105" s="301">
        <f t="shared" si="25"/>
        <v>1.1412695250388207E-2</v>
      </c>
      <c r="M105" s="301">
        <f t="shared" si="25"/>
        <v>1.1259251147176545E-2</v>
      </c>
      <c r="N105" s="301">
        <f t="shared" si="25"/>
        <v>1.0718231854001571E-2</v>
      </c>
      <c r="O105" s="301">
        <f t="shared" si="25"/>
        <v>1.0819120795871814E-2</v>
      </c>
      <c r="P105" s="301">
        <f t="shared" si="25"/>
        <v>1.0630524507116714E-2</v>
      </c>
      <c r="Q105" s="301">
        <f t="shared" si="25"/>
        <v>1.0524760269149456E-2</v>
      </c>
      <c r="R105" s="301">
        <f t="shared" si="25"/>
        <v>1.0598742778657997E-2</v>
      </c>
      <c r="S105" s="301">
        <f t="shared" si="25"/>
        <v>1.0315764692687484E-2</v>
      </c>
      <c r="T105" s="301">
        <f t="shared" si="25"/>
        <v>1.0370690421364556E-2</v>
      </c>
      <c r="U105" s="301">
        <f t="shared" si="25"/>
        <v>1.0287817262450779E-2</v>
      </c>
      <c r="V105" s="301">
        <f t="shared" si="25"/>
        <v>1.0388320649394728E-2</v>
      </c>
      <c r="W105" s="301">
        <f t="shared" si="25"/>
        <v>1.0470164665920765E-2</v>
      </c>
      <c r="X105" s="301">
        <f t="shared" si="25"/>
        <v>1.0148527364408345E-2</v>
      </c>
      <c r="Y105" s="301">
        <f t="shared" si="25"/>
        <v>1.0652984615632827E-2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0</v>
      </c>
      <c r="C106" s="302">
        <f t="shared" si="26"/>
        <v>0</v>
      </c>
      <c r="D106" s="302">
        <f t="shared" si="26"/>
        <v>0</v>
      </c>
      <c r="E106" s="302">
        <f t="shared" si="26"/>
        <v>0</v>
      </c>
      <c r="F106" s="302">
        <f t="shared" si="26"/>
        <v>0</v>
      </c>
      <c r="G106" s="302">
        <f t="shared" si="26"/>
        <v>0</v>
      </c>
      <c r="H106" s="302">
        <f t="shared" si="26"/>
        <v>0</v>
      </c>
      <c r="I106" s="302">
        <f t="shared" si="26"/>
        <v>0</v>
      </c>
      <c r="J106" s="302">
        <f t="shared" si="26"/>
        <v>0</v>
      </c>
      <c r="K106" s="302">
        <f t="shared" si="26"/>
        <v>0</v>
      </c>
      <c r="L106" s="302">
        <f t="shared" si="26"/>
        <v>0</v>
      </c>
      <c r="M106" s="302">
        <f t="shared" si="26"/>
        <v>0</v>
      </c>
      <c r="N106" s="302">
        <f t="shared" si="26"/>
        <v>0</v>
      </c>
      <c r="O106" s="302">
        <f t="shared" si="26"/>
        <v>0</v>
      </c>
      <c r="P106" s="302">
        <f t="shared" si="26"/>
        <v>0</v>
      </c>
      <c r="Q106" s="302">
        <f t="shared" si="26"/>
        <v>0</v>
      </c>
      <c r="R106" s="302">
        <f t="shared" si="26"/>
        <v>0</v>
      </c>
      <c r="S106" s="302">
        <f t="shared" si="26"/>
        <v>0</v>
      </c>
      <c r="T106" s="302">
        <f t="shared" si="26"/>
        <v>0</v>
      </c>
      <c r="U106" s="302">
        <f t="shared" si="26"/>
        <v>0</v>
      </c>
      <c r="V106" s="302">
        <f t="shared" si="26"/>
        <v>0</v>
      </c>
      <c r="W106" s="302">
        <f t="shared" si="26"/>
        <v>0</v>
      </c>
      <c r="X106" s="302">
        <f t="shared" si="26"/>
        <v>0</v>
      </c>
      <c r="Y106" s="302">
        <f t="shared" si="26"/>
        <v>0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1.1425641016376614E-2</v>
      </c>
      <c r="C107" s="302">
        <f t="shared" si="27"/>
        <v>1.143492391398576E-2</v>
      </c>
      <c r="D107" s="302">
        <f t="shared" si="27"/>
        <v>1.1477924583940671E-2</v>
      </c>
      <c r="E107" s="302">
        <f t="shared" si="27"/>
        <v>1.149051838201802E-2</v>
      </c>
      <c r="F107" s="302">
        <f t="shared" si="27"/>
        <v>1.1516609681956376E-2</v>
      </c>
      <c r="G107" s="302">
        <f t="shared" si="27"/>
        <v>1.1535533387078994E-2</v>
      </c>
      <c r="H107" s="302">
        <f t="shared" si="27"/>
        <v>1.1340698927828123E-2</v>
      </c>
      <c r="I107" s="302">
        <f t="shared" si="27"/>
        <v>1.1386255725959655E-2</v>
      </c>
      <c r="J107" s="302">
        <f t="shared" si="27"/>
        <v>1.1417392315510023E-2</v>
      </c>
      <c r="K107" s="302">
        <f t="shared" si="27"/>
        <v>1.1406708689213807E-2</v>
      </c>
      <c r="L107" s="302">
        <f t="shared" si="27"/>
        <v>1.1412695250388207E-2</v>
      </c>
      <c r="M107" s="302">
        <f t="shared" si="27"/>
        <v>1.1259251147176545E-2</v>
      </c>
      <c r="N107" s="302">
        <f t="shared" si="27"/>
        <v>1.0718231854001571E-2</v>
      </c>
      <c r="O107" s="302">
        <f t="shared" si="27"/>
        <v>1.0819120795871814E-2</v>
      </c>
      <c r="P107" s="302">
        <f t="shared" si="27"/>
        <v>1.0630524507116714E-2</v>
      </c>
      <c r="Q107" s="302">
        <f t="shared" si="27"/>
        <v>1.0524760269149456E-2</v>
      </c>
      <c r="R107" s="302">
        <f t="shared" si="27"/>
        <v>1.0598742778657997E-2</v>
      </c>
      <c r="S107" s="302">
        <f t="shared" si="27"/>
        <v>1.0315764692687484E-2</v>
      </c>
      <c r="T107" s="302">
        <f t="shared" si="27"/>
        <v>1.0370690421364556E-2</v>
      </c>
      <c r="U107" s="302">
        <f t="shared" si="27"/>
        <v>1.0287817262450779E-2</v>
      </c>
      <c r="V107" s="302">
        <f t="shared" si="27"/>
        <v>1.0388320649394728E-2</v>
      </c>
      <c r="W107" s="302">
        <f t="shared" si="27"/>
        <v>1.0470164665920765E-2</v>
      </c>
      <c r="X107" s="302">
        <f t="shared" si="27"/>
        <v>1.0148527364408345E-2</v>
      </c>
      <c r="Y107" s="302">
        <f t="shared" si="27"/>
        <v>1.0652984615632827E-2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0.85349484925784935</v>
      </c>
      <c r="C113" s="320">
        <f>IF(C$5=0,0,C$5/FBT_fec!C$5)</f>
        <v>0.83616000361311682</v>
      </c>
      <c r="D113" s="320">
        <f>IF(D$5=0,0,D$5/FBT_fec!D$5)</f>
        <v>0.74778165714912448</v>
      </c>
      <c r="E113" s="320">
        <f>IF(E$5=0,0,E$5/FBT_fec!E$5)</f>
        <v>0.71877659300561614</v>
      </c>
      <c r="F113" s="320">
        <f>IF(F$5=0,0,F$5/FBT_fec!F$5)</f>
        <v>0.65255782639326765</v>
      </c>
      <c r="G113" s="320">
        <f>IF(G$5=0,0,G$5/FBT_fec!G$5)</f>
        <v>0.59777089539995298</v>
      </c>
      <c r="H113" s="320">
        <f>IF(H$5=0,0,H$5/FBT_fec!H$5)</f>
        <v>0.94293185064846996</v>
      </c>
      <c r="I113" s="320">
        <f>IF(I$5=0,0,I$5/FBT_fec!I$5)</f>
        <v>0.87505585450898726</v>
      </c>
      <c r="J113" s="320">
        <f>IF(J$5=0,0,J$5/FBT_fec!J$5)</f>
        <v>0.82420091242294191</v>
      </c>
      <c r="K113" s="320">
        <f>IF(K$5=0,0,K$5/FBT_fec!K$5)</f>
        <v>0.80483205898751542</v>
      </c>
      <c r="L113" s="320">
        <f>IF(L$5=0,0,L$5/FBT_fec!L$5)</f>
        <v>0.75244429380097666</v>
      </c>
      <c r="M113" s="320">
        <f>IF(M$5=0,0,M$5/FBT_fec!M$5)</f>
        <v>0.86551288028664453</v>
      </c>
      <c r="N113" s="320">
        <f>IF(N$5=0,0,N$5/FBT_fec!N$5)</f>
        <v>1.5111254214823975</v>
      </c>
      <c r="O113" s="320">
        <f>IF(O$5=0,0,O$5/FBT_fec!O$5)</f>
        <v>1.4205491105558532</v>
      </c>
      <c r="P113" s="320">
        <f>IF(P$5=0,0,P$5/FBT_fec!P$5)</f>
        <v>1.4100073028451314</v>
      </c>
      <c r="Q113" s="320">
        <f>IF(Q$5=0,0,Q$5/FBT_fec!Q$5)</f>
        <v>1.6370711860343601</v>
      </c>
      <c r="R113" s="320">
        <f>IF(R$5=0,0,R$5/FBT_fec!R$5)</f>
        <v>1.4892846379762528</v>
      </c>
      <c r="S113" s="320">
        <f>IF(S$5=0,0,S$5/FBT_fec!S$5)</f>
        <v>1.7229166557009135</v>
      </c>
      <c r="T113" s="320">
        <f>IF(T$5=0,0,T$5/FBT_fec!T$5)</f>
        <v>1.6199265776523375</v>
      </c>
      <c r="U113" s="320">
        <f>IF(U$5=0,0,U$5/FBT_fec!U$5)</f>
        <v>1.5941462830495607</v>
      </c>
      <c r="V113" s="320">
        <f>IF(V$5=0,0,V$5/FBT_fec!V$5)</f>
        <v>1.5825286585479892</v>
      </c>
      <c r="W113" s="320">
        <f>IF(W$5=0,0,W$5/FBT_fec!W$5)</f>
        <v>1.5884983909231523</v>
      </c>
      <c r="X113" s="320">
        <f>IF(X$5=0,0,X$5/FBT_fec!X$5)</f>
        <v>1.4852922114850602</v>
      </c>
      <c r="Y113" s="320">
        <f>IF(Y$5=0,0,Y$5/FBT_fec!Y$5)</f>
        <v>1.165953582794873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6.663011563085397E-2</v>
      </c>
      <c r="C118" s="332">
        <f>IF(C$10=0,0,C$10/FBT_fec!C$10)</f>
        <v>6.1593691325545485E-2</v>
      </c>
      <c r="D118" s="332">
        <f>IF(D$10=0,0,D$10/FBT_fec!D$10)</f>
        <v>4.0382473518380965E-2</v>
      </c>
      <c r="E118" s="332">
        <f>IF(E$10=0,0,E$10/FBT_fec!E$10)</f>
        <v>3.4853396372009827E-2</v>
      </c>
      <c r="F118" s="332">
        <f>IF(F$10=0,0,F$10/FBT_fec!F$10)</f>
        <v>2.443770478693523E-2</v>
      </c>
      <c r="G118" s="332">
        <f>IF(G$10=0,0,G$10/FBT_fec!G$10)</f>
        <v>1.7804731637813192E-2</v>
      </c>
      <c r="H118" s="332">
        <f>IF(H$10=0,0,H$10/FBT_fec!H$10)</f>
        <v>7.0785614592762724E-2</v>
      </c>
      <c r="I118" s="332">
        <f>IF(I$10=0,0,I$10/FBT_fec!I$10)</f>
        <v>5.1252962853118818E-2</v>
      </c>
      <c r="J118" s="332">
        <f>IF(J$10=0,0,J$10/FBT_fec!J$10)</f>
        <v>3.9930083615013906E-2</v>
      </c>
      <c r="K118" s="332">
        <f>IF(K$10=0,0,K$10/FBT_fec!K$10)</f>
        <v>4.101578727487528E-2</v>
      </c>
      <c r="L118" s="332">
        <f>IF(L$10=0,0,L$10/FBT_fec!L$10)</f>
        <v>3.5536678677797799E-2</v>
      </c>
      <c r="M118" s="332">
        <f>IF(M$10=0,0,M$10/FBT_fec!M$10)</f>
        <v>7.4513089799625384E-2</v>
      </c>
      <c r="N118" s="332">
        <f>IF(N$10=0,0,N$10/FBT_fec!N$10)</f>
        <v>0.22479054532188331</v>
      </c>
      <c r="O118" s="332">
        <f>IF(O$10=0,0,O$10/FBT_fec!O$10)</f>
        <v>0.14180399901995586</v>
      </c>
      <c r="P118" s="332">
        <f>IF(P$10=0,0,P$10/FBT_fec!P$10)</f>
        <v>0.17791669451216843</v>
      </c>
      <c r="Q118" s="332">
        <f>IF(Q$10=0,0,Q$10/FBT_fec!Q$10)</f>
        <v>0.41669887900525809</v>
      </c>
      <c r="R118" s="332">
        <f>IF(R$10=0,0,R$10/FBT_fec!R$10)</f>
        <v>0.26364974622818016</v>
      </c>
      <c r="S118" s="332">
        <f>IF(S$10=0,0,S$10/FBT_fec!S$10)</f>
        <v>0.56489718231129049</v>
      </c>
      <c r="T118" s="332">
        <f>IF(T$10=0,0,T$10/FBT_fec!T$10)</f>
        <v>0.42308865436340598</v>
      </c>
      <c r="U118" s="332">
        <f>IF(U$10=0,0,U$10/FBT_fec!U$10)</f>
        <v>0.46852828877676217</v>
      </c>
      <c r="V118" s="332">
        <f>IF(V$10=0,0,V$10/FBT_fec!V$10)</f>
        <v>0.42411172922423107</v>
      </c>
      <c r="W118" s="332">
        <f>IF(W$10=0,0,W$10/FBT_fec!W$10)</f>
        <v>0.44880311918247695</v>
      </c>
      <c r="X118" s="332">
        <f>IF(X$10=0,0,X$10/FBT_fec!X$10)</f>
        <v>0.19323629470747905</v>
      </c>
      <c r="Y118" s="332">
        <f>IF(Y$10=0,0,Y$10/FBT_fec!Y$10)</f>
        <v>9.4426881482644873E-2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6.5116997800126683E-2</v>
      </c>
      <c r="C119" s="348">
        <f>IF(C$16=0,0,C$16/FBT_fec!C$16)</f>
        <v>6.0199056046848567E-2</v>
      </c>
      <c r="D119" s="348">
        <f>IF(D$16=0,0,D$16/FBT_fec!D$16)</f>
        <v>3.948199722568161E-2</v>
      </c>
      <c r="E119" s="348">
        <f>IF(E$16=0,0,E$16/FBT_fec!E$16)</f>
        <v>3.4080167436676793E-2</v>
      </c>
      <c r="F119" s="348">
        <f>IF(F$16=0,0,F$16/FBT_fec!F$16)</f>
        <v>2.3901878175748428E-2</v>
      </c>
      <c r="G119" s="348">
        <f>IF(G$16=0,0,G$16/FBT_fec!G$16)</f>
        <v>1.741813443280623E-2</v>
      </c>
      <c r="H119" s="348">
        <f>IF(H$16=0,0,H$16/FBT_fec!H$16)</f>
        <v>0.12004029358085178</v>
      </c>
      <c r="I119" s="348">
        <f>IF(I$16=0,0,I$16/FBT_fec!I$16)</f>
        <v>9.013975707615246E-2</v>
      </c>
      <c r="J119" s="348">
        <f>IF(J$16=0,0,J$16/FBT_fec!J$16)</f>
        <v>7.1687020433498325E-2</v>
      </c>
      <c r="K119" s="348">
        <f>IF(K$16=0,0,K$16/FBT_fec!K$16)</f>
        <v>7.4969549966311236E-2</v>
      </c>
      <c r="L119" s="348">
        <f>IF(L$16=0,0,L$16/FBT_fec!L$16)</f>
        <v>6.8148991130131439E-2</v>
      </c>
      <c r="M119" s="348">
        <f>IF(M$16=0,0,M$16/FBT_fec!M$16)</f>
        <v>0.15579378114502981</v>
      </c>
      <c r="N119" s="348">
        <f>IF(N$16=0,0,N$16/FBT_fec!N$16)</f>
        <v>0.9190334569016303</v>
      </c>
      <c r="O119" s="348">
        <f>IF(O$16=0,0,O$16/FBT_fec!O$16)</f>
        <v>0.75284385661999342</v>
      </c>
      <c r="P119" s="348">
        <f>IF(P$16=0,0,P$16/FBT_fec!P$16)</f>
        <v>0.89663020746194166</v>
      </c>
      <c r="Q119" s="348">
        <f>IF(Q$16=0,0,Q$16/FBT_fec!Q$16)</f>
        <v>1.2333567734961273</v>
      </c>
      <c r="R119" s="348">
        <f>IF(R$16=0,0,R$16/FBT_fec!R$16)</f>
        <v>0.99522884509991516</v>
      </c>
      <c r="S119" s="348">
        <f>IF(S$16=0,0,S$16/FBT_fec!S$16)</f>
        <v>1.5415701590829738</v>
      </c>
      <c r="T119" s="348">
        <f>IF(T$16=0,0,T$16/FBT_fec!T$16)</f>
        <v>1.3619946633530391</v>
      </c>
      <c r="U119" s="348">
        <f>IF(U$16=0,0,U$16/FBT_fec!U$16)</f>
        <v>1.4094335112498864</v>
      </c>
      <c r="V119" s="348">
        <f>IF(V$16=0,0,V$16/FBT_fec!V$16)</f>
        <v>1.2949026972428654</v>
      </c>
      <c r="W119" s="348">
        <f>IF(W$16=0,0,W$16/FBT_fec!W$16)</f>
        <v>1.2075055458405841</v>
      </c>
      <c r="X119" s="348">
        <f>IF(X$16=0,0,X$16/FBT_fec!X$16)</f>
        <v>1.4465877934146842</v>
      </c>
      <c r="Y119" s="348">
        <f>IF(Y$16=0,0,Y$16/FBT_fec!Y$16)</f>
        <v>0.62152907045601469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6.5116997800126683E-2</v>
      </c>
      <c r="C120" s="348">
        <f>IF(C$25=0,0,C$25/FBT_fec!C$25)</f>
        <v>6.0199056046848588E-2</v>
      </c>
      <c r="D120" s="348">
        <f>IF(D$25=0,0,D$25/FBT_fec!D$25)</f>
        <v>3.948199722568161E-2</v>
      </c>
      <c r="E120" s="348">
        <f>IF(E$25=0,0,E$25/FBT_fec!E$25)</f>
        <v>3.4080167436676786E-2</v>
      </c>
      <c r="F120" s="348">
        <f>IF(F$25=0,0,F$25/FBT_fec!F$25)</f>
        <v>2.3901878175748421E-2</v>
      </c>
      <c r="G120" s="348">
        <f>IF(G$25=0,0,G$25/FBT_fec!G$25)</f>
        <v>1.7418134432806216E-2</v>
      </c>
      <c r="H120" s="348">
        <f>IF(H$25=0,0,H$25/FBT_fec!H$25)</f>
        <v>0.12004029358085178</v>
      </c>
      <c r="I120" s="348">
        <f>IF(I$25=0,0,I$25/FBT_fec!I$25)</f>
        <v>9.0139757076152488E-2</v>
      </c>
      <c r="J120" s="348">
        <f>IF(J$25=0,0,J$25/FBT_fec!J$25)</f>
        <v>7.1687020433498339E-2</v>
      </c>
      <c r="K120" s="348">
        <f>IF(K$25=0,0,K$25/FBT_fec!K$25)</f>
        <v>7.4969549966311264E-2</v>
      </c>
      <c r="L120" s="348">
        <f>IF(L$25=0,0,L$25/FBT_fec!L$25)</f>
        <v>6.8148991130131426E-2</v>
      </c>
      <c r="M120" s="348">
        <f>IF(M$25=0,0,M$25/FBT_fec!M$25)</f>
        <v>0.15579378114502987</v>
      </c>
      <c r="N120" s="348">
        <f>IF(N$25=0,0,N$25/FBT_fec!N$25)</f>
        <v>0.91903345690163052</v>
      </c>
      <c r="O120" s="348">
        <f>IF(O$25=0,0,O$25/FBT_fec!O$25)</f>
        <v>0.75284385661999353</v>
      </c>
      <c r="P120" s="348">
        <f>IF(P$25=0,0,P$25/FBT_fec!P$25)</f>
        <v>0.896630207461942</v>
      </c>
      <c r="Q120" s="348">
        <f>IF(Q$25=0,0,Q$25/FBT_fec!Q$25)</f>
        <v>1.2333567734961275</v>
      </c>
      <c r="R120" s="348">
        <f>IF(R$25=0,0,R$25/FBT_fec!R$25)</f>
        <v>0.99522884509991461</v>
      </c>
      <c r="S120" s="348">
        <f>IF(S$25=0,0,S$25/FBT_fec!S$25)</f>
        <v>1.541570159082974</v>
      </c>
      <c r="T120" s="348">
        <f>IF(T$25=0,0,T$25/FBT_fec!T$25)</f>
        <v>1.3619946633530389</v>
      </c>
      <c r="U120" s="348">
        <f>IF(U$25=0,0,U$25/FBT_fec!U$25)</f>
        <v>1.4094335112498859</v>
      </c>
      <c r="V120" s="348">
        <f>IF(V$25=0,0,V$25/FBT_fec!V$25)</f>
        <v>1.2949026972428659</v>
      </c>
      <c r="W120" s="348">
        <f>IF(W$25=0,0,W$25/FBT_fec!W$25)</f>
        <v>1.2075055458405839</v>
      </c>
      <c r="X120" s="348">
        <f>IF(X$25=0,0,X$25/FBT_fec!X$25)</f>
        <v>1.4465877934146845</v>
      </c>
      <c r="Y120" s="348">
        <f>IF(Y$25=0,0,Y$25/FBT_fec!Y$25)</f>
        <v>0.62152907045601491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3.1024187999999997</v>
      </c>
      <c r="C121" s="348">
        <f>IF(C$34=0,0,C$34/FBT_fec!C$34)</f>
        <v>3.1024188000000001</v>
      </c>
      <c r="D121" s="348">
        <f>IF(D$34=0,0,D$34/FBT_fec!D$34)</f>
        <v>3.1024187999999988</v>
      </c>
      <c r="E121" s="348">
        <f>IF(E$34=0,0,E$34/FBT_fec!E$34)</f>
        <v>3.1024187999999988</v>
      </c>
      <c r="F121" s="348">
        <f>IF(F$34=0,0,F$34/FBT_fec!F$34)</f>
        <v>3.1024188000000001</v>
      </c>
      <c r="G121" s="348">
        <f>IF(G$34=0,0,G$34/FBT_fec!G$34)</f>
        <v>3.1024187999999997</v>
      </c>
      <c r="H121" s="348">
        <f>IF(H$34=0,0,H$34/FBT_fec!H$34)</f>
        <v>2.8833975105111023</v>
      </c>
      <c r="I121" s="348">
        <f>IF(I$34=0,0,I$34/FBT_fec!I$34)</f>
        <v>2.875211276601505</v>
      </c>
      <c r="J121" s="348">
        <f>IF(J$34=0,0,J$34/FBT_fec!J$34)</f>
        <v>2.8708467471025254</v>
      </c>
      <c r="K121" s="348">
        <f>IF(K$34=0,0,K$34/FBT_fec!K$34)</f>
        <v>2.7793683991379914</v>
      </c>
      <c r="L121" s="348">
        <f>IF(L$34=0,0,L$34/FBT_fec!L$34)</f>
        <v>2.6296557112652303</v>
      </c>
      <c r="M121" s="348">
        <f>IF(M$34=0,0,M$34/FBT_fec!M$34)</f>
        <v>2.4081240503601666</v>
      </c>
      <c r="N121" s="348">
        <f>IF(N$34=0,0,N$34/FBT_fec!N$34)</f>
        <v>2.8263751733367863</v>
      </c>
      <c r="O121" s="348">
        <f>IF(O$34=0,0,O$34/FBT_fec!O$34)</f>
        <v>2.791838800098386</v>
      </c>
      <c r="P121" s="348">
        <f>IF(P$34=0,0,P$34/FBT_fec!P$34)</f>
        <v>2.5930513610567671</v>
      </c>
      <c r="Q121" s="348">
        <f>IF(Q$34=0,0,Q$34/FBT_fec!Q$34)</f>
        <v>2.8185929585136269</v>
      </c>
      <c r="R121" s="348">
        <f>IF(R$34=0,0,R$34/FBT_fec!R$34)</f>
        <v>2.6876130584552183</v>
      </c>
      <c r="S121" s="348">
        <f>IF(S$34=0,0,S$34/FBT_fec!S$34)</f>
        <v>2.753799704434353</v>
      </c>
      <c r="T121" s="348">
        <f>IF(T$34=0,0,T$34/FBT_fec!T$34)</f>
        <v>2.6661923866578943</v>
      </c>
      <c r="U121" s="348">
        <f>IF(U$34=0,0,U$34/FBT_fec!U$34)</f>
        <v>2.5658140141151069</v>
      </c>
      <c r="V121" s="348">
        <f>IF(V$34=0,0,V$34/FBT_fec!V$34)</f>
        <v>2.6341016506299932</v>
      </c>
      <c r="W121" s="348">
        <f>IF(W$34=0,0,W$34/FBT_fec!W$34)</f>
        <v>2.721424097034677</v>
      </c>
      <c r="X121" s="348">
        <f>IF(X$34=0,0,X$34/FBT_fec!X$34)</f>
        <v>2.360678949978952</v>
      </c>
      <c r="Y121" s="348">
        <f>IF(Y$34=0,0,Y$34/FBT_fec!Y$34)</f>
        <v>2.3147175149160453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1.6754475581971069</v>
      </c>
      <c r="C122" s="348">
        <f>IF(C$45=0,0,C$45/FBT_fec!C$45)</f>
        <v>1.6553695011932561</v>
      </c>
      <c r="D122" s="348">
        <f>IF(D$45=0,0,D$45/FBT_fec!D$45)</f>
        <v>1.5472716001258646</v>
      </c>
      <c r="E122" s="348">
        <f>IF(E$45=0,0,E$45/FBT_fec!E$45)</f>
        <v>1.5095694198585574</v>
      </c>
      <c r="F122" s="348">
        <f>IF(F$45=0,0,F$45/FBT_fec!F$45)</f>
        <v>1.4189953902609684</v>
      </c>
      <c r="G122" s="348">
        <f>IF(G$45=0,0,G$45/FBT_fec!G$45)</f>
        <v>1.3389602497054514</v>
      </c>
      <c r="H122" s="348">
        <f>IF(H$45=0,0,H$45/FBT_fec!H$45)</f>
        <v>1.7198184034998074</v>
      </c>
      <c r="I122" s="348">
        <f>IF(I$45=0,0,I$45/FBT_fec!I$45)</f>
        <v>1.6486793879067556</v>
      </c>
      <c r="J122" s="348">
        <f>IF(J$45=0,0,J$45/FBT_fec!J$45)</f>
        <v>1.592658064195561</v>
      </c>
      <c r="K122" s="348">
        <f>IF(K$45=0,0,K$45/FBT_fec!K$45)</f>
        <v>1.5543375252080913</v>
      </c>
      <c r="L122" s="348">
        <f>IF(L$45=0,0,L$45/FBT_fec!L$45)</f>
        <v>1.4612505234035691</v>
      </c>
      <c r="M122" s="348">
        <f>IF(M$45=0,0,M$45/FBT_fec!M$45)</f>
        <v>1.5164461167154035</v>
      </c>
      <c r="N122" s="348">
        <f>IF(N$45=0,0,N$45/FBT_fec!N$45)</f>
        <v>2.1429231096510084</v>
      </c>
      <c r="O122" s="348">
        <f>IF(O$45=0,0,O$45/FBT_fec!O$45)</f>
        <v>2.0738903725837128</v>
      </c>
      <c r="P122" s="348">
        <f>IF(P$45=0,0,P$45/FBT_fec!P$45)</f>
        <v>2.0590449534580544</v>
      </c>
      <c r="Q122" s="348">
        <f>IF(Q$45=0,0,Q$45/FBT_fec!Q$45)</f>
        <v>2.2207192628655079</v>
      </c>
      <c r="R122" s="348">
        <f>IF(R$45=0,0,R$45/FBT_fec!R$45)</f>
        <v>2.1273164003218308</v>
      </c>
      <c r="S122" s="348">
        <f>IF(S$45=0,0,S$45/FBT_fec!S$45)</f>
        <v>2.2889801679351636</v>
      </c>
      <c r="T122" s="348">
        <f>IF(T$45=0,0,T$45/FBT_fec!T$45)</f>
        <v>2.2180797019478518</v>
      </c>
      <c r="U122" s="348">
        <f>IF(U$45=0,0,U$45/FBT_fec!U$45)</f>
        <v>2.1924493094113728</v>
      </c>
      <c r="V122" s="348">
        <f>IF(V$45=0,0,V$45/FBT_fec!V$45)</f>
        <v>2.1876482136445743</v>
      </c>
      <c r="W122" s="348">
        <f>IF(W$45=0,0,W$45/FBT_fec!W$45)</f>
        <v>2.2012734979752624</v>
      </c>
      <c r="X122" s="348">
        <f>IF(X$45=0,0,X$45/FBT_fec!X$45)</f>
        <v>2.1349928330660308</v>
      </c>
      <c r="Y122" s="348">
        <f>IF(Y$45=0,0,Y$45/FBT_fec!Y$45)</f>
        <v>1.8967753762218738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7.982594411582454E-2</v>
      </c>
      <c r="C123" s="348">
        <f>IF(C$66=0,0,C$66/FBT_fec!C$66)</f>
        <v>7.782645783397478E-2</v>
      </c>
      <c r="D123" s="348">
        <f>IF(D$66=0,0,D$66/FBT_fec!D$66)</f>
        <v>6.7909773078692295E-2</v>
      </c>
      <c r="E123" s="348">
        <f>IF(E$66=0,0,E$66/FBT_fec!E$66)</f>
        <v>6.4754061380850839E-2</v>
      </c>
      <c r="F123" s="348">
        <f>IF(F$66=0,0,F$66/FBT_fec!F$66)</f>
        <v>5.7727099882909819E-2</v>
      </c>
      <c r="G123" s="348">
        <f>IF(G$66=0,0,G$66/FBT_fec!G$66)</f>
        <v>5.2095132441461627E-2</v>
      </c>
      <c r="H123" s="348">
        <f>IF(H$66=0,0,H$66/FBT_fec!H$66)</f>
        <v>9.2776158123928407E-2</v>
      </c>
      <c r="I123" s="348">
        <f>IF(I$66=0,0,I$66/FBT_fec!I$66)</f>
        <v>8.4380041267478417E-2</v>
      </c>
      <c r="J123" s="348">
        <f>IF(J$66=0,0,J$66/FBT_fec!J$66)</f>
        <v>7.8267572808089575E-2</v>
      </c>
      <c r="K123" s="348">
        <f>IF(K$66=0,0,K$66/FBT_fec!K$66)</f>
        <v>7.3176801369227232E-2</v>
      </c>
      <c r="L123" s="348">
        <f>IF(L$66=0,0,L$66/FBT_fec!L$66)</f>
        <v>6.7818735100730804E-2</v>
      </c>
      <c r="M123" s="348">
        <f>IF(M$66=0,0,M$66/FBT_fec!M$66)</f>
        <v>8.1630216043856549E-2</v>
      </c>
      <c r="N123" s="348">
        <f>IF(N$66=0,0,N$66/FBT_fec!N$66)</f>
        <v>0.16280086996476567</v>
      </c>
      <c r="O123" s="348">
        <f>IF(O$66=0,0,O$66/FBT_fec!O$66)</f>
        <v>0.14993771562903985</v>
      </c>
      <c r="P123" s="348">
        <f>IF(P$66=0,0,P$66/FBT_fec!P$66)</f>
        <v>0.15172340371076862</v>
      </c>
      <c r="Q123" s="348">
        <f>IF(Q$66=0,0,Q$66/FBT_fec!Q$66)</f>
        <v>0.18267882968997898</v>
      </c>
      <c r="R123" s="348">
        <f>IF(R$66=0,0,R$66/FBT_fec!R$66)</f>
        <v>0.16181581073281068</v>
      </c>
      <c r="S123" s="348">
        <f>IF(S$66=0,0,S$66/FBT_fec!S$66)</f>
        <v>0.19999867387294418</v>
      </c>
      <c r="T123" s="348">
        <f>IF(T$66=0,0,T$66/FBT_fec!T$66)</f>
        <v>0.18437478223024154</v>
      </c>
      <c r="U123" s="348">
        <f>IF(U$66=0,0,U$66/FBT_fec!U$66)</f>
        <v>0.18291824793068148</v>
      </c>
      <c r="V123" s="348">
        <f>IF(V$66=0,0,V$66/FBT_fec!V$66)</f>
        <v>0.1785877382956606</v>
      </c>
      <c r="W123" s="348">
        <f>IF(W$66=0,0,W$66/FBT_fec!W$66)</f>
        <v>0.17701557104615404</v>
      </c>
      <c r="X123" s="348">
        <f>IF(X$66=0,0,X$66/FBT_fec!X$66)</f>
        <v>0.17345846461610062</v>
      </c>
      <c r="Y123" s="348">
        <f>IF(Y$66=0,0,Y$66/FBT_fec!Y$66)</f>
        <v>0.12294970410009191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CY: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9.7332181915676337</v>
      </c>
      <c r="C3" s="203">
        <v>10.3250631343791</v>
      </c>
      <c r="D3" s="203">
        <v>11.187145201483011</v>
      </c>
      <c r="E3" s="203">
        <v>9.7002950063045699</v>
      </c>
      <c r="F3" s="203">
        <v>8.9459311660810279</v>
      </c>
      <c r="G3" s="203">
        <v>8.4883757998041762</v>
      </c>
      <c r="H3" s="203">
        <v>8.759797416843595</v>
      </c>
      <c r="I3" s="203">
        <v>9.8516924344601779</v>
      </c>
      <c r="J3" s="203">
        <v>8.4760622817229354</v>
      </c>
      <c r="K3" s="203">
        <v>8.778198666055701</v>
      </c>
      <c r="L3" s="203">
        <v>7.3165038381018839</v>
      </c>
      <c r="M3" s="203">
        <v>6.009689696120228</v>
      </c>
      <c r="N3" s="203">
        <v>3.46365476099133</v>
      </c>
      <c r="O3" s="203">
        <v>3.2637957685247798</v>
      </c>
      <c r="P3" s="203">
        <v>3.586811211314608</v>
      </c>
      <c r="Q3" s="203">
        <v>5.1257800000000007</v>
      </c>
      <c r="R3" s="203">
        <v>6.3290842505583838</v>
      </c>
      <c r="S3" s="203">
        <v>6.6304020050325532</v>
      </c>
      <c r="T3" s="203">
        <v>7.3853712655519459</v>
      </c>
      <c r="U3" s="203">
        <v>7.4783780103489867</v>
      </c>
      <c r="V3" s="203">
        <v>7.4588624479778032</v>
      </c>
      <c r="W3" s="203">
        <v>8.7067340895544998</v>
      </c>
      <c r="X3" s="203">
        <v>10.55358284780446</v>
      </c>
      <c r="Y3" s="203">
        <v>13.23736727268752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2.4818432348830268</v>
      </c>
      <c r="C5" s="203">
        <v>2.5394519010120389</v>
      </c>
      <c r="D5" s="203">
        <v>2.6410712756926751</v>
      </c>
      <c r="E5" s="203">
        <v>2.498779672368713</v>
      </c>
      <c r="F5" s="203">
        <v>2.4562973713994358</v>
      </c>
      <c r="G5" s="203">
        <v>2.584181492462017</v>
      </c>
      <c r="H5" s="203">
        <v>2.839640321545954</v>
      </c>
      <c r="I5" s="203">
        <v>2.942345831806358</v>
      </c>
      <c r="J5" s="203">
        <v>2.911135666264169</v>
      </c>
      <c r="K5" s="203">
        <v>2.74355789872974</v>
      </c>
      <c r="L5" s="203">
        <v>3.1039007153842841</v>
      </c>
      <c r="M5" s="203">
        <v>3.4498003545990819</v>
      </c>
      <c r="N5" s="203">
        <v>6.7023369011274774</v>
      </c>
      <c r="O5" s="203">
        <v>6.7009420650332236</v>
      </c>
      <c r="P5" s="203">
        <v>7.6643554560159703</v>
      </c>
      <c r="Q5" s="203">
        <v>8.0549173530089622</v>
      </c>
      <c r="R5" s="203">
        <v>8.0991226258518392</v>
      </c>
      <c r="S5" s="203">
        <v>7.9668492434245408</v>
      </c>
      <c r="T5" s="203">
        <v>8.1165721490379266</v>
      </c>
      <c r="U5" s="203">
        <v>8.025705167756497</v>
      </c>
      <c r="V5" s="203">
        <v>7.0448340137430776</v>
      </c>
      <c r="W5" s="203">
        <v>6.863794466627744</v>
      </c>
      <c r="X5" s="203">
        <v>9.6546960871531571</v>
      </c>
      <c r="Y5" s="203">
        <v>11.28915794406101</v>
      </c>
      <c r="DA5" s="112" t="s">
        <v>2373</v>
      </c>
    </row>
    <row r="6" spans="1:105" ht="12" customHeight="1" x14ac:dyDescent="0.25">
      <c r="A6" s="154" t="s">
        <v>2112</v>
      </c>
      <c r="B6" s="338">
        <v>3.1023040436037839</v>
      </c>
      <c r="C6" s="338">
        <v>2.9471888414235941</v>
      </c>
      <c r="D6" s="338">
        <v>2.7920736392434051</v>
      </c>
      <c r="E6" s="338">
        <v>2.7920736392434051</v>
      </c>
      <c r="F6" s="338">
        <v>2.6369584370632162</v>
      </c>
      <c r="G6" s="338">
        <v>2.7920736392434051</v>
      </c>
      <c r="H6" s="338">
        <v>3.102304043603783</v>
      </c>
      <c r="I6" s="338">
        <v>3.102304043603783</v>
      </c>
      <c r="J6" s="338">
        <v>3.102304043603783</v>
      </c>
      <c r="K6" s="338">
        <v>3.102304043603783</v>
      </c>
      <c r="L6" s="338">
        <v>3.4125344479641622</v>
      </c>
      <c r="M6" s="338">
        <v>3.72276485232454</v>
      </c>
      <c r="N6" s="338">
        <v>7.1352993002887022</v>
      </c>
      <c r="O6" s="338">
        <v>7.1352993002887022</v>
      </c>
      <c r="P6" s="338">
        <v>8.221105715550026</v>
      </c>
      <c r="Q6" s="338">
        <v>8.5313361199104047</v>
      </c>
      <c r="R6" s="338">
        <v>8.5313361199104047</v>
      </c>
      <c r="S6" s="338">
        <v>8.5313361199104047</v>
      </c>
      <c r="T6" s="338">
        <v>8.6864513220905941</v>
      </c>
      <c r="U6" s="338">
        <v>8.5313361199104047</v>
      </c>
      <c r="V6" s="338">
        <v>8.3762209177302154</v>
      </c>
      <c r="W6" s="338">
        <v>8.3762209177302154</v>
      </c>
      <c r="X6" s="338">
        <v>10.23760334389249</v>
      </c>
      <c r="Y6" s="338">
        <v>11.943870567874569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0.1551152021801892</v>
      </c>
      <c r="H7" s="340">
        <v>0.46534560654056761</v>
      </c>
      <c r="I7" s="340">
        <v>0.1551152021801892</v>
      </c>
      <c r="J7" s="340">
        <v>0.1551152021801892</v>
      </c>
      <c r="K7" s="340">
        <v>0</v>
      </c>
      <c r="L7" s="340">
        <v>0.46534560654056761</v>
      </c>
      <c r="M7" s="340">
        <v>0.46534560654056761</v>
      </c>
      <c r="N7" s="340">
        <v>3.4125344479641631</v>
      </c>
      <c r="O7" s="340">
        <v>0.1551152021801892</v>
      </c>
      <c r="P7" s="340">
        <v>1.2409216174415141</v>
      </c>
      <c r="Q7" s="340">
        <v>0.31023040436037841</v>
      </c>
      <c r="R7" s="340">
        <v>0.1551152021801892</v>
      </c>
      <c r="S7" s="340">
        <v>0</v>
      </c>
      <c r="T7" s="340">
        <v>0.31023040436037841</v>
      </c>
      <c r="U7" s="340">
        <v>0</v>
      </c>
      <c r="V7" s="340">
        <v>0</v>
      </c>
      <c r="W7" s="340">
        <v>0</v>
      </c>
      <c r="X7" s="340">
        <v>2.01649762834246</v>
      </c>
      <c r="Y7" s="340">
        <v>1.7062672239820811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0.15511520218018982</v>
      </c>
      <c r="D8" s="342">
        <f t="shared" si="0"/>
        <v>0.15511520218018893</v>
      </c>
      <c r="E8" s="342">
        <f t="shared" si="0"/>
        <v>0</v>
      </c>
      <c r="F8" s="342">
        <f t="shared" si="0"/>
        <v>0.15511520218018893</v>
      </c>
      <c r="G8" s="342">
        <f t="shared" si="0"/>
        <v>0</v>
      </c>
      <c r="H8" s="342">
        <f t="shared" si="0"/>
        <v>0.15511520218018982</v>
      </c>
      <c r="I8" s="342">
        <f t="shared" si="0"/>
        <v>0.15511520218018937</v>
      </c>
      <c r="J8" s="342">
        <f t="shared" si="0"/>
        <v>0.15511520218018937</v>
      </c>
      <c r="K8" s="342">
        <f t="shared" si="0"/>
        <v>0</v>
      </c>
      <c r="L8" s="342">
        <f t="shared" si="0"/>
        <v>0.15511520218018848</v>
      </c>
      <c r="M8" s="342">
        <f t="shared" si="0"/>
        <v>0.15511520218018982</v>
      </c>
      <c r="N8" s="342">
        <f t="shared" si="0"/>
        <v>0</v>
      </c>
      <c r="O8" s="342">
        <f t="shared" si="0"/>
        <v>0.15511520218018937</v>
      </c>
      <c r="P8" s="342">
        <f t="shared" si="0"/>
        <v>0.15511520218018937</v>
      </c>
      <c r="Q8" s="342">
        <f t="shared" si="0"/>
        <v>0</v>
      </c>
      <c r="R8" s="342">
        <f t="shared" si="0"/>
        <v>0.15511520218018937</v>
      </c>
      <c r="S8" s="342">
        <f t="shared" si="0"/>
        <v>0</v>
      </c>
      <c r="T8" s="342">
        <f t="shared" si="0"/>
        <v>0.15511520218018937</v>
      </c>
      <c r="U8" s="342">
        <f t="shared" si="0"/>
        <v>0.15511520218018937</v>
      </c>
      <c r="V8" s="342">
        <f t="shared" si="0"/>
        <v>0.15511520218018937</v>
      </c>
      <c r="W8" s="342">
        <f t="shared" si="0"/>
        <v>0</v>
      </c>
      <c r="X8" s="342">
        <f t="shared" si="0"/>
        <v>0.15511520218018582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0.62046080872075704</v>
      </c>
      <c r="C9" s="343">
        <f t="shared" si="1"/>
        <v>0.40773694041155517</v>
      </c>
      <c r="D9" s="343">
        <f t="shared" si="1"/>
        <v>0.15100236355073005</v>
      </c>
      <c r="E9" s="343">
        <f t="shared" si="1"/>
        <v>0.29329396687469211</v>
      </c>
      <c r="F9" s="343">
        <f t="shared" si="1"/>
        <v>0.18066106566378037</v>
      </c>
      <c r="G9" s="343">
        <f t="shared" si="1"/>
        <v>0.20789214678138812</v>
      </c>
      <c r="H9" s="343">
        <f t="shared" si="1"/>
        <v>0.26266372205782895</v>
      </c>
      <c r="I9" s="343">
        <f t="shared" si="1"/>
        <v>0.15995821179742498</v>
      </c>
      <c r="J9" s="343">
        <f t="shared" si="1"/>
        <v>0.191168377339614</v>
      </c>
      <c r="K9" s="343">
        <f t="shared" si="1"/>
        <v>0.35874614487404299</v>
      </c>
      <c r="L9" s="343">
        <f t="shared" si="1"/>
        <v>0.30863373257987803</v>
      </c>
      <c r="M9" s="343">
        <f t="shared" si="1"/>
        <v>0.27296449772545817</v>
      </c>
      <c r="N9" s="343">
        <f t="shared" si="1"/>
        <v>0.43296239916122481</v>
      </c>
      <c r="O9" s="343">
        <f t="shared" si="1"/>
        <v>0.43435723525547854</v>
      </c>
      <c r="P9" s="343">
        <f t="shared" si="1"/>
        <v>0.55675025953405566</v>
      </c>
      <c r="Q9" s="343">
        <f t="shared" si="1"/>
        <v>0.47641876690144258</v>
      </c>
      <c r="R9" s="343">
        <f t="shared" si="1"/>
        <v>0.43221349405856557</v>
      </c>
      <c r="S9" s="343">
        <f t="shared" si="1"/>
        <v>0.56448687648586393</v>
      </c>
      <c r="T9" s="343">
        <f t="shared" si="1"/>
        <v>0.56987917305266755</v>
      </c>
      <c r="U9" s="343">
        <f t="shared" si="1"/>
        <v>0.50563095215390774</v>
      </c>
      <c r="V9" s="343">
        <f t="shared" si="1"/>
        <v>1.3313869039871378</v>
      </c>
      <c r="W9" s="343">
        <f t="shared" si="1"/>
        <v>1.5124264511024714</v>
      </c>
      <c r="X9" s="343">
        <f t="shared" si="1"/>
        <v>0.58290725673933252</v>
      </c>
      <c r="Y9" s="343">
        <f t="shared" si="1"/>
        <v>0.65471262381355899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8.5984522785898534E-2</v>
      </c>
      <c r="C12" s="210">
        <v>8.5984522785898534E-2</v>
      </c>
      <c r="D12" s="210">
        <v>8.5984522785898534E-2</v>
      </c>
      <c r="E12" s="210">
        <v>8.5984522785898534E-2</v>
      </c>
      <c r="F12" s="210">
        <v>8.5984522785898534E-2</v>
      </c>
      <c r="G12" s="210">
        <v>8.5984522785898534E-2</v>
      </c>
      <c r="H12" s="210">
        <v>8.5984522785898534E-2</v>
      </c>
      <c r="I12" s="210">
        <v>8.5984522785898534E-2</v>
      </c>
      <c r="J12" s="210">
        <v>8.5984522785898534E-2</v>
      </c>
      <c r="K12" s="210">
        <v>8.5984522785898534E-2</v>
      </c>
      <c r="L12" s="210">
        <v>8.5984522785898534E-2</v>
      </c>
      <c r="M12" s="210">
        <v>8.5984522785898534E-2</v>
      </c>
      <c r="N12" s="210">
        <v>0.1719690455717971</v>
      </c>
      <c r="O12" s="210">
        <v>0.1719690455717971</v>
      </c>
      <c r="P12" s="210">
        <v>0.1719690455717971</v>
      </c>
      <c r="Q12" s="210">
        <v>0.1719690455717971</v>
      </c>
      <c r="R12" s="210">
        <v>0.1719690455717971</v>
      </c>
      <c r="S12" s="210">
        <v>0.16620808254514191</v>
      </c>
      <c r="T12" s="210">
        <v>0.1717110920034394</v>
      </c>
      <c r="U12" s="210">
        <v>0.168615649183147</v>
      </c>
      <c r="V12" s="210">
        <v>0.1629406706792777</v>
      </c>
      <c r="W12" s="210">
        <v>0.14935511607910579</v>
      </c>
      <c r="X12" s="210">
        <v>0.19251934651762681</v>
      </c>
      <c r="Y12" s="210">
        <v>0.21702493551160781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0</v>
      </c>
      <c r="V14" s="204">
        <f t="shared" si="2"/>
        <v>0</v>
      </c>
      <c r="W14" s="204">
        <f t="shared" si="2"/>
        <v>0</v>
      </c>
      <c r="X14" s="204">
        <f t="shared" si="2"/>
        <v>0</v>
      </c>
      <c r="Y14" s="204">
        <f t="shared" si="2"/>
        <v>0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2379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</v>
      </c>
      <c r="X23" s="204">
        <f t="shared" si="4"/>
        <v>2.8202923473774719E-2</v>
      </c>
      <c r="Y23" s="204">
        <f t="shared" si="4"/>
        <v>5.0128976784178839E-2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2.8202923473774719E-2</v>
      </c>
      <c r="Y27" s="204">
        <v>5.0128976784178839E-2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2391</v>
      </c>
    </row>
    <row r="31" spans="1:105" ht="12" customHeight="1" x14ac:dyDescent="0.25">
      <c r="A31" s="21" t="s">
        <v>40</v>
      </c>
      <c r="B31" s="207">
        <v>8.5984522785898534E-2</v>
      </c>
      <c r="C31" s="207">
        <v>8.5984522785898534E-2</v>
      </c>
      <c r="D31" s="207">
        <v>8.5984522785898534E-2</v>
      </c>
      <c r="E31" s="207">
        <v>8.5984522785898534E-2</v>
      </c>
      <c r="F31" s="207">
        <v>8.5984522785898534E-2</v>
      </c>
      <c r="G31" s="207">
        <v>8.5984522785898534E-2</v>
      </c>
      <c r="H31" s="207">
        <v>8.5984522785898534E-2</v>
      </c>
      <c r="I31" s="207">
        <v>8.5984522785898534E-2</v>
      </c>
      <c r="J31" s="207">
        <v>8.5984522785898534E-2</v>
      </c>
      <c r="K31" s="207">
        <v>8.5984522785898534E-2</v>
      </c>
      <c r="L31" s="207">
        <v>8.5984522785898534E-2</v>
      </c>
      <c r="M31" s="207">
        <v>8.5984522785898534E-2</v>
      </c>
      <c r="N31" s="207">
        <v>0.1719690455717971</v>
      </c>
      <c r="O31" s="207">
        <v>0.1719690455717971</v>
      </c>
      <c r="P31" s="207">
        <v>0.1719690455717971</v>
      </c>
      <c r="Q31" s="207">
        <v>0.1719690455717971</v>
      </c>
      <c r="R31" s="207">
        <v>0.1719690455717971</v>
      </c>
      <c r="S31" s="207">
        <v>0.16620808254514191</v>
      </c>
      <c r="T31" s="207">
        <v>0.1717110920034394</v>
      </c>
      <c r="U31" s="207">
        <v>0.168615649183147</v>
      </c>
      <c r="V31" s="207">
        <v>0.1629406706792777</v>
      </c>
      <c r="W31" s="207">
        <v>0.14935511607910579</v>
      </c>
      <c r="X31" s="207">
        <v>0.16431642304385211</v>
      </c>
      <c r="Y31" s="207">
        <v>0.16689595872742899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0</v>
      </c>
      <c r="C33" s="203">
        <f>TRE_emi!C5</f>
        <v>0</v>
      </c>
      <c r="D33" s="203">
        <f>TRE_emi!D5</f>
        <v>0</v>
      </c>
      <c r="E33" s="203">
        <f>TRE_emi!E5</f>
        <v>0</v>
      </c>
      <c r="F33" s="203">
        <f>TRE_emi!F5</f>
        <v>0</v>
      </c>
      <c r="G33" s="203">
        <f>TRE_emi!G5</f>
        <v>0</v>
      </c>
      <c r="H33" s="203">
        <f>TRE_emi!H5</f>
        <v>0</v>
      </c>
      <c r="I33" s="203">
        <f>TRE_emi!I5</f>
        <v>0</v>
      </c>
      <c r="J33" s="203">
        <f>TRE_emi!J5</f>
        <v>0</v>
      </c>
      <c r="K33" s="203">
        <f>TRE_emi!K5</f>
        <v>0</v>
      </c>
      <c r="L33" s="203">
        <f>TRE_emi!L5</f>
        <v>0</v>
      </c>
      <c r="M33" s="203">
        <f>TRE_emi!M5</f>
        <v>0</v>
      </c>
      <c r="N33" s="203">
        <f>TRE_emi!N5</f>
        <v>0</v>
      </c>
      <c r="O33" s="203">
        <f>TRE_emi!O5</f>
        <v>0</v>
      </c>
      <c r="P33" s="203">
        <f>TRE_emi!P5</f>
        <v>0</v>
      </c>
      <c r="Q33" s="203">
        <f>TRE_emi!Q5</f>
        <v>0</v>
      </c>
      <c r="R33" s="203">
        <f>TRE_emi!R5</f>
        <v>0</v>
      </c>
      <c r="S33" s="203">
        <f>TRE_emi!S5</f>
        <v>0</v>
      </c>
      <c r="T33" s="203">
        <f>TRE_emi!T5</f>
        <v>0</v>
      </c>
      <c r="U33" s="203">
        <f>TRE_emi!U5</f>
        <v>0</v>
      </c>
      <c r="V33" s="203">
        <f>TRE_emi!V5</f>
        <v>0</v>
      </c>
      <c r="W33" s="203">
        <f>TRE_emi!W5</f>
        <v>0</v>
      </c>
      <c r="X33" s="203">
        <f>TRE_emi!X5</f>
        <v>0</v>
      </c>
      <c r="Y33" s="203">
        <f>TRE_emi!Y5</f>
        <v>0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8.8341308181492479</v>
      </c>
      <c r="C35" s="284">
        <f t="shared" si="5"/>
        <v>8.3277478952741752</v>
      </c>
      <c r="D35" s="284">
        <f t="shared" si="5"/>
        <v>7.6860111527380637</v>
      </c>
      <c r="E35" s="284">
        <f t="shared" si="5"/>
        <v>8.8641142078683277</v>
      </c>
      <c r="F35" s="284">
        <f t="shared" si="5"/>
        <v>9.6115788496018624</v>
      </c>
      <c r="G35" s="284">
        <f t="shared" si="5"/>
        <v>10.129679082761884</v>
      </c>
      <c r="H35" s="284">
        <f t="shared" si="5"/>
        <v>9.815811792697966</v>
      </c>
      <c r="I35" s="284">
        <f t="shared" si="5"/>
        <v>8.7278935429544831</v>
      </c>
      <c r="J35" s="284">
        <f t="shared" si="5"/>
        <v>10.144394876770583</v>
      </c>
      <c r="K35" s="284">
        <f t="shared" si="5"/>
        <v>9.7952354528487646</v>
      </c>
      <c r="L35" s="284">
        <f t="shared" si="5"/>
        <v>11.752132533317369</v>
      </c>
      <c r="M35" s="284">
        <f t="shared" si="5"/>
        <v>14.307647671294733</v>
      </c>
      <c r="N35" s="284">
        <f t="shared" si="5"/>
        <v>49.649591959499446</v>
      </c>
      <c r="O35" s="284">
        <f t="shared" si="5"/>
        <v>52.689891699175249</v>
      </c>
      <c r="P35" s="284">
        <f t="shared" si="5"/>
        <v>47.944827714745671</v>
      </c>
      <c r="Q35" s="284">
        <f t="shared" si="5"/>
        <v>33.549829600918706</v>
      </c>
      <c r="R35" s="284">
        <f t="shared" si="5"/>
        <v>27.171236590289524</v>
      </c>
      <c r="S35" s="284">
        <f t="shared" si="5"/>
        <v>25.06757243663175</v>
      </c>
      <c r="T35" s="284">
        <f t="shared" si="5"/>
        <v>23.250163848141568</v>
      </c>
      <c r="U35" s="284">
        <f t="shared" si="5"/>
        <v>22.547088279010165</v>
      </c>
      <c r="V35" s="284">
        <f t="shared" si="5"/>
        <v>21.8452440724997</v>
      </c>
      <c r="W35" s="284">
        <f t="shared" si="5"/>
        <v>17.153976972638645</v>
      </c>
      <c r="X35" s="284">
        <f t="shared" si="5"/>
        <v>18.242084161747783</v>
      </c>
      <c r="Y35" s="284">
        <f t="shared" si="5"/>
        <v>16.394871505861474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34.645428678717941</v>
      </c>
      <c r="C36" s="344">
        <f t="shared" si="6"/>
        <v>33.859480761038007</v>
      </c>
      <c r="D36" s="344">
        <f t="shared" si="6"/>
        <v>32.556683940060395</v>
      </c>
      <c r="E36" s="344">
        <f t="shared" si="6"/>
        <v>34.410605999683717</v>
      </c>
      <c r="F36" s="344">
        <f t="shared" si="6"/>
        <v>35.005746367309854</v>
      </c>
      <c r="G36" s="344">
        <f t="shared" si="6"/>
        <v>33.273407087200688</v>
      </c>
      <c r="H36" s="344">
        <f t="shared" si="6"/>
        <v>30.280075308652798</v>
      </c>
      <c r="I36" s="344">
        <f t="shared" si="6"/>
        <v>29.223119137260326</v>
      </c>
      <c r="J36" s="344">
        <f t="shared" si="6"/>
        <v>29.536418993568105</v>
      </c>
      <c r="K36" s="344">
        <f t="shared" si="6"/>
        <v>31.340516934491941</v>
      </c>
      <c r="L36" s="344">
        <f t="shared" si="6"/>
        <v>27.70208543067173</v>
      </c>
      <c r="M36" s="344">
        <f t="shared" si="6"/>
        <v>24.924492419182677</v>
      </c>
      <c r="N36" s="344">
        <f t="shared" si="6"/>
        <v>25.658072416930906</v>
      </c>
      <c r="O36" s="344">
        <f t="shared" si="6"/>
        <v>25.66341327873344</v>
      </c>
      <c r="P36" s="344">
        <f t="shared" si="6"/>
        <v>22.437509136768142</v>
      </c>
      <c r="Q36" s="344">
        <f t="shared" si="6"/>
        <v>21.349572942242173</v>
      </c>
      <c r="R36" s="344">
        <f t="shared" si="6"/>
        <v>21.233046283665811</v>
      </c>
      <c r="S36" s="344">
        <f t="shared" si="6"/>
        <v>20.862461114388751</v>
      </c>
      <c r="T36" s="344">
        <f t="shared" si="6"/>
        <v>21.155617032714069</v>
      </c>
      <c r="U36" s="344">
        <f t="shared" si="6"/>
        <v>21.009449719205392</v>
      </c>
      <c r="V36" s="344">
        <f t="shared" si="6"/>
        <v>23.129100041450613</v>
      </c>
      <c r="W36" s="344">
        <f t="shared" si="6"/>
        <v>21.759846802709635</v>
      </c>
      <c r="X36" s="344">
        <f t="shared" si="6"/>
        <v>19.940487487099578</v>
      </c>
      <c r="Y36" s="344">
        <f t="shared" si="6"/>
        <v>19.22419161703554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19.663969920934452</v>
      </c>
      <c r="C37" s="344">
        <f>IF(TRE_ued!C$5=0,"",TRE_ued!C$5/C$5*1000)</f>
        <v>19.217883473109001</v>
      </c>
      <c r="D37" s="344">
        <f>IF(TRE_ued!D$5=0,"",TRE_ued!D$5/D$5*1000)</f>
        <v>18.478445155333773</v>
      </c>
      <c r="E37" s="344">
        <f>IF(TRE_ued!E$5=0,"",TRE_ued!E$5/E$5*1000)</f>
        <v>19.530689823865863</v>
      </c>
      <c r="F37" s="344">
        <f>IF(TRE_ued!F$5=0,"",TRE_ued!F$5/F$5*1000)</f>
        <v>19.86847817673226</v>
      </c>
      <c r="G37" s="344">
        <f>IF(TRE_ued!G$5=0,"",TRE_ued!G$5/G$5*1000)</f>
        <v>18.885241172716054</v>
      </c>
      <c r="H37" s="344">
        <f>IF(TRE_ued!H$5=0,"",TRE_ued!H$5/H$5*1000)</f>
        <v>17.186293048777841</v>
      </c>
      <c r="I37" s="344">
        <f>IF(TRE_ued!I$5=0,"",TRE_ued!I$5/I$5*1000)</f>
        <v>16.58638838156341</v>
      </c>
      <c r="J37" s="344">
        <f>IF(TRE_ued!J$5=0,"",TRE_ued!J$5/J$5*1000)</f>
        <v>16.764210368059818</v>
      </c>
      <c r="K37" s="344">
        <f>IF(TRE_ued!K$5=0,"",TRE_ued!K$5/K$5*1000)</f>
        <v>17.788175981928468</v>
      </c>
      <c r="L37" s="344">
        <f>IF(TRE_ued!L$5=0,"",TRE_ued!L$5/L$5*1000)</f>
        <v>15.723083691861056</v>
      </c>
      <c r="M37" s="344">
        <f>IF(TRE_ued!M$5=0,"",TRE_ued!M$5/M$5*1000)</f>
        <v>14.146584063670005</v>
      </c>
      <c r="N37" s="344">
        <f>IF(TRE_ued!N$5=0,"",TRE_ued!N$5/N$5*1000)</f>
        <v>14.562947652185262</v>
      </c>
      <c r="O37" s="344">
        <f>IF(TRE_ued!O$5=0,"",TRE_ued!O$5/O$5*1000)</f>
        <v>14.565979005810895</v>
      </c>
      <c r="P37" s="344">
        <f>IF(TRE_ued!P$5=0,"",TRE_ued!P$5/P$5*1000)</f>
        <v>12.735028013584037</v>
      </c>
      <c r="Q37" s="344">
        <f>IF(TRE_ued!Q$5=0,"",TRE_ued!Q$5/Q$5*1000)</f>
        <v>12.117539778600934</v>
      </c>
      <c r="R37" s="344">
        <f>IF(TRE_ued!R$5=0,"",TRE_ued!R$5/R$5*1000)</f>
        <v>12.051401855168624</v>
      </c>
      <c r="S37" s="344">
        <f>IF(TRE_ued!S$5=0,"",TRE_ued!S$5/S$5*1000)</f>
        <v>11.841066007129747</v>
      </c>
      <c r="T37" s="344">
        <f>IF(TRE_ued!T$5=0,"",TRE_ued!T$5/T$5*1000)</f>
        <v>12.00745474526749</v>
      </c>
      <c r="U37" s="344">
        <f>IF(TRE_ued!U$5=0,"",TRE_ued!U$5/U$5*1000)</f>
        <v>11.924493449481179</v>
      </c>
      <c r="V37" s="344">
        <f>IF(TRE_ued!V$5=0,"",TRE_ued!V$5/V$5*1000)</f>
        <v>13.127559532630352</v>
      </c>
      <c r="W37" s="344">
        <f>IF(TRE_ued!W$5=0,"",TRE_ued!W$5/W$5*1000)</f>
        <v>12.350402039489444</v>
      </c>
      <c r="X37" s="344">
        <f>IF(TRE_ued!X$5=0,"",TRE_ued!X$5/X$5*1000)</f>
        <v>11.740428453058273</v>
      </c>
      <c r="Y37" s="344">
        <f>IF(TRE_ued!Y$5=0,"",TRE_ued!Y$5/Y$5*1000)</f>
        <v>11.624165103053871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0</v>
      </c>
      <c r="F38" s="345">
        <f t="shared" si="7"/>
        <v>0</v>
      </c>
      <c r="G38" s="345">
        <f t="shared" si="7"/>
        <v>0</v>
      </c>
      <c r="H38" s="345">
        <f t="shared" si="7"/>
        <v>0</v>
      </c>
      <c r="I38" s="345">
        <f t="shared" si="7"/>
        <v>0</v>
      </c>
      <c r="J38" s="345">
        <f t="shared" si="7"/>
        <v>0</v>
      </c>
      <c r="K38" s="345">
        <f t="shared" si="7"/>
        <v>0</v>
      </c>
      <c r="L38" s="345">
        <f t="shared" si="7"/>
        <v>0</v>
      </c>
      <c r="M38" s="345">
        <f t="shared" si="7"/>
        <v>0</v>
      </c>
      <c r="N38" s="345">
        <f t="shared" si="7"/>
        <v>0</v>
      </c>
      <c r="O38" s="345">
        <f t="shared" si="7"/>
        <v>0</v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</v>
      </c>
      <c r="T38" s="345">
        <f t="shared" si="7"/>
        <v>0</v>
      </c>
      <c r="U38" s="345">
        <f t="shared" si="7"/>
        <v>0</v>
      </c>
      <c r="V38" s="345">
        <f t="shared" si="7"/>
        <v>0</v>
      </c>
      <c r="W38" s="345">
        <f t="shared" si="7"/>
        <v>0</v>
      </c>
      <c r="X38" s="345">
        <f t="shared" si="7"/>
        <v>0</v>
      </c>
      <c r="Y38" s="345">
        <f t="shared" si="7"/>
        <v>0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CY: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8.5984522785898534E-2</v>
      </c>
      <c r="C5" s="223">
        <v>8.5984522785898534E-2</v>
      </c>
      <c r="D5" s="223">
        <v>8.5984522785898534E-2</v>
      </c>
      <c r="E5" s="223">
        <v>8.5984522785898534E-2</v>
      </c>
      <c r="F5" s="223">
        <v>8.5984522785898534E-2</v>
      </c>
      <c r="G5" s="223">
        <v>8.5984522785898534E-2</v>
      </c>
      <c r="H5" s="223">
        <v>8.5984522785898534E-2</v>
      </c>
      <c r="I5" s="223">
        <v>8.5984522785898534E-2</v>
      </c>
      <c r="J5" s="223">
        <v>8.5984522785898534E-2</v>
      </c>
      <c r="K5" s="223">
        <v>8.5984522785898534E-2</v>
      </c>
      <c r="L5" s="223">
        <v>8.5984522785898534E-2</v>
      </c>
      <c r="M5" s="223">
        <v>8.5984522785898534E-2</v>
      </c>
      <c r="N5" s="223">
        <v>0.1719690455717971</v>
      </c>
      <c r="O5" s="223">
        <v>0.1719690455717971</v>
      </c>
      <c r="P5" s="223">
        <v>0.1719690455717971</v>
      </c>
      <c r="Q5" s="223">
        <v>0.1719690455717971</v>
      </c>
      <c r="R5" s="223">
        <v>0.1719690455717971</v>
      </c>
      <c r="S5" s="223">
        <v>0.16620808254514199</v>
      </c>
      <c r="T5" s="223">
        <v>0.1717110920034394</v>
      </c>
      <c r="U5" s="223">
        <v>0.16861564918314689</v>
      </c>
      <c r="V5" s="223">
        <v>0.1629406706792777</v>
      </c>
      <c r="W5" s="223">
        <v>0.14935511607910579</v>
      </c>
      <c r="X5" s="223">
        <v>0.19251934651762689</v>
      </c>
      <c r="Y5" s="223">
        <v>0.2170249355116079</v>
      </c>
      <c r="DA5" s="89" t="s">
        <v>2376</v>
      </c>
    </row>
    <row r="6" spans="1:105" ht="12" customHeight="1" x14ac:dyDescent="0.25">
      <c r="A6" s="55" t="s">
        <v>91</v>
      </c>
      <c r="B6" s="259">
        <v>2.6678124835780872E-3</v>
      </c>
      <c r="C6" s="259">
        <v>2.6678124835780872E-3</v>
      </c>
      <c r="D6" s="259">
        <v>2.6678124835780872E-3</v>
      </c>
      <c r="E6" s="259">
        <v>2.6678124835780872E-3</v>
      </c>
      <c r="F6" s="259">
        <v>2.6678124835780872E-3</v>
      </c>
      <c r="G6" s="259">
        <v>2.6678124835780872E-3</v>
      </c>
      <c r="H6" s="259">
        <v>2.6678124835780872E-3</v>
      </c>
      <c r="I6" s="259">
        <v>2.6678124835780872E-3</v>
      </c>
      <c r="J6" s="259">
        <v>2.6678124835780872E-3</v>
      </c>
      <c r="K6" s="259">
        <v>2.6678124835780872E-3</v>
      </c>
      <c r="L6" s="259">
        <v>2.6678124835780872E-3</v>
      </c>
      <c r="M6" s="259">
        <v>2.6678124835780872E-3</v>
      </c>
      <c r="N6" s="259">
        <v>5.3356249671561743E-3</v>
      </c>
      <c r="O6" s="259">
        <v>5.3356249671561743E-3</v>
      </c>
      <c r="P6" s="259">
        <v>5.3356249671561743E-3</v>
      </c>
      <c r="Q6" s="259">
        <v>5.3356249671561743E-3</v>
      </c>
      <c r="R6" s="259">
        <v>5.3356249671561743E-3</v>
      </c>
      <c r="S6" s="259">
        <v>5.1568815307564443E-3</v>
      </c>
      <c r="T6" s="259">
        <v>5.3276215297054412E-3</v>
      </c>
      <c r="U6" s="259">
        <v>5.2315802802966266E-3</v>
      </c>
      <c r="V6" s="259">
        <v>5.0555046563804749E-3</v>
      </c>
      <c r="W6" s="259">
        <v>4.6339902839751396E-3</v>
      </c>
      <c r="X6" s="259">
        <v>5.2447807804653296E-3</v>
      </c>
      <c r="Y6" s="259">
        <v>5.3415301681656322E-3</v>
      </c>
      <c r="DA6" s="67" t="s">
        <v>2393</v>
      </c>
    </row>
    <row r="7" spans="1:105" ht="12" customHeight="1" x14ac:dyDescent="0.25">
      <c r="A7" s="173" t="s">
        <v>92</v>
      </c>
      <c r="B7" s="224">
        <v>3.6282249776661991E-3</v>
      </c>
      <c r="C7" s="224">
        <v>3.6282249776661991E-3</v>
      </c>
      <c r="D7" s="224">
        <v>3.6282249776661991E-3</v>
      </c>
      <c r="E7" s="224">
        <v>3.6282249776661991E-3</v>
      </c>
      <c r="F7" s="224">
        <v>3.6282249776661991E-3</v>
      </c>
      <c r="G7" s="224">
        <v>3.6282249776661991E-3</v>
      </c>
      <c r="H7" s="224">
        <v>3.6282249776661991E-3</v>
      </c>
      <c r="I7" s="224">
        <v>3.6282249776661991E-3</v>
      </c>
      <c r="J7" s="224">
        <v>3.6282249776661991E-3</v>
      </c>
      <c r="K7" s="224">
        <v>3.6282249776661991E-3</v>
      </c>
      <c r="L7" s="224">
        <v>3.6282249776661991E-3</v>
      </c>
      <c r="M7" s="224">
        <v>3.6282249776661991E-3</v>
      </c>
      <c r="N7" s="224">
        <v>7.2564499553323981E-3</v>
      </c>
      <c r="O7" s="224">
        <v>7.2564499553323981E-3</v>
      </c>
      <c r="P7" s="224">
        <v>7.2564499553323981E-3</v>
      </c>
      <c r="Q7" s="224">
        <v>7.2564499553323981E-3</v>
      </c>
      <c r="R7" s="224">
        <v>7.2564499553323981E-3</v>
      </c>
      <c r="S7" s="224">
        <v>7.0133588818287636E-3</v>
      </c>
      <c r="T7" s="224">
        <v>7.2455652803993997E-3</v>
      </c>
      <c r="U7" s="224">
        <v>7.1149491812034114E-3</v>
      </c>
      <c r="V7" s="224">
        <v>6.8754863326774456E-3</v>
      </c>
      <c r="W7" s="224">
        <v>6.3022267862061897E-3</v>
      </c>
      <c r="X7" s="224">
        <v>7.1329018614328492E-3</v>
      </c>
      <c r="Y7" s="224">
        <v>7.2644810287052592E-3</v>
      </c>
      <c r="DA7" s="177" t="s">
        <v>2394</v>
      </c>
    </row>
    <row r="8" spans="1:105" ht="12" customHeight="1" x14ac:dyDescent="0.25">
      <c r="A8" s="173" t="s">
        <v>93</v>
      </c>
      <c r="B8" s="224">
        <v>4.4819249724111863E-3</v>
      </c>
      <c r="C8" s="224">
        <v>4.4819249724111863E-3</v>
      </c>
      <c r="D8" s="224">
        <v>4.4819249724111863E-3</v>
      </c>
      <c r="E8" s="224">
        <v>4.4819249724111863E-3</v>
      </c>
      <c r="F8" s="224">
        <v>4.4819249724111863E-3</v>
      </c>
      <c r="G8" s="224">
        <v>4.4819249724111863E-3</v>
      </c>
      <c r="H8" s="224">
        <v>4.4819249724111863E-3</v>
      </c>
      <c r="I8" s="224">
        <v>4.4819249724111863E-3</v>
      </c>
      <c r="J8" s="224">
        <v>4.4819249724111863E-3</v>
      </c>
      <c r="K8" s="224">
        <v>4.4819249724111863E-3</v>
      </c>
      <c r="L8" s="224">
        <v>4.4819249724111863E-3</v>
      </c>
      <c r="M8" s="224">
        <v>4.4819249724111863E-3</v>
      </c>
      <c r="N8" s="224">
        <v>8.9638499448223725E-3</v>
      </c>
      <c r="O8" s="224">
        <v>8.9638499448223725E-3</v>
      </c>
      <c r="P8" s="224">
        <v>8.9638499448223725E-3</v>
      </c>
      <c r="Q8" s="224">
        <v>8.9638499448223725E-3</v>
      </c>
      <c r="R8" s="224">
        <v>8.9638499448223725E-3</v>
      </c>
      <c r="S8" s="224">
        <v>8.6635609716708261E-3</v>
      </c>
      <c r="T8" s="224">
        <v>8.9504041699051389E-3</v>
      </c>
      <c r="U8" s="224">
        <v>8.7890548708983336E-3</v>
      </c>
      <c r="V8" s="224">
        <v>8.4932478227191972E-3</v>
      </c>
      <c r="W8" s="224">
        <v>7.7851036770782336E-3</v>
      </c>
      <c r="X8" s="224">
        <v>8.8112317111817533E-3</v>
      </c>
      <c r="Y8" s="224">
        <v>8.9737706825182614E-3</v>
      </c>
      <c r="DA8" s="177" t="s">
        <v>2395</v>
      </c>
    </row>
    <row r="9" spans="1:105" ht="12" customHeight="1" x14ac:dyDescent="0.25">
      <c r="A9" s="173" t="s">
        <v>94</v>
      </c>
      <c r="B9" s="224">
        <v>2.774524982921211E-3</v>
      </c>
      <c r="C9" s="224">
        <v>2.774524982921211E-3</v>
      </c>
      <c r="D9" s="224">
        <v>2.774524982921211E-3</v>
      </c>
      <c r="E9" s="224">
        <v>2.774524982921211E-3</v>
      </c>
      <c r="F9" s="224">
        <v>2.774524982921211E-3</v>
      </c>
      <c r="G9" s="224">
        <v>2.774524982921211E-3</v>
      </c>
      <c r="H9" s="224">
        <v>2.774524982921211E-3</v>
      </c>
      <c r="I9" s="224">
        <v>2.774524982921211E-3</v>
      </c>
      <c r="J9" s="224">
        <v>2.774524982921211E-3</v>
      </c>
      <c r="K9" s="224">
        <v>2.774524982921211E-3</v>
      </c>
      <c r="L9" s="224">
        <v>2.774524982921211E-3</v>
      </c>
      <c r="M9" s="224">
        <v>2.774524982921211E-3</v>
      </c>
      <c r="N9" s="224">
        <v>5.549049965842422E-3</v>
      </c>
      <c r="O9" s="224">
        <v>5.549049965842422E-3</v>
      </c>
      <c r="P9" s="224">
        <v>5.549049965842422E-3</v>
      </c>
      <c r="Q9" s="224">
        <v>5.549049965842422E-3</v>
      </c>
      <c r="R9" s="224">
        <v>5.549049965842422E-3</v>
      </c>
      <c r="S9" s="224">
        <v>5.3631567919867002E-3</v>
      </c>
      <c r="T9" s="224">
        <v>5.5407263908936587E-3</v>
      </c>
      <c r="U9" s="224">
        <v>5.4408434915084901E-3</v>
      </c>
      <c r="V9" s="224">
        <v>5.2577248426356939E-3</v>
      </c>
      <c r="W9" s="224">
        <v>4.8193498953341442E-3</v>
      </c>
      <c r="X9" s="224">
        <v>5.4545720116839433E-3</v>
      </c>
      <c r="Y9" s="224">
        <v>5.5551913748922571E-3</v>
      </c>
      <c r="DA9" s="177" t="s">
        <v>2396</v>
      </c>
    </row>
    <row r="10" spans="1:105" ht="12" customHeight="1" x14ac:dyDescent="0.25">
      <c r="A10" s="56" t="s">
        <v>95</v>
      </c>
      <c r="B10" s="260">
        <v>2.881237482264334E-3</v>
      </c>
      <c r="C10" s="260">
        <v>2.881237482264334E-3</v>
      </c>
      <c r="D10" s="260">
        <v>2.881237482264334E-3</v>
      </c>
      <c r="E10" s="260">
        <v>2.881237482264334E-3</v>
      </c>
      <c r="F10" s="260">
        <v>2.881237482264334E-3</v>
      </c>
      <c r="G10" s="260">
        <v>2.881237482264334E-3</v>
      </c>
      <c r="H10" s="260">
        <v>2.881237482264334E-3</v>
      </c>
      <c r="I10" s="260">
        <v>2.881237482264334E-3</v>
      </c>
      <c r="J10" s="260">
        <v>2.881237482264334E-3</v>
      </c>
      <c r="K10" s="260">
        <v>2.881237482264334E-3</v>
      </c>
      <c r="L10" s="260">
        <v>2.881237482264334E-3</v>
      </c>
      <c r="M10" s="260">
        <v>2.881237482264334E-3</v>
      </c>
      <c r="N10" s="260">
        <v>5.7624749645286688E-3</v>
      </c>
      <c r="O10" s="260">
        <v>5.7624749645286688E-3</v>
      </c>
      <c r="P10" s="260">
        <v>5.7624749645286688E-3</v>
      </c>
      <c r="Q10" s="260">
        <v>5.7624749645286688E-3</v>
      </c>
      <c r="R10" s="260">
        <v>5.7624749645286688E-3</v>
      </c>
      <c r="S10" s="260">
        <v>5.5694320532169604E-3</v>
      </c>
      <c r="T10" s="260">
        <v>5.7538312520818754E-3</v>
      </c>
      <c r="U10" s="260">
        <v>5.6501067027203561E-3</v>
      </c>
      <c r="V10" s="260">
        <v>5.459945028890913E-3</v>
      </c>
      <c r="W10" s="260">
        <v>5.0047095066931514E-3</v>
      </c>
      <c r="X10" s="260">
        <v>2.914260387286222E-2</v>
      </c>
      <c r="Y10" s="260">
        <v>5.0634415842220212E-2</v>
      </c>
      <c r="DA10" s="68" t="s">
        <v>2397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2398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2.8202922902038571E-2</v>
      </c>
      <c r="Y13" s="226">
        <v>5.0128976244463219E-2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2.881237482264334E-3</v>
      </c>
      <c r="C15" s="226">
        <v>2.881237482264334E-3</v>
      </c>
      <c r="D15" s="226">
        <v>2.881237482264334E-3</v>
      </c>
      <c r="E15" s="226">
        <v>2.881237482264334E-3</v>
      </c>
      <c r="F15" s="226">
        <v>2.881237482264334E-3</v>
      </c>
      <c r="G15" s="226">
        <v>2.881237482264334E-3</v>
      </c>
      <c r="H15" s="226">
        <v>2.881237482264334E-3</v>
      </c>
      <c r="I15" s="226">
        <v>2.881237482264334E-3</v>
      </c>
      <c r="J15" s="226">
        <v>2.881237482264334E-3</v>
      </c>
      <c r="K15" s="226">
        <v>2.881237482264334E-3</v>
      </c>
      <c r="L15" s="226">
        <v>2.881237482264334E-3</v>
      </c>
      <c r="M15" s="226">
        <v>2.881237482264334E-3</v>
      </c>
      <c r="N15" s="226">
        <v>5.7624749645286688E-3</v>
      </c>
      <c r="O15" s="226">
        <v>5.7624749645286688E-3</v>
      </c>
      <c r="P15" s="226">
        <v>5.7624749645286688E-3</v>
      </c>
      <c r="Q15" s="226">
        <v>5.7624749645286688E-3</v>
      </c>
      <c r="R15" s="226">
        <v>5.7624749645286688E-3</v>
      </c>
      <c r="S15" s="226">
        <v>5.5694320532169604E-3</v>
      </c>
      <c r="T15" s="226">
        <v>5.7538312520818754E-3</v>
      </c>
      <c r="U15" s="226">
        <v>5.6501067027203561E-3</v>
      </c>
      <c r="V15" s="226">
        <v>5.459945028890913E-3</v>
      </c>
      <c r="W15" s="226">
        <v>5.0047095066931514E-3</v>
      </c>
      <c r="X15" s="226">
        <v>9.3968097082364134E-4</v>
      </c>
      <c r="Y15" s="226">
        <v>5.0543959775699256E-4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1.8674687385046601E-2</v>
      </c>
      <c r="C16" s="261">
        <f t="shared" si="0"/>
        <v>1.8674687385046601E-2</v>
      </c>
      <c r="D16" s="261">
        <f t="shared" si="0"/>
        <v>1.8674687385046601E-2</v>
      </c>
      <c r="E16" s="261">
        <f t="shared" si="0"/>
        <v>1.8674687385046601E-2</v>
      </c>
      <c r="F16" s="261">
        <f t="shared" si="0"/>
        <v>1.8674687385046601E-2</v>
      </c>
      <c r="G16" s="261">
        <f t="shared" si="0"/>
        <v>1.8674687385046601E-2</v>
      </c>
      <c r="H16" s="261">
        <f t="shared" si="0"/>
        <v>1.8674687385046601E-2</v>
      </c>
      <c r="I16" s="261">
        <f t="shared" si="0"/>
        <v>1.8674687385046601E-2</v>
      </c>
      <c r="J16" s="261">
        <f t="shared" si="0"/>
        <v>1.8674687385046601E-2</v>
      </c>
      <c r="K16" s="261">
        <f t="shared" si="0"/>
        <v>1.8674687385046601E-2</v>
      </c>
      <c r="L16" s="261">
        <f t="shared" si="0"/>
        <v>1.8674687385046601E-2</v>
      </c>
      <c r="M16" s="261">
        <f t="shared" si="0"/>
        <v>1.8674687385046601E-2</v>
      </c>
      <c r="N16" s="261">
        <f t="shared" si="0"/>
        <v>3.7349374770093223E-2</v>
      </c>
      <c r="O16" s="261">
        <f t="shared" si="0"/>
        <v>3.7349374770093223E-2</v>
      </c>
      <c r="P16" s="261">
        <f t="shared" si="0"/>
        <v>3.7349374770093223E-2</v>
      </c>
      <c r="Q16" s="261">
        <f t="shared" si="0"/>
        <v>3.7349374770093223E-2</v>
      </c>
      <c r="R16" s="261">
        <f t="shared" si="0"/>
        <v>3.7349374770093223E-2</v>
      </c>
      <c r="S16" s="261">
        <f t="shared" si="0"/>
        <v>3.6098170715295107E-2</v>
      </c>
      <c r="T16" s="261">
        <f t="shared" si="0"/>
        <v>3.7293350707938072E-2</v>
      </c>
      <c r="U16" s="261">
        <f t="shared" si="0"/>
        <v>3.662106196207638E-2</v>
      </c>
      <c r="V16" s="261">
        <f t="shared" si="0"/>
        <v>3.5388532594663319E-2</v>
      </c>
      <c r="W16" s="261">
        <f t="shared" si="0"/>
        <v>3.2437931987825963E-2</v>
      </c>
      <c r="X16" s="261">
        <f t="shared" si="0"/>
        <v>3.6713465463257308E-2</v>
      </c>
      <c r="Y16" s="261">
        <f t="shared" si="0"/>
        <v>3.7390711177159412E-2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0</v>
      </c>
      <c r="X17" s="329">
        <v>0</v>
      </c>
      <c r="Y17" s="329">
        <v>0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2407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2410</v>
      </c>
    </row>
    <row r="23" spans="1:105" ht="12" customHeight="1" x14ac:dyDescent="0.25">
      <c r="A23" s="60" t="s">
        <v>2411</v>
      </c>
      <c r="B23" s="329">
        <v>1.8674687385046601E-2</v>
      </c>
      <c r="C23" s="329">
        <v>1.8674687385046601E-2</v>
      </c>
      <c r="D23" s="329">
        <v>1.8674687385046601E-2</v>
      </c>
      <c r="E23" s="329">
        <v>1.8674687385046601E-2</v>
      </c>
      <c r="F23" s="329">
        <v>1.8674687385046601E-2</v>
      </c>
      <c r="G23" s="329">
        <v>1.8674687385046601E-2</v>
      </c>
      <c r="H23" s="329">
        <v>1.8674687385046601E-2</v>
      </c>
      <c r="I23" s="329">
        <v>1.8674687385046601E-2</v>
      </c>
      <c r="J23" s="329">
        <v>1.8674687385046601E-2</v>
      </c>
      <c r="K23" s="329">
        <v>1.8674687385046601E-2</v>
      </c>
      <c r="L23" s="329">
        <v>1.8674687385046601E-2</v>
      </c>
      <c r="M23" s="329">
        <v>1.8674687385046601E-2</v>
      </c>
      <c r="N23" s="329">
        <v>3.7349374770093223E-2</v>
      </c>
      <c r="O23" s="329">
        <v>3.7349374770093223E-2</v>
      </c>
      <c r="P23" s="329">
        <v>3.7349374770093223E-2</v>
      </c>
      <c r="Q23" s="329">
        <v>3.7349374770093223E-2</v>
      </c>
      <c r="R23" s="329">
        <v>3.7349374770093223E-2</v>
      </c>
      <c r="S23" s="329">
        <v>3.6098170715295107E-2</v>
      </c>
      <c r="T23" s="329">
        <v>3.7293350707938072E-2</v>
      </c>
      <c r="U23" s="329">
        <v>3.662106196207638E-2</v>
      </c>
      <c r="V23" s="329">
        <v>3.5388532594663319E-2</v>
      </c>
      <c r="W23" s="329">
        <v>3.2437931987825963E-2</v>
      </c>
      <c r="X23" s="329">
        <v>3.6713465463257308E-2</v>
      </c>
      <c r="Y23" s="329">
        <v>3.7390711177159412E-2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2.7211687332496489E-3</v>
      </c>
      <c r="C24" s="261">
        <f t="shared" si="1"/>
        <v>2.7211687332496489E-3</v>
      </c>
      <c r="D24" s="261">
        <f t="shared" si="1"/>
        <v>2.7211687332496489E-3</v>
      </c>
      <c r="E24" s="261">
        <f t="shared" si="1"/>
        <v>2.7211687332496489E-3</v>
      </c>
      <c r="F24" s="261">
        <f t="shared" si="1"/>
        <v>2.7211687332496489E-3</v>
      </c>
      <c r="G24" s="261">
        <f t="shared" si="1"/>
        <v>2.7211687332496489E-3</v>
      </c>
      <c r="H24" s="261">
        <f t="shared" si="1"/>
        <v>2.7211687332496489E-3</v>
      </c>
      <c r="I24" s="261">
        <f t="shared" si="1"/>
        <v>2.7211687332496489E-3</v>
      </c>
      <c r="J24" s="261">
        <f t="shared" si="1"/>
        <v>2.7211687332496489E-3</v>
      </c>
      <c r="K24" s="261">
        <f t="shared" si="1"/>
        <v>2.7211687332496489E-3</v>
      </c>
      <c r="L24" s="261">
        <f t="shared" si="1"/>
        <v>2.7211687332496489E-3</v>
      </c>
      <c r="M24" s="261">
        <f t="shared" si="1"/>
        <v>2.7211687332496489E-3</v>
      </c>
      <c r="N24" s="261">
        <f t="shared" si="1"/>
        <v>5.4423374664992986E-3</v>
      </c>
      <c r="O24" s="261">
        <f t="shared" si="1"/>
        <v>5.4423374664992986E-3</v>
      </c>
      <c r="P24" s="261">
        <f t="shared" si="1"/>
        <v>5.4423374664992986E-3</v>
      </c>
      <c r="Q24" s="261">
        <f t="shared" si="1"/>
        <v>5.4423374664992986E-3</v>
      </c>
      <c r="R24" s="261">
        <f t="shared" si="1"/>
        <v>5.4423374664992986E-3</v>
      </c>
      <c r="S24" s="261">
        <f t="shared" si="1"/>
        <v>5.2600191613715753E-3</v>
      </c>
      <c r="T24" s="261">
        <f t="shared" si="1"/>
        <v>5.4341739602995513E-3</v>
      </c>
      <c r="U24" s="261">
        <f t="shared" si="1"/>
        <v>5.3362118859025618E-3</v>
      </c>
      <c r="V24" s="261">
        <f t="shared" si="1"/>
        <v>5.1566147495080853E-3</v>
      </c>
      <c r="W24" s="261">
        <f t="shared" si="1"/>
        <v>4.7266700896546427E-3</v>
      </c>
      <c r="X24" s="261">
        <f t="shared" si="1"/>
        <v>5.3496763960746386E-3</v>
      </c>
      <c r="Y24" s="261">
        <f t="shared" si="1"/>
        <v>5.4483607715289468E-3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2415</v>
      </c>
    </row>
    <row r="26" spans="1:105" ht="12" customHeight="1" x14ac:dyDescent="0.25">
      <c r="A26" s="60" t="s">
        <v>2416</v>
      </c>
      <c r="B26" s="262">
        <v>2.7211687332496489E-3</v>
      </c>
      <c r="C26" s="262">
        <v>2.7211687332496489E-3</v>
      </c>
      <c r="D26" s="262">
        <v>2.7211687332496489E-3</v>
      </c>
      <c r="E26" s="262">
        <v>2.7211687332496489E-3</v>
      </c>
      <c r="F26" s="262">
        <v>2.7211687332496489E-3</v>
      </c>
      <c r="G26" s="262">
        <v>2.7211687332496489E-3</v>
      </c>
      <c r="H26" s="262">
        <v>2.7211687332496489E-3</v>
      </c>
      <c r="I26" s="262">
        <v>2.7211687332496489E-3</v>
      </c>
      <c r="J26" s="262">
        <v>2.7211687332496489E-3</v>
      </c>
      <c r="K26" s="262">
        <v>2.7211687332496489E-3</v>
      </c>
      <c r="L26" s="262">
        <v>2.7211687332496489E-3</v>
      </c>
      <c r="M26" s="262">
        <v>2.7211687332496489E-3</v>
      </c>
      <c r="N26" s="262">
        <v>5.4423374664992986E-3</v>
      </c>
      <c r="O26" s="262">
        <v>5.4423374664992986E-3</v>
      </c>
      <c r="P26" s="262">
        <v>5.4423374664992986E-3</v>
      </c>
      <c r="Q26" s="262">
        <v>5.4423374664992986E-3</v>
      </c>
      <c r="R26" s="262">
        <v>5.4423374664992986E-3</v>
      </c>
      <c r="S26" s="262">
        <v>5.2600191613715753E-3</v>
      </c>
      <c r="T26" s="262">
        <v>5.4341739602995513E-3</v>
      </c>
      <c r="U26" s="262">
        <v>5.3362118859025618E-3</v>
      </c>
      <c r="V26" s="262">
        <v>5.1566147495080853E-3</v>
      </c>
      <c r="W26" s="262">
        <v>4.7266700896546427E-3</v>
      </c>
      <c r="X26" s="262">
        <v>5.3496763960746386E-3</v>
      </c>
      <c r="Y26" s="262">
        <v>5.4483607715289468E-3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2.6678124835780869E-2</v>
      </c>
      <c r="C27" s="261">
        <f t="shared" si="2"/>
        <v>2.6678124835780869E-2</v>
      </c>
      <c r="D27" s="261">
        <f t="shared" si="2"/>
        <v>2.6678124835780869E-2</v>
      </c>
      <c r="E27" s="261">
        <f t="shared" si="2"/>
        <v>2.6678124835780869E-2</v>
      </c>
      <c r="F27" s="261">
        <f t="shared" si="2"/>
        <v>2.6678124835780869E-2</v>
      </c>
      <c r="G27" s="261">
        <f t="shared" si="2"/>
        <v>2.6678124835780869E-2</v>
      </c>
      <c r="H27" s="261">
        <f t="shared" si="2"/>
        <v>2.6678124835780869E-2</v>
      </c>
      <c r="I27" s="261">
        <f t="shared" si="2"/>
        <v>2.6678124835780869E-2</v>
      </c>
      <c r="J27" s="261">
        <f t="shared" si="2"/>
        <v>2.6678124835780869E-2</v>
      </c>
      <c r="K27" s="261">
        <f t="shared" si="2"/>
        <v>2.6678124835780869E-2</v>
      </c>
      <c r="L27" s="261">
        <f t="shared" si="2"/>
        <v>2.6678124835780869E-2</v>
      </c>
      <c r="M27" s="261">
        <f t="shared" si="2"/>
        <v>2.6678124835780869E-2</v>
      </c>
      <c r="N27" s="261">
        <f t="shared" si="2"/>
        <v>5.3356249671561752E-2</v>
      </c>
      <c r="O27" s="261">
        <f t="shared" si="2"/>
        <v>5.3356249671561752E-2</v>
      </c>
      <c r="P27" s="261">
        <f t="shared" si="2"/>
        <v>5.3356249671561752E-2</v>
      </c>
      <c r="Q27" s="261">
        <f t="shared" si="2"/>
        <v>5.3356249671561752E-2</v>
      </c>
      <c r="R27" s="261">
        <f t="shared" si="2"/>
        <v>5.3356249671561752E-2</v>
      </c>
      <c r="S27" s="261">
        <f t="shared" si="2"/>
        <v>5.1568815307564443E-2</v>
      </c>
      <c r="T27" s="261">
        <f t="shared" si="2"/>
        <v>5.3276215297054397E-2</v>
      </c>
      <c r="U27" s="261">
        <f t="shared" si="2"/>
        <v>5.2315802802966271E-2</v>
      </c>
      <c r="V27" s="261">
        <f t="shared" si="2"/>
        <v>5.0555046563804752E-2</v>
      </c>
      <c r="W27" s="261">
        <f t="shared" si="2"/>
        <v>4.6339902839751389E-2</v>
      </c>
      <c r="X27" s="261">
        <f t="shared" si="2"/>
        <v>5.2447807804653288E-2</v>
      </c>
      <c r="Y27" s="261">
        <f t="shared" si="2"/>
        <v>5.3415301681656299E-2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0</v>
      </c>
      <c r="X28" s="329">
        <v>0</v>
      </c>
      <c r="Y28" s="329">
        <v>0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2422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2425</v>
      </c>
    </row>
    <row r="34" spans="1:105" ht="12" customHeight="1" x14ac:dyDescent="0.25">
      <c r="A34" s="60" t="s">
        <v>2426</v>
      </c>
      <c r="B34" s="329">
        <v>2.6678124835780869E-2</v>
      </c>
      <c r="C34" s="329">
        <v>2.6678124835780869E-2</v>
      </c>
      <c r="D34" s="329">
        <v>2.6678124835780869E-2</v>
      </c>
      <c r="E34" s="329">
        <v>2.6678124835780869E-2</v>
      </c>
      <c r="F34" s="329">
        <v>2.6678124835780869E-2</v>
      </c>
      <c r="G34" s="329">
        <v>2.6678124835780869E-2</v>
      </c>
      <c r="H34" s="329">
        <v>2.6678124835780869E-2</v>
      </c>
      <c r="I34" s="329">
        <v>2.6678124835780869E-2</v>
      </c>
      <c r="J34" s="329">
        <v>2.6678124835780869E-2</v>
      </c>
      <c r="K34" s="329">
        <v>2.6678124835780869E-2</v>
      </c>
      <c r="L34" s="329">
        <v>2.6678124835780869E-2</v>
      </c>
      <c r="M34" s="329">
        <v>2.6678124835780869E-2</v>
      </c>
      <c r="N34" s="329">
        <v>5.3356249671561752E-2</v>
      </c>
      <c r="O34" s="329">
        <v>5.3356249671561752E-2</v>
      </c>
      <c r="P34" s="329">
        <v>5.3356249671561752E-2</v>
      </c>
      <c r="Q34" s="329">
        <v>5.3356249671561752E-2</v>
      </c>
      <c r="R34" s="329">
        <v>5.3356249671561752E-2</v>
      </c>
      <c r="S34" s="329">
        <v>5.1568815307564443E-2</v>
      </c>
      <c r="T34" s="329">
        <v>5.3276215297054397E-2</v>
      </c>
      <c r="U34" s="329">
        <v>5.2315802802966271E-2</v>
      </c>
      <c r="V34" s="329">
        <v>5.0555046563804752E-2</v>
      </c>
      <c r="W34" s="329">
        <v>4.6339902839751389E-2</v>
      </c>
      <c r="X34" s="329">
        <v>5.2447807804653288E-2</v>
      </c>
      <c r="Y34" s="329">
        <v>5.3415301681656299E-2</v>
      </c>
      <c r="DA34" s="72" t="s">
        <v>2427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X35" s="261">
        <v>0</v>
      </c>
      <c r="Y35" s="261">
        <v>0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2432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2439</v>
      </c>
    </row>
    <row r="46" spans="1:105" ht="12" customHeight="1" x14ac:dyDescent="0.25">
      <c r="A46" s="57" t="s">
        <v>2440</v>
      </c>
      <c r="B46" s="261">
        <v>1.280549992117481E-2</v>
      </c>
      <c r="C46" s="261">
        <v>1.280549992117481E-2</v>
      </c>
      <c r="D46" s="261">
        <v>1.280549992117481E-2</v>
      </c>
      <c r="E46" s="261">
        <v>1.280549992117481E-2</v>
      </c>
      <c r="F46" s="261">
        <v>1.280549992117481E-2</v>
      </c>
      <c r="G46" s="261">
        <v>1.280549992117481E-2</v>
      </c>
      <c r="H46" s="261">
        <v>1.280549992117481E-2</v>
      </c>
      <c r="I46" s="261">
        <v>1.280549992117481E-2</v>
      </c>
      <c r="J46" s="261">
        <v>1.280549992117481E-2</v>
      </c>
      <c r="K46" s="261">
        <v>1.280549992117481E-2</v>
      </c>
      <c r="L46" s="261">
        <v>1.280549992117481E-2</v>
      </c>
      <c r="M46" s="261">
        <v>1.280549992117481E-2</v>
      </c>
      <c r="N46" s="261">
        <v>2.561099984234964E-2</v>
      </c>
      <c r="O46" s="261">
        <v>2.561099984234964E-2</v>
      </c>
      <c r="P46" s="261">
        <v>2.561099984234964E-2</v>
      </c>
      <c r="Q46" s="261">
        <v>2.561099984234964E-2</v>
      </c>
      <c r="R46" s="261">
        <v>2.561099984234964E-2</v>
      </c>
      <c r="S46" s="261">
        <v>2.4753031347630929E-2</v>
      </c>
      <c r="T46" s="261">
        <v>2.5572583342586119E-2</v>
      </c>
      <c r="U46" s="261">
        <v>2.5111585345423799E-2</v>
      </c>
      <c r="V46" s="261">
        <v>2.4266422350626281E-2</v>
      </c>
      <c r="W46" s="261">
        <v>2.2243153363080671E-2</v>
      </c>
      <c r="X46" s="261">
        <v>2.5174947746233581E-2</v>
      </c>
      <c r="Y46" s="261">
        <v>2.5639344807195031E-2</v>
      </c>
      <c r="DA46" s="70" t="s">
        <v>2441</v>
      </c>
    </row>
    <row r="47" spans="1:105" ht="12" customHeight="1" x14ac:dyDescent="0.25">
      <c r="A47" s="41" t="s">
        <v>2442</v>
      </c>
      <c r="B47" s="350">
        <v>8.6713170118055873E-3</v>
      </c>
      <c r="C47" s="350">
        <v>8.6713170118055873E-3</v>
      </c>
      <c r="D47" s="350">
        <v>8.6713170118055873E-3</v>
      </c>
      <c r="E47" s="350">
        <v>8.6713170118055873E-3</v>
      </c>
      <c r="F47" s="350">
        <v>8.6713170118055873E-3</v>
      </c>
      <c r="G47" s="350">
        <v>8.6713170118055873E-3</v>
      </c>
      <c r="H47" s="350">
        <v>8.6713170118055873E-3</v>
      </c>
      <c r="I47" s="350">
        <v>8.6713170118055873E-3</v>
      </c>
      <c r="J47" s="350">
        <v>8.6713170118055873E-3</v>
      </c>
      <c r="K47" s="350">
        <v>8.6713170118055873E-3</v>
      </c>
      <c r="L47" s="350">
        <v>8.6713170118055873E-3</v>
      </c>
      <c r="M47" s="350">
        <v>8.6713170118055873E-3</v>
      </c>
      <c r="N47" s="350">
        <v>1.7342634023611182E-2</v>
      </c>
      <c r="O47" s="350">
        <v>1.7342634023611182E-2</v>
      </c>
      <c r="P47" s="350">
        <v>1.7342634023611182E-2</v>
      </c>
      <c r="Q47" s="350">
        <v>1.7342634023611182E-2</v>
      </c>
      <c r="R47" s="350">
        <v>1.7342634023611182E-2</v>
      </c>
      <c r="S47" s="350">
        <v>1.67616557838202E-2</v>
      </c>
      <c r="T47" s="350">
        <v>1.7316620072575759E-2</v>
      </c>
      <c r="U47" s="350">
        <v>1.700445266015075E-2</v>
      </c>
      <c r="V47" s="350">
        <v>1.643214573737159E-2</v>
      </c>
      <c r="W47" s="350">
        <v>1.506207764950631E-2</v>
      </c>
      <c r="X47" s="350">
        <v>1.7047358869781981E-2</v>
      </c>
      <c r="Y47" s="350">
        <v>1.736182797756658E-2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1.0000000000000002</v>
      </c>
      <c r="O51" s="232">
        <f t="shared" si="3"/>
        <v>1.0000000000000002</v>
      </c>
      <c r="P51" s="232">
        <f t="shared" si="3"/>
        <v>1.0000000000000002</v>
      </c>
      <c r="Q51" s="232">
        <f t="shared" si="3"/>
        <v>1.0000000000000002</v>
      </c>
      <c r="R51" s="232">
        <f t="shared" si="3"/>
        <v>1.0000000000000002</v>
      </c>
      <c r="S51" s="232">
        <f t="shared" si="3"/>
        <v>0.99999999999999967</v>
      </c>
      <c r="T51" s="232">
        <f t="shared" si="3"/>
        <v>1</v>
      </c>
      <c r="U51" s="232">
        <f t="shared" si="3"/>
        <v>1.0000000000000004</v>
      </c>
      <c r="V51" s="232">
        <f t="shared" si="3"/>
        <v>1.0000000000000002</v>
      </c>
      <c r="W51" s="232">
        <f t="shared" si="3"/>
        <v>1.0000000000000004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3.1026659184013154E-2</v>
      </c>
      <c r="C52" s="299">
        <f t="shared" si="4"/>
        <v>3.1026659184013154E-2</v>
      </c>
      <c r="D52" s="299">
        <f t="shared" si="4"/>
        <v>3.1026659184013154E-2</v>
      </c>
      <c r="E52" s="299">
        <f t="shared" si="4"/>
        <v>3.1026659184013154E-2</v>
      </c>
      <c r="F52" s="299">
        <f t="shared" si="4"/>
        <v>3.1026659184013154E-2</v>
      </c>
      <c r="G52" s="299">
        <f t="shared" si="4"/>
        <v>3.1026659184013154E-2</v>
      </c>
      <c r="H52" s="299">
        <f t="shared" si="4"/>
        <v>3.1026659184013154E-2</v>
      </c>
      <c r="I52" s="299">
        <f t="shared" si="4"/>
        <v>3.1026659184013154E-2</v>
      </c>
      <c r="J52" s="299">
        <f t="shared" si="4"/>
        <v>3.1026659184013154E-2</v>
      </c>
      <c r="K52" s="299">
        <f t="shared" si="4"/>
        <v>3.1026659184013154E-2</v>
      </c>
      <c r="L52" s="299">
        <f t="shared" si="4"/>
        <v>3.1026659184013154E-2</v>
      </c>
      <c r="M52" s="299">
        <f t="shared" si="4"/>
        <v>3.1026659184013154E-2</v>
      </c>
      <c r="N52" s="299">
        <f t="shared" si="4"/>
        <v>3.102665918401315E-2</v>
      </c>
      <c r="O52" s="299">
        <f t="shared" si="4"/>
        <v>3.102665918401315E-2</v>
      </c>
      <c r="P52" s="299">
        <f t="shared" si="4"/>
        <v>3.102665918401315E-2</v>
      </c>
      <c r="Q52" s="299">
        <f t="shared" si="4"/>
        <v>3.102665918401315E-2</v>
      </c>
      <c r="R52" s="299">
        <f t="shared" si="4"/>
        <v>3.102665918401315E-2</v>
      </c>
      <c r="S52" s="299">
        <f t="shared" si="4"/>
        <v>3.1026659184013143E-2</v>
      </c>
      <c r="T52" s="299">
        <f t="shared" si="4"/>
        <v>3.1026659184013157E-2</v>
      </c>
      <c r="U52" s="299">
        <f t="shared" si="4"/>
        <v>3.1026659184013167E-2</v>
      </c>
      <c r="V52" s="299">
        <f t="shared" si="4"/>
        <v>3.1026659184013157E-2</v>
      </c>
      <c r="W52" s="299">
        <f t="shared" si="4"/>
        <v>3.1026659184013164E-2</v>
      </c>
      <c r="X52" s="299">
        <f t="shared" si="4"/>
        <v>2.7242876497012847E-2</v>
      </c>
      <c r="Y52" s="299">
        <f t="shared" si="4"/>
        <v>2.4612518167894733E-2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4.2196256490257898E-2</v>
      </c>
      <c r="C53" s="233">
        <f t="shared" si="5"/>
        <v>4.2196256490257898E-2</v>
      </c>
      <c r="D53" s="233">
        <f t="shared" si="5"/>
        <v>4.2196256490257898E-2</v>
      </c>
      <c r="E53" s="233">
        <f t="shared" si="5"/>
        <v>4.2196256490257898E-2</v>
      </c>
      <c r="F53" s="233">
        <f t="shared" si="5"/>
        <v>4.2196256490257898E-2</v>
      </c>
      <c r="G53" s="233">
        <f t="shared" si="5"/>
        <v>4.2196256490257898E-2</v>
      </c>
      <c r="H53" s="233">
        <f t="shared" si="5"/>
        <v>4.2196256490257898E-2</v>
      </c>
      <c r="I53" s="233">
        <f t="shared" si="5"/>
        <v>4.2196256490257898E-2</v>
      </c>
      <c r="J53" s="233">
        <f t="shared" si="5"/>
        <v>4.2196256490257898E-2</v>
      </c>
      <c r="K53" s="233">
        <f t="shared" si="5"/>
        <v>4.2196256490257898E-2</v>
      </c>
      <c r="L53" s="233">
        <f t="shared" si="5"/>
        <v>4.2196256490257898E-2</v>
      </c>
      <c r="M53" s="233">
        <f t="shared" si="5"/>
        <v>4.2196256490257898E-2</v>
      </c>
      <c r="N53" s="233">
        <f t="shared" si="5"/>
        <v>4.2196256490257891E-2</v>
      </c>
      <c r="O53" s="233">
        <f t="shared" si="5"/>
        <v>4.2196256490257891E-2</v>
      </c>
      <c r="P53" s="233">
        <f t="shared" si="5"/>
        <v>4.2196256490257891E-2</v>
      </c>
      <c r="Q53" s="233">
        <f t="shared" si="5"/>
        <v>4.2196256490257891E-2</v>
      </c>
      <c r="R53" s="233">
        <f t="shared" si="5"/>
        <v>4.2196256490257891E-2</v>
      </c>
      <c r="S53" s="233">
        <f t="shared" si="5"/>
        <v>4.219625649025787E-2</v>
      </c>
      <c r="T53" s="233">
        <f t="shared" si="5"/>
        <v>4.2196256490257891E-2</v>
      </c>
      <c r="U53" s="233">
        <f t="shared" si="5"/>
        <v>4.2196256490257898E-2</v>
      </c>
      <c r="V53" s="233">
        <f t="shared" si="5"/>
        <v>4.2196256490257891E-2</v>
      </c>
      <c r="W53" s="233">
        <f t="shared" si="5"/>
        <v>4.2196256490257898E-2</v>
      </c>
      <c r="X53" s="233">
        <f t="shared" si="5"/>
        <v>3.7050312035937477E-2</v>
      </c>
      <c r="Y53" s="233">
        <f t="shared" si="5"/>
        <v>3.3473024708336838E-2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5.2124787429142096E-2</v>
      </c>
      <c r="C54" s="233">
        <f t="shared" si="6"/>
        <v>5.2124787429142096E-2</v>
      </c>
      <c r="D54" s="233">
        <f t="shared" si="6"/>
        <v>5.2124787429142096E-2</v>
      </c>
      <c r="E54" s="233">
        <f t="shared" si="6"/>
        <v>5.2124787429142096E-2</v>
      </c>
      <c r="F54" s="233">
        <f t="shared" si="6"/>
        <v>5.2124787429142096E-2</v>
      </c>
      <c r="G54" s="233">
        <f t="shared" si="6"/>
        <v>5.2124787429142096E-2</v>
      </c>
      <c r="H54" s="233">
        <f t="shared" si="6"/>
        <v>5.2124787429142096E-2</v>
      </c>
      <c r="I54" s="233">
        <f t="shared" si="6"/>
        <v>5.2124787429142096E-2</v>
      </c>
      <c r="J54" s="233">
        <f t="shared" si="6"/>
        <v>5.2124787429142096E-2</v>
      </c>
      <c r="K54" s="233">
        <f t="shared" si="6"/>
        <v>5.2124787429142096E-2</v>
      </c>
      <c r="L54" s="233">
        <f t="shared" si="6"/>
        <v>5.2124787429142096E-2</v>
      </c>
      <c r="M54" s="233">
        <f t="shared" si="6"/>
        <v>5.2124787429142096E-2</v>
      </c>
      <c r="N54" s="233">
        <f t="shared" si="6"/>
        <v>5.2124787429142089E-2</v>
      </c>
      <c r="O54" s="233">
        <f t="shared" si="6"/>
        <v>5.2124787429142089E-2</v>
      </c>
      <c r="P54" s="233">
        <f t="shared" si="6"/>
        <v>5.2124787429142089E-2</v>
      </c>
      <c r="Q54" s="233">
        <f t="shared" si="6"/>
        <v>5.2124787429142089E-2</v>
      </c>
      <c r="R54" s="233">
        <f t="shared" si="6"/>
        <v>5.2124787429142089E-2</v>
      </c>
      <c r="S54" s="233">
        <f t="shared" si="6"/>
        <v>5.2124787429142075E-2</v>
      </c>
      <c r="T54" s="233">
        <f t="shared" si="6"/>
        <v>5.2124787429142089E-2</v>
      </c>
      <c r="U54" s="233">
        <f t="shared" si="6"/>
        <v>5.2124787429142123E-2</v>
      </c>
      <c r="V54" s="233">
        <f t="shared" si="6"/>
        <v>5.2124787429142103E-2</v>
      </c>
      <c r="W54" s="233">
        <f t="shared" si="6"/>
        <v>5.212478742914211E-2</v>
      </c>
      <c r="X54" s="233">
        <f t="shared" si="6"/>
        <v>4.5768032514981578E-2</v>
      </c>
      <c r="Y54" s="233">
        <f t="shared" si="6"/>
        <v>4.1349030522063152E-2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3.2267725551373687E-2</v>
      </c>
      <c r="C55" s="233">
        <f t="shared" si="7"/>
        <v>3.2267725551373687E-2</v>
      </c>
      <c r="D55" s="233">
        <f t="shared" si="7"/>
        <v>3.2267725551373687E-2</v>
      </c>
      <c r="E55" s="233">
        <f t="shared" si="7"/>
        <v>3.2267725551373687E-2</v>
      </c>
      <c r="F55" s="233">
        <f t="shared" si="7"/>
        <v>3.2267725551373687E-2</v>
      </c>
      <c r="G55" s="233">
        <f t="shared" si="7"/>
        <v>3.2267725551373687E-2</v>
      </c>
      <c r="H55" s="233">
        <f t="shared" si="7"/>
        <v>3.2267725551373687E-2</v>
      </c>
      <c r="I55" s="233">
        <f t="shared" si="7"/>
        <v>3.2267725551373687E-2</v>
      </c>
      <c r="J55" s="233">
        <f t="shared" si="7"/>
        <v>3.2267725551373687E-2</v>
      </c>
      <c r="K55" s="233">
        <f t="shared" si="7"/>
        <v>3.2267725551373687E-2</v>
      </c>
      <c r="L55" s="233">
        <f t="shared" si="7"/>
        <v>3.2267725551373687E-2</v>
      </c>
      <c r="M55" s="233">
        <f t="shared" si="7"/>
        <v>3.2267725551373687E-2</v>
      </c>
      <c r="N55" s="233">
        <f t="shared" si="7"/>
        <v>3.226772555137368E-2</v>
      </c>
      <c r="O55" s="233">
        <f t="shared" si="7"/>
        <v>3.226772555137368E-2</v>
      </c>
      <c r="P55" s="233">
        <f t="shared" si="7"/>
        <v>3.226772555137368E-2</v>
      </c>
      <c r="Q55" s="233">
        <f t="shared" si="7"/>
        <v>3.226772555137368E-2</v>
      </c>
      <c r="R55" s="233">
        <f t="shared" si="7"/>
        <v>3.226772555137368E-2</v>
      </c>
      <c r="S55" s="233">
        <f t="shared" si="7"/>
        <v>3.2267725551373659E-2</v>
      </c>
      <c r="T55" s="233">
        <f t="shared" si="7"/>
        <v>3.226772555137368E-2</v>
      </c>
      <c r="U55" s="233">
        <f t="shared" si="7"/>
        <v>3.226772555137368E-2</v>
      </c>
      <c r="V55" s="233">
        <f t="shared" si="7"/>
        <v>3.2267725551373687E-2</v>
      </c>
      <c r="W55" s="233">
        <f t="shared" si="7"/>
        <v>3.226772555137368E-2</v>
      </c>
      <c r="X55" s="233">
        <f t="shared" si="7"/>
        <v>2.8332591556893362E-2</v>
      </c>
      <c r="Y55" s="233">
        <f t="shared" si="7"/>
        <v>2.559701889461052E-2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3.3508791918734203E-2</v>
      </c>
      <c r="C56" s="300">
        <f t="shared" si="8"/>
        <v>3.3508791918734203E-2</v>
      </c>
      <c r="D56" s="300">
        <f t="shared" si="8"/>
        <v>3.3508791918734203E-2</v>
      </c>
      <c r="E56" s="300">
        <f t="shared" si="8"/>
        <v>3.3508791918734203E-2</v>
      </c>
      <c r="F56" s="300">
        <f t="shared" si="8"/>
        <v>3.3508791918734203E-2</v>
      </c>
      <c r="G56" s="300">
        <f t="shared" si="8"/>
        <v>3.3508791918734203E-2</v>
      </c>
      <c r="H56" s="300">
        <f t="shared" si="8"/>
        <v>3.3508791918734203E-2</v>
      </c>
      <c r="I56" s="300">
        <f t="shared" si="8"/>
        <v>3.3508791918734203E-2</v>
      </c>
      <c r="J56" s="300">
        <f t="shared" si="8"/>
        <v>3.3508791918734203E-2</v>
      </c>
      <c r="K56" s="300">
        <f t="shared" si="8"/>
        <v>3.3508791918734203E-2</v>
      </c>
      <c r="L56" s="300">
        <f t="shared" si="8"/>
        <v>3.3508791918734203E-2</v>
      </c>
      <c r="M56" s="300">
        <f t="shared" si="8"/>
        <v>3.3508791918734203E-2</v>
      </c>
      <c r="N56" s="300">
        <f t="shared" si="8"/>
        <v>3.3508791918734203E-2</v>
      </c>
      <c r="O56" s="300">
        <f t="shared" si="8"/>
        <v>3.3508791918734203E-2</v>
      </c>
      <c r="P56" s="300">
        <f t="shared" si="8"/>
        <v>3.3508791918734203E-2</v>
      </c>
      <c r="Q56" s="300">
        <f t="shared" si="8"/>
        <v>3.3508791918734203E-2</v>
      </c>
      <c r="R56" s="300">
        <f t="shared" si="8"/>
        <v>3.3508791918734203E-2</v>
      </c>
      <c r="S56" s="300">
        <f t="shared" si="8"/>
        <v>3.3508791918734196E-2</v>
      </c>
      <c r="T56" s="300">
        <f t="shared" si="8"/>
        <v>3.3508791918734203E-2</v>
      </c>
      <c r="U56" s="300">
        <f t="shared" si="8"/>
        <v>3.3508791918734217E-2</v>
      </c>
      <c r="V56" s="300">
        <f t="shared" si="8"/>
        <v>3.350879191873421E-2</v>
      </c>
      <c r="W56" s="300">
        <f t="shared" si="8"/>
        <v>3.3508791918734217E-2</v>
      </c>
      <c r="X56" s="300">
        <f t="shared" si="8"/>
        <v>0.15137493659731466</v>
      </c>
      <c r="Y56" s="300">
        <f t="shared" si="8"/>
        <v>0.23331151198297193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0.21718661428809197</v>
      </c>
      <c r="C57" s="301">
        <f t="shared" si="9"/>
        <v>0.21718661428809197</v>
      </c>
      <c r="D57" s="301">
        <f t="shared" si="9"/>
        <v>0.21718661428809197</v>
      </c>
      <c r="E57" s="301">
        <f t="shared" si="9"/>
        <v>0.21718661428809197</v>
      </c>
      <c r="F57" s="301">
        <f t="shared" si="9"/>
        <v>0.21718661428809197</v>
      </c>
      <c r="G57" s="301">
        <f t="shared" si="9"/>
        <v>0.21718661428809197</v>
      </c>
      <c r="H57" s="301">
        <f t="shared" si="9"/>
        <v>0.21718661428809197</v>
      </c>
      <c r="I57" s="301">
        <f t="shared" si="9"/>
        <v>0.21718661428809197</v>
      </c>
      <c r="J57" s="301">
        <f t="shared" si="9"/>
        <v>0.21718661428809197</v>
      </c>
      <c r="K57" s="301">
        <f t="shared" si="9"/>
        <v>0.21718661428809197</v>
      </c>
      <c r="L57" s="301">
        <f t="shared" si="9"/>
        <v>0.21718661428809197</v>
      </c>
      <c r="M57" s="301">
        <f t="shared" si="9"/>
        <v>0.21718661428809197</v>
      </c>
      <c r="N57" s="301">
        <f t="shared" si="9"/>
        <v>0.21718661428809208</v>
      </c>
      <c r="O57" s="301">
        <f t="shared" si="9"/>
        <v>0.21718661428809208</v>
      </c>
      <c r="P57" s="301">
        <f t="shared" si="9"/>
        <v>0.21718661428809208</v>
      </c>
      <c r="Q57" s="301">
        <f t="shared" si="9"/>
        <v>0.21718661428809208</v>
      </c>
      <c r="R57" s="301">
        <f t="shared" si="9"/>
        <v>0.21718661428809208</v>
      </c>
      <c r="S57" s="301">
        <f t="shared" si="9"/>
        <v>0.21718661428809197</v>
      </c>
      <c r="T57" s="301">
        <f t="shared" si="9"/>
        <v>0.21718661428809199</v>
      </c>
      <c r="U57" s="301">
        <f t="shared" si="9"/>
        <v>0.21718661428809213</v>
      </c>
      <c r="V57" s="301">
        <f t="shared" si="9"/>
        <v>0.21718661428809208</v>
      </c>
      <c r="W57" s="301">
        <f t="shared" si="9"/>
        <v>0.21718661428809205</v>
      </c>
      <c r="X57" s="301">
        <f t="shared" si="9"/>
        <v>0.19070013547908993</v>
      </c>
      <c r="Y57" s="301">
        <f t="shared" si="9"/>
        <v>0.17228762717526308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0</v>
      </c>
      <c r="X58" s="302">
        <f t="shared" si="10"/>
        <v>0</v>
      </c>
      <c r="Y58" s="302">
        <f t="shared" si="10"/>
        <v>0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0.21718661428809197</v>
      </c>
      <c r="C59" s="302">
        <f t="shared" si="11"/>
        <v>0.21718661428809197</v>
      </c>
      <c r="D59" s="302">
        <f t="shared" si="11"/>
        <v>0.21718661428809197</v>
      </c>
      <c r="E59" s="302">
        <f t="shared" si="11"/>
        <v>0.21718661428809197</v>
      </c>
      <c r="F59" s="302">
        <f t="shared" si="11"/>
        <v>0.21718661428809197</v>
      </c>
      <c r="G59" s="302">
        <f t="shared" si="11"/>
        <v>0.21718661428809197</v>
      </c>
      <c r="H59" s="302">
        <f t="shared" si="11"/>
        <v>0.21718661428809197</v>
      </c>
      <c r="I59" s="302">
        <f t="shared" si="11"/>
        <v>0.21718661428809197</v>
      </c>
      <c r="J59" s="302">
        <f t="shared" si="11"/>
        <v>0.21718661428809197</v>
      </c>
      <c r="K59" s="302">
        <f t="shared" si="11"/>
        <v>0.21718661428809197</v>
      </c>
      <c r="L59" s="302">
        <f t="shared" si="11"/>
        <v>0.21718661428809197</v>
      </c>
      <c r="M59" s="302">
        <f t="shared" si="11"/>
        <v>0.21718661428809197</v>
      </c>
      <c r="N59" s="302">
        <f t="shared" si="11"/>
        <v>0.21718661428809208</v>
      </c>
      <c r="O59" s="302">
        <f t="shared" si="11"/>
        <v>0.21718661428809208</v>
      </c>
      <c r="P59" s="302">
        <f t="shared" si="11"/>
        <v>0.21718661428809208</v>
      </c>
      <c r="Q59" s="302">
        <f t="shared" si="11"/>
        <v>0.21718661428809208</v>
      </c>
      <c r="R59" s="302">
        <f t="shared" si="11"/>
        <v>0.21718661428809208</v>
      </c>
      <c r="S59" s="302">
        <f t="shared" si="11"/>
        <v>0.21718661428809197</v>
      </c>
      <c r="T59" s="302">
        <f t="shared" si="11"/>
        <v>0.21718661428809199</v>
      </c>
      <c r="U59" s="302">
        <f t="shared" si="11"/>
        <v>0.21718661428809213</v>
      </c>
      <c r="V59" s="302">
        <f t="shared" si="11"/>
        <v>0.21718661428809208</v>
      </c>
      <c r="W59" s="302">
        <f t="shared" si="11"/>
        <v>0.21718661428809205</v>
      </c>
      <c r="X59" s="302">
        <f t="shared" si="11"/>
        <v>0.19070013547908993</v>
      </c>
      <c r="Y59" s="302">
        <f t="shared" si="11"/>
        <v>0.17228762717526308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3.1647192367693415E-2</v>
      </c>
      <c r="C60" s="301">
        <f t="shared" si="12"/>
        <v>3.1647192367693415E-2</v>
      </c>
      <c r="D60" s="301">
        <f t="shared" si="12"/>
        <v>3.1647192367693415E-2</v>
      </c>
      <c r="E60" s="301">
        <f t="shared" si="12"/>
        <v>3.1647192367693415E-2</v>
      </c>
      <c r="F60" s="301">
        <f t="shared" si="12"/>
        <v>3.1647192367693415E-2</v>
      </c>
      <c r="G60" s="301">
        <f t="shared" si="12"/>
        <v>3.1647192367693415E-2</v>
      </c>
      <c r="H60" s="301">
        <f t="shared" si="12"/>
        <v>3.1647192367693415E-2</v>
      </c>
      <c r="I60" s="301">
        <f t="shared" si="12"/>
        <v>3.1647192367693415E-2</v>
      </c>
      <c r="J60" s="301">
        <f t="shared" si="12"/>
        <v>3.1647192367693415E-2</v>
      </c>
      <c r="K60" s="301">
        <f t="shared" si="12"/>
        <v>3.1647192367693415E-2</v>
      </c>
      <c r="L60" s="301">
        <f t="shared" si="12"/>
        <v>3.1647192367693415E-2</v>
      </c>
      <c r="M60" s="301">
        <f t="shared" si="12"/>
        <v>3.1647192367693415E-2</v>
      </c>
      <c r="N60" s="301">
        <f t="shared" si="12"/>
        <v>3.1647192367693415E-2</v>
      </c>
      <c r="O60" s="301">
        <f t="shared" si="12"/>
        <v>3.1647192367693415E-2</v>
      </c>
      <c r="P60" s="301">
        <f t="shared" si="12"/>
        <v>3.1647192367693415E-2</v>
      </c>
      <c r="Q60" s="301">
        <f t="shared" si="12"/>
        <v>3.1647192367693415E-2</v>
      </c>
      <c r="R60" s="301">
        <f t="shared" si="12"/>
        <v>3.1647192367693415E-2</v>
      </c>
      <c r="S60" s="301">
        <f t="shared" si="12"/>
        <v>3.1647192367693415E-2</v>
      </c>
      <c r="T60" s="301">
        <f t="shared" si="12"/>
        <v>3.1647192367693429E-2</v>
      </c>
      <c r="U60" s="301">
        <f t="shared" si="12"/>
        <v>3.1647192367693443E-2</v>
      </c>
      <c r="V60" s="301">
        <f t="shared" si="12"/>
        <v>3.1647192367693429E-2</v>
      </c>
      <c r="W60" s="301">
        <f t="shared" si="12"/>
        <v>3.1647192367693429E-2</v>
      </c>
      <c r="X60" s="301">
        <f t="shared" si="12"/>
        <v>2.7787734026953115E-2</v>
      </c>
      <c r="Y60" s="301">
        <f t="shared" si="12"/>
        <v>2.5104768531252635E-2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3.1647192367693415E-2</v>
      </c>
      <c r="C62" s="302">
        <f t="shared" si="14"/>
        <v>3.1647192367693415E-2</v>
      </c>
      <c r="D62" s="302">
        <f t="shared" si="14"/>
        <v>3.1647192367693415E-2</v>
      </c>
      <c r="E62" s="302">
        <f t="shared" si="14"/>
        <v>3.1647192367693415E-2</v>
      </c>
      <c r="F62" s="302">
        <f t="shared" si="14"/>
        <v>3.1647192367693415E-2</v>
      </c>
      <c r="G62" s="302">
        <f t="shared" si="14"/>
        <v>3.1647192367693415E-2</v>
      </c>
      <c r="H62" s="302">
        <f t="shared" si="14"/>
        <v>3.1647192367693415E-2</v>
      </c>
      <c r="I62" s="302">
        <f t="shared" si="14"/>
        <v>3.1647192367693415E-2</v>
      </c>
      <c r="J62" s="302">
        <f t="shared" si="14"/>
        <v>3.1647192367693415E-2</v>
      </c>
      <c r="K62" s="302">
        <f t="shared" si="14"/>
        <v>3.1647192367693415E-2</v>
      </c>
      <c r="L62" s="302">
        <f t="shared" si="14"/>
        <v>3.1647192367693415E-2</v>
      </c>
      <c r="M62" s="302">
        <f t="shared" si="14"/>
        <v>3.1647192367693415E-2</v>
      </c>
      <c r="N62" s="302">
        <f t="shared" si="14"/>
        <v>3.1647192367693415E-2</v>
      </c>
      <c r="O62" s="302">
        <f t="shared" si="14"/>
        <v>3.1647192367693415E-2</v>
      </c>
      <c r="P62" s="302">
        <f t="shared" si="14"/>
        <v>3.1647192367693415E-2</v>
      </c>
      <c r="Q62" s="302">
        <f t="shared" si="14"/>
        <v>3.1647192367693415E-2</v>
      </c>
      <c r="R62" s="302">
        <f t="shared" si="14"/>
        <v>3.1647192367693415E-2</v>
      </c>
      <c r="S62" s="302">
        <f t="shared" si="14"/>
        <v>3.1647192367693415E-2</v>
      </c>
      <c r="T62" s="302">
        <f t="shared" si="14"/>
        <v>3.1647192367693429E-2</v>
      </c>
      <c r="U62" s="302">
        <f t="shared" si="14"/>
        <v>3.1647192367693443E-2</v>
      </c>
      <c r="V62" s="302">
        <f t="shared" si="14"/>
        <v>3.1647192367693429E-2</v>
      </c>
      <c r="W62" s="302">
        <f t="shared" si="14"/>
        <v>3.1647192367693429E-2</v>
      </c>
      <c r="X62" s="302">
        <f t="shared" si="14"/>
        <v>2.7787734026953115E-2</v>
      </c>
      <c r="Y62" s="302">
        <f t="shared" si="14"/>
        <v>2.5104768531252635E-2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0.3102665918401315</v>
      </c>
      <c r="C63" s="301">
        <f t="shared" si="15"/>
        <v>0.3102665918401315</v>
      </c>
      <c r="D63" s="301">
        <f t="shared" si="15"/>
        <v>0.3102665918401315</v>
      </c>
      <c r="E63" s="301">
        <f t="shared" si="15"/>
        <v>0.3102665918401315</v>
      </c>
      <c r="F63" s="301">
        <f t="shared" si="15"/>
        <v>0.3102665918401315</v>
      </c>
      <c r="G63" s="301">
        <f t="shared" si="15"/>
        <v>0.3102665918401315</v>
      </c>
      <c r="H63" s="301">
        <f t="shared" si="15"/>
        <v>0.3102665918401315</v>
      </c>
      <c r="I63" s="301">
        <f t="shared" si="15"/>
        <v>0.3102665918401315</v>
      </c>
      <c r="J63" s="301">
        <f t="shared" si="15"/>
        <v>0.3102665918401315</v>
      </c>
      <c r="K63" s="301">
        <f t="shared" si="15"/>
        <v>0.3102665918401315</v>
      </c>
      <c r="L63" s="301">
        <f t="shared" si="15"/>
        <v>0.3102665918401315</v>
      </c>
      <c r="M63" s="301">
        <f t="shared" si="15"/>
        <v>0.3102665918401315</v>
      </c>
      <c r="N63" s="301">
        <f t="shared" si="15"/>
        <v>0.31026659184013156</v>
      </c>
      <c r="O63" s="301">
        <f t="shared" si="15"/>
        <v>0.31026659184013156</v>
      </c>
      <c r="P63" s="301">
        <f t="shared" si="15"/>
        <v>0.31026659184013156</v>
      </c>
      <c r="Q63" s="301">
        <f t="shared" si="15"/>
        <v>0.31026659184013156</v>
      </c>
      <c r="R63" s="301">
        <f t="shared" si="15"/>
        <v>0.31026659184013156</v>
      </c>
      <c r="S63" s="301">
        <f t="shared" si="15"/>
        <v>0.31026659184013144</v>
      </c>
      <c r="T63" s="301">
        <f t="shared" si="15"/>
        <v>0.3102665918401315</v>
      </c>
      <c r="U63" s="301">
        <f t="shared" si="15"/>
        <v>0.31026659184013167</v>
      </c>
      <c r="V63" s="301">
        <f t="shared" si="15"/>
        <v>0.31026659184013161</v>
      </c>
      <c r="W63" s="301">
        <f t="shared" si="15"/>
        <v>0.31026659184013156</v>
      </c>
      <c r="X63" s="301">
        <f t="shared" si="15"/>
        <v>0.27242876497012841</v>
      </c>
      <c r="Y63" s="301">
        <f t="shared" si="15"/>
        <v>0.24612518167894723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0</v>
      </c>
      <c r="X64" s="302">
        <f t="shared" si="16"/>
        <v>0</v>
      </c>
      <c r="Y64" s="302">
        <f t="shared" si="16"/>
        <v>0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0.3102665918401315</v>
      </c>
      <c r="C65" s="302">
        <f t="shared" si="17"/>
        <v>0.3102665918401315</v>
      </c>
      <c r="D65" s="302">
        <f t="shared" si="17"/>
        <v>0.3102665918401315</v>
      </c>
      <c r="E65" s="302">
        <f t="shared" si="17"/>
        <v>0.3102665918401315</v>
      </c>
      <c r="F65" s="302">
        <f t="shared" si="17"/>
        <v>0.3102665918401315</v>
      </c>
      <c r="G65" s="302">
        <f t="shared" si="17"/>
        <v>0.3102665918401315</v>
      </c>
      <c r="H65" s="302">
        <f t="shared" si="17"/>
        <v>0.3102665918401315</v>
      </c>
      <c r="I65" s="302">
        <f t="shared" si="17"/>
        <v>0.3102665918401315</v>
      </c>
      <c r="J65" s="302">
        <f t="shared" si="17"/>
        <v>0.3102665918401315</v>
      </c>
      <c r="K65" s="302">
        <f t="shared" si="17"/>
        <v>0.3102665918401315</v>
      </c>
      <c r="L65" s="302">
        <f t="shared" si="17"/>
        <v>0.3102665918401315</v>
      </c>
      <c r="M65" s="302">
        <f t="shared" si="17"/>
        <v>0.3102665918401315</v>
      </c>
      <c r="N65" s="302">
        <f t="shared" si="17"/>
        <v>0.31026659184013156</v>
      </c>
      <c r="O65" s="302">
        <f t="shared" si="17"/>
        <v>0.31026659184013156</v>
      </c>
      <c r="P65" s="302">
        <f t="shared" si="17"/>
        <v>0.31026659184013156</v>
      </c>
      <c r="Q65" s="302">
        <f t="shared" si="17"/>
        <v>0.31026659184013156</v>
      </c>
      <c r="R65" s="302">
        <f t="shared" si="17"/>
        <v>0.31026659184013156</v>
      </c>
      <c r="S65" s="302">
        <f t="shared" si="17"/>
        <v>0.31026659184013144</v>
      </c>
      <c r="T65" s="302">
        <f t="shared" si="17"/>
        <v>0.3102665918401315</v>
      </c>
      <c r="U65" s="302">
        <f t="shared" si="17"/>
        <v>0.31026659184013167</v>
      </c>
      <c r="V65" s="302">
        <f t="shared" si="17"/>
        <v>0.31026659184013161</v>
      </c>
      <c r="W65" s="302">
        <f t="shared" si="17"/>
        <v>0.31026659184013156</v>
      </c>
      <c r="X65" s="302">
        <f t="shared" si="17"/>
        <v>0.27242876497012841</v>
      </c>
      <c r="Y65" s="302">
        <f t="shared" si="17"/>
        <v>0.24612518167894723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</v>
      </c>
      <c r="U66" s="301">
        <f t="shared" si="18"/>
        <v>0</v>
      </c>
      <c r="V66" s="301">
        <f t="shared" si="18"/>
        <v>0</v>
      </c>
      <c r="W66" s="301">
        <f t="shared" si="18"/>
        <v>0</v>
      </c>
      <c r="X66" s="301">
        <f t="shared" si="18"/>
        <v>0</v>
      </c>
      <c r="Y66" s="301">
        <f t="shared" si="18"/>
        <v>0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0.14892796408326303</v>
      </c>
      <c r="C67" s="301">
        <f t="shared" si="19"/>
        <v>0.14892796408326303</v>
      </c>
      <c r="D67" s="301">
        <f t="shared" si="19"/>
        <v>0.14892796408326303</v>
      </c>
      <c r="E67" s="301">
        <f t="shared" si="19"/>
        <v>0.14892796408326303</v>
      </c>
      <c r="F67" s="301">
        <f t="shared" si="19"/>
        <v>0.14892796408326303</v>
      </c>
      <c r="G67" s="301">
        <f t="shared" si="19"/>
        <v>0.14892796408326303</v>
      </c>
      <c r="H67" s="301">
        <f t="shared" si="19"/>
        <v>0.14892796408326303</v>
      </c>
      <c r="I67" s="301">
        <f t="shared" si="19"/>
        <v>0.14892796408326303</v>
      </c>
      <c r="J67" s="301">
        <f t="shared" si="19"/>
        <v>0.14892796408326303</v>
      </c>
      <c r="K67" s="301">
        <f t="shared" si="19"/>
        <v>0.14892796408326303</v>
      </c>
      <c r="L67" s="301">
        <f t="shared" si="19"/>
        <v>0.14892796408326303</v>
      </c>
      <c r="M67" s="301">
        <f t="shared" si="19"/>
        <v>0.14892796408326303</v>
      </c>
      <c r="N67" s="301">
        <f t="shared" si="19"/>
        <v>0.14892796408326314</v>
      </c>
      <c r="O67" s="301">
        <f t="shared" si="19"/>
        <v>0.14892796408326314</v>
      </c>
      <c r="P67" s="301">
        <f t="shared" si="19"/>
        <v>0.14892796408326314</v>
      </c>
      <c r="Q67" s="301">
        <f t="shared" si="19"/>
        <v>0.14892796408326314</v>
      </c>
      <c r="R67" s="301">
        <f t="shared" si="19"/>
        <v>0.14892796408326314</v>
      </c>
      <c r="S67" s="301">
        <f t="shared" si="19"/>
        <v>0.14892796408326306</v>
      </c>
      <c r="T67" s="301">
        <f t="shared" si="19"/>
        <v>0.14892796408326317</v>
      </c>
      <c r="U67" s="301">
        <f t="shared" si="19"/>
        <v>0.14892796408326314</v>
      </c>
      <c r="V67" s="301">
        <f t="shared" si="19"/>
        <v>0.14892796408326317</v>
      </c>
      <c r="W67" s="301">
        <f t="shared" si="19"/>
        <v>0.1489279640832632</v>
      </c>
      <c r="X67" s="301">
        <f t="shared" si="19"/>
        <v>0.13076580718566166</v>
      </c>
      <c r="Y67" s="301">
        <f t="shared" si="19"/>
        <v>0.11814008720589471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0.10084741684729899</v>
      </c>
      <c r="C68" s="235">
        <f t="shared" si="20"/>
        <v>0.10084741684729899</v>
      </c>
      <c r="D68" s="235">
        <f t="shared" si="20"/>
        <v>0.10084741684729899</v>
      </c>
      <c r="E68" s="235">
        <f t="shared" si="20"/>
        <v>0.10084741684729899</v>
      </c>
      <c r="F68" s="235">
        <f t="shared" si="20"/>
        <v>0.10084741684729899</v>
      </c>
      <c r="G68" s="235">
        <f t="shared" si="20"/>
        <v>0.10084741684729899</v>
      </c>
      <c r="H68" s="235">
        <f t="shared" si="20"/>
        <v>0.10084741684729899</v>
      </c>
      <c r="I68" s="235">
        <f t="shared" si="20"/>
        <v>0.10084741684729899</v>
      </c>
      <c r="J68" s="235">
        <f t="shared" si="20"/>
        <v>0.10084741684729899</v>
      </c>
      <c r="K68" s="235">
        <f t="shared" si="20"/>
        <v>0.10084741684729899</v>
      </c>
      <c r="L68" s="235">
        <f t="shared" si="20"/>
        <v>0.10084741684729899</v>
      </c>
      <c r="M68" s="235">
        <f t="shared" si="20"/>
        <v>0.10084741684729899</v>
      </c>
      <c r="N68" s="235">
        <f t="shared" si="20"/>
        <v>0.100847416847299</v>
      </c>
      <c r="O68" s="235">
        <f t="shared" si="20"/>
        <v>0.100847416847299</v>
      </c>
      <c r="P68" s="235">
        <f t="shared" si="20"/>
        <v>0.100847416847299</v>
      </c>
      <c r="Q68" s="235">
        <f t="shared" si="20"/>
        <v>0.100847416847299</v>
      </c>
      <c r="R68" s="235">
        <f t="shared" si="20"/>
        <v>0.100847416847299</v>
      </c>
      <c r="S68" s="235">
        <f t="shared" si="20"/>
        <v>0.10084741684729891</v>
      </c>
      <c r="T68" s="235">
        <f t="shared" si="20"/>
        <v>0.10084741684729898</v>
      </c>
      <c r="U68" s="235">
        <f t="shared" si="20"/>
        <v>0.10084741684729902</v>
      </c>
      <c r="V68" s="235">
        <f t="shared" si="20"/>
        <v>0.100847416847299</v>
      </c>
      <c r="W68" s="235">
        <f t="shared" si="20"/>
        <v>0.10084741684729899</v>
      </c>
      <c r="X68" s="235">
        <f t="shared" si="20"/>
        <v>8.854880913602696E-2</v>
      </c>
      <c r="Y68" s="235">
        <f t="shared" si="20"/>
        <v>7.9999231132765192E-2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34.645428678717948</v>
      </c>
      <c r="C72" s="320">
        <f t="shared" si="21"/>
        <v>33.859480761038014</v>
      </c>
      <c r="D72" s="320">
        <f t="shared" si="21"/>
        <v>32.556683940060395</v>
      </c>
      <c r="E72" s="320">
        <f t="shared" si="21"/>
        <v>34.41060599968371</v>
      </c>
      <c r="F72" s="320">
        <f t="shared" si="21"/>
        <v>35.005746367309847</v>
      </c>
      <c r="G72" s="320">
        <f t="shared" si="21"/>
        <v>33.273407087200688</v>
      </c>
      <c r="H72" s="320">
        <f t="shared" si="21"/>
        <v>30.280075308652798</v>
      </c>
      <c r="I72" s="320">
        <f t="shared" si="21"/>
        <v>29.223119137260326</v>
      </c>
      <c r="J72" s="320">
        <f t="shared" si="21"/>
        <v>29.536418993568105</v>
      </c>
      <c r="K72" s="320">
        <f t="shared" si="21"/>
        <v>31.340516934491937</v>
      </c>
      <c r="L72" s="320">
        <f t="shared" si="21"/>
        <v>27.70208543067173</v>
      </c>
      <c r="M72" s="320">
        <f t="shared" si="21"/>
        <v>24.92449241918268</v>
      </c>
      <c r="N72" s="320">
        <f t="shared" si="21"/>
        <v>25.658072416930906</v>
      </c>
      <c r="O72" s="320">
        <f t="shared" si="21"/>
        <v>25.663413278733444</v>
      </c>
      <c r="P72" s="320">
        <f t="shared" si="21"/>
        <v>22.437509136768142</v>
      </c>
      <c r="Q72" s="320">
        <f t="shared" si="21"/>
        <v>21.34957294224218</v>
      </c>
      <c r="R72" s="320">
        <f t="shared" si="21"/>
        <v>21.233046283665818</v>
      </c>
      <c r="S72" s="320">
        <f t="shared" si="21"/>
        <v>20.862461114388754</v>
      </c>
      <c r="T72" s="320">
        <f t="shared" si="21"/>
        <v>21.155617032714069</v>
      </c>
      <c r="U72" s="320">
        <f t="shared" si="21"/>
        <v>21.009449719205389</v>
      </c>
      <c r="V72" s="320">
        <f t="shared" si="21"/>
        <v>23.12910004145062</v>
      </c>
      <c r="W72" s="320">
        <f t="shared" si="21"/>
        <v>21.759846802709639</v>
      </c>
      <c r="X72" s="320">
        <f t="shared" si="21"/>
        <v>19.940487487099588</v>
      </c>
      <c r="Y72" s="320">
        <f t="shared" si="21"/>
        <v>19.224191617035544</v>
      </c>
      <c r="DA72" s="95"/>
    </row>
    <row r="73" spans="1:105" ht="12" customHeight="1" x14ac:dyDescent="0.25">
      <c r="A73" s="55" t="s">
        <v>91</v>
      </c>
      <c r="B73" s="330">
        <f>IF(B$6=0,0,B$6/TRE!B$5*1000)</f>
        <v>1.0749319078986168</v>
      </c>
      <c r="C73" s="330">
        <f>IF(C$6=0,0,C$6/TRE!C$5*1000)</f>
        <v>1.0505465697203769</v>
      </c>
      <c r="D73" s="330">
        <f>IF(D$6=0,0,D$6/TRE!D$5*1000)</f>
        <v>1.0101251367698882</v>
      </c>
      <c r="E73" s="330">
        <f>IF(E$6=0,0,E$6/TRE!E$5*1000)</f>
        <v>1.0676461446675449</v>
      </c>
      <c r="F73" s="330">
        <f>IF(F$6=0,0,F$6/TRE!F$5*1000)</f>
        <v>1.0861113620205294</v>
      </c>
      <c r="G73" s="330">
        <f>IF(G$6=0,0,G$6/TRE!G$5*1000)</f>
        <v>1.0323626615855037</v>
      </c>
      <c r="H73" s="330">
        <f>IF(H$6=0,0,H$6/TRE!H$5*1000)</f>
        <v>0.93948957666782229</v>
      </c>
      <c r="I73" s="330">
        <f>IF(I$6=0,0,I$6/TRE!I$5*1000)</f>
        <v>0.90669575776558864</v>
      </c>
      <c r="J73" s="330">
        <f>IF(J$6=0,0,J$6/TRE!J$5*1000)</f>
        <v>0.91641640562965043</v>
      </c>
      <c r="K73" s="330">
        <f>IF(K$6=0,0,K$6/TRE!K$5*1000)</f>
        <v>0.97239153757727415</v>
      </c>
      <c r="L73" s="330">
        <f>IF(L$6=0,0,L$6/TRE!L$5*1000)</f>
        <v>0.859503163343868</v>
      </c>
      <c r="M73" s="330">
        <f>IF(M$6=0,0,M$6/TRE!M$5*1000)</f>
        <v>0.77332373162450063</v>
      </c>
      <c r="N73" s="330">
        <f>IF(N$6=0,0,N$6/TRE!N$5*1000)</f>
        <v>0.79608426819884381</v>
      </c>
      <c r="O73" s="330">
        <f>IF(O$6=0,0,O$6/TRE!O$5*1000)</f>
        <v>0.79624997729773983</v>
      </c>
      <c r="P73" s="330">
        <f>IF(P$6=0,0,P$6/TRE!P$5*1000)</f>
        <v>0.69616094892468627</v>
      </c>
      <c r="Q73" s="330">
        <f>IF(Q$6=0,0,Q$6/TRE!Q$5*1000)</f>
        <v>0.66240592340317683</v>
      </c>
      <c r="R73" s="330">
        <f>IF(R$6=0,0,R$6/TRE!R$5*1000)</f>
        <v>0.65879049048167626</v>
      </c>
      <c r="S73" s="330">
        <f>IF(S$6=0,0,S$6/TRE!S$5*1000)</f>
        <v>0.64729247073586715</v>
      </c>
      <c r="T73" s="330">
        <f>IF(T$6=0,0,T$6/TRE!T$5*1000)</f>
        <v>0.6563881195015232</v>
      </c>
      <c r="U73" s="330">
        <f>IF(U$6=0,0,U$6/TRE!U$5*1000)</f>
        <v>0.6518530360814464</v>
      </c>
      <c r="V73" s="330">
        <f>IF(V$6=0,0,V$6/TRE!V$5*1000)</f>
        <v>0.71761870421903273</v>
      </c>
      <c r="W73" s="330">
        <f>IF(W$6=0,0,W$6/TRE!W$5*1000)</f>
        <v>0.67513535064401031</v>
      </c>
      <c r="X73" s="330">
        <f>IF(X$6=0,0,X$6/TRE!X$5*1000)</f>
        <v>0.54323623790128417</v>
      </c>
      <c r="Y73" s="330">
        <f>IF(Y$6=0,0,Y$6/TRE!Y$5*1000)</f>
        <v>0.47315576543737697</v>
      </c>
      <c r="DA73" s="67"/>
    </row>
    <row r="74" spans="1:105" ht="12" customHeight="1" x14ac:dyDescent="0.25">
      <c r="A74" s="173" t="s">
        <v>92</v>
      </c>
      <c r="B74" s="331">
        <f>IF(B$7=0,0,B$7/TRE!B$5*1000)</f>
        <v>1.4619073947421191</v>
      </c>
      <c r="C74" s="331">
        <f>IF(C$7=0,0,C$7/TRE!C$5*1000)</f>
        <v>1.4287433348197127</v>
      </c>
      <c r="D74" s="331">
        <f>IF(D$7=0,0,D$7/TRE!D$5*1000)</f>
        <v>1.3737701860070486</v>
      </c>
      <c r="E74" s="331">
        <f>IF(E$7=0,0,E$7/TRE!E$5*1000)</f>
        <v>1.4519987567478612</v>
      </c>
      <c r="F74" s="331">
        <f>IF(F$7=0,0,F$7/TRE!F$5*1000)</f>
        <v>1.4771114523479201</v>
      </c>
      <c r="G74" s="331">
        <f>IF(G$7=0,0,G$7/TRE!G$5*1000)</f>
        <v>1.4040132197562851</v>
      </c>
      <c r="H74" s="331">
        <f>IF(H$7=0,0,H$7/TRE!H$5*1000)</f>
        <v>1.2777058242682386</v>
      </c>
      <c r="I74" s="331">
        <f>IF(I$7=0,0,I$7/TRE!I$5*1000)</f>
        <v>1.2331062305612008</v>
      </c>
      <c r="J74" s="331">
        <f>IF(J$7=0,0,J$7/TRE!J$5*1000)</f>
        <v>1.2463263116563248</v>
      </c>
      <c r="K74" s="331">
        <f>IF(K$7=0,0,K$7/TRE!K$5*1000)</f>
        <v>1.322452491105093</v>
      </c>
      <c r="L74" s="331">
        <f>IF(L$7=0,0,L$7/TRE!L$5*1000)</f>
        <v>1.1689243021476605</v>
      </c>
      <c r="M74" s="331">
        <f>IF(M$7=0,0,M$7/TRE!M$5*1000)</f>
        <v>1.0517202750093209</v>
      </c>
      <c r="N74" s="331">
        <f>IF(N$7=0,0,N$7/TRE!N$5*1000)</f>
        <v>1.0826746047504276</v>
      </c>
      <c r="O74" s="331">
        <f>IF(O$7=0,0,O$7/TRE!O$5*1000)</f>
        <v>1.0828999691249264</v>
      </c>
      <c r="P74" s="331">
        <f>IF(P$7=0,0,P$7/TRE!P$5*1000)</f>
        <v>0.94677889053757347</v>
      </c>
      <c r="Q74" s="331">
        <f>IF(Q$7=0,0,Q$7/TRE!Q$5*1000)</f>
        <v>0.90087205582832064</v>
      </c>
      <c r="R74" s="331">
        <f>IF(R$7=0,0,R$7/TRE!R$5*1000)</f>
        <v>0.89595506705507977</v>
      </c>
      <c r="S74" s="331">
        <f>IF(S$7=0,0,S$7/TRE!S$5*1000)</f>
        <v>0.88031776020077912</v>
      </c>
      <c r="T74" s="331">
        <f>IF(T$7=0,0,T$7/TRE!T$5*1000)</f>
        <v>0.89268784252207145</v>
      </c>
      <c r="U74" s="331">
        <f>IF(U$7=0,0,U$7/TRE!U$5*1000)</f>
        <v>0.88652012907076705</v>
      </c>
      <c r="V74" s="331">
        <f>IF(V$7=0,0,V$7/TRE!V$5*1000)</f>
        <v>0.97596143773788446</v>
      </c>
      <c r="W74" s="331">
        <f>IF(W$7=0,0,W$7/TRE!W$5*1000)</f>
        <v>0.91818407687585402</v>
      </c>
      <c r="X74" s="331">
        <f>IF(X$7=0,0,X$7/TRE!X$5*1000)</f>
        <v>0.73880128354574659</v>
      </c>
      <c r="Y74" s="331">
        <f>IF(Y$7=0,0,Y$7/TRE!Y$5*1000)</f>
        <v>0.64349184099483259</v>
      </c>
      <c r="DA74" s="177"/>
    </row>
    <row r="75" spans="1:105" ht="12" customHeight="1" x14ac:dyDescent="0.25">
      <c r="A75" s="173" t="s">
        <v>93</v>
      </c>
      <c r="B75" s="331">
        <f>IF(B$8=0,0,B$8/TRE!B$5*1000)</f>
        <v>1.8058856052696763</v>
      </c>
      <c r="C75" s="331">
        <f>IF(C$8=0,0,C$8/TRE!C$5*1000)</f>
        <v>1.7649182371302328</v>
      </c>
      <c r="D75" s="331">
        <f>IF(D$8=0,0,D$8/TRE!D$5*1000)</f>
        <v>1.6970102297734124</v>
      </c>
      <c r="E75" s="331">
        <f>IF(E$8=0,0,E$8/TRE!E$5*1000)</f>
        <v>1.7936455230414752</v>
      </c>
      <c r="F75" s="331">
        <f>IF(F$8=0,0,F$8/TRE!F$5*1000)</f>
        <v>1.8246670881944891</v>
      </c>
      <c r="G75" s="331">
        <f>IF(G$8=0,0,G$8/TRE!G$5*1000)</f>
        <v>1.7343692714636463</v>
      </c>
      <c r="H75" s="331">
        <f>IF(H$8=0,0,H$8/TRE!H$5*1000)</f>
        <v>1.5783424888019413</v>
      </c>
      <c r="I75" s="331">
        <f>IF(I$8=0,0,I$8/TRE!I$5*1000)</f>
        <v>1.5232488730461891</v>
      </c>
      <c r="J75" s="331">
        <f>IF(J$8=0,0,J$8/TRE!J$5*1000)</f>
        <v>1.5395795614578127</v>
      </c>
      <c r="K75" s="331">
        <f>IF(K$8=0,0,K$8/TRE!K$5*1000)</f>
        <v>1.6336177831298204</v>
      </c>
      <c r="L75" s="331">
        <f>IF(L$8=0,0,L$8/TRE!L$5*1000)</f>
        <v>1.4439653144176983</v>
      </c>
      <c r="M75" s="331">
        <f>IF(M$8=0,0,M$8/TRE!M$5*1000)</f>
        <v>1.2991838691291608</v>
      </c>
      <c r="N75" s="331">
        <f>IF(N$8=0,0,N$8/TRE!N$5*1000)</f>
        <v>1.3374215705740575</v>
      </c>
      <c r="O75" s="331">
        <f>IF(O$8=0,0,O$8/TRE!O$5*1000)</f>
        <v>1.337699961860203</v>
      </c>
      <c r="P75" s="331">
        <f>IF(P$8=0,0,P$8/TRE!P$5*1000)</f>
        <v>1.1695503941934728</v>
      </c>
      <c r="Q75" s="331">
        <f>IF(Q$8=0,0,Q$8/TRE!Q$5*1000)</f>
        <v>1.1128419513173371</v>
      </c>
      <c r="R75" s="331">
        <f>IF(R$8=0,0,R$8/TRE!R$5*1000)</f>
        <v>1.1067680240092159</v>
      </c>
      <c r="S75" s="331">
        <f>IF(S$8=0,0,S$8/TRE!S$5*1000)</f>
        <v>1.0874513508362567</v>
      </c>
      <c r="T75" s="331">
        <f>IF(T$8=0,0,T$8/TRE!T$5*1000)</f>
        <v>1.1027320407625587</v>
      </c>
      <c r="U75" s="331">
        <f>IF(U$8=0,0,U$8/TRE!U$5*1000)</f>
        <v>1.09511310061683</v>
      </c>
      <c r="V75" s="331">
        <f>IF(V$8=0,0,V$8/TRE!V$5*1000)</f>
        <v>1.205599423087975</v>
      </c>
      <c r="W75" s="331">
        <f>IF(W$8=0,0,W$8/TRE!W$5*1000)</f>
        <v>1.1342273890819372</v>
      </c>
      <c r="X75" s="331">
        <f>IF(X$8=0,0,X$8/TRE!X$5*1000)</f>
        <v>0.9126368796741573</v>
      </c>
      <c r="Y75" s="331">
        <f>IF(Y$8=0,0,Y$8/TRE!Y$5*1000)</f>
        <v>0.79490168593479327</v>
      </c>
      <c r="DA75" s="177"/>
    </row>
    <row r="76" spans="1:105" ht="12" customHeight="1" x14ac:dyDescent="0.25">
      <c r="A76" s="173" t="s">
        <v>94</v>
      </c>
      <c r="B76" s="331">
        <f>IF(B$9=0,0,B$9/TRE!B$5*1000)</f>
        <v>1.1179291842145618</v>
      </c>
      <c r="C76" s="331">
        <f>IF(C$9=0,0,C$9/TRE!C$5*1000)</f>
        <v>1.092568432509192</v>
      </c>
      <c r="D76" s="331">
        <f>IF(D$9=0,0,D$9/TRE!D$5*1000)</f>
        <v>1.0505301422406841</v>
      </c>
      <c r="E76" s="331">
        <f>IF(E$9=0,0,E$9/TRE!E$5*1000)</f>
        <v>1.1103519904542467</v>
      </c>
      <c r="F76" s="331">
        <f>IF(F$9=0,0,F$9/TRE!F$5*1000)</f>
        <v>1.1295558165013506</v>
      </c>
      <c r="G76" s="331">
        <f>IF(G$9=0,0,G$9/TRE!G$5*1000)</f>
        <v>1.073657168048924</v>
      </c>
      <c r="H76" s="331">
        <f>IF(H$9=0,0,H$9/TRE!H$5*1000)</f>
        <v>0.97706915973453534</v>
      </c>
      <c r="I76" s="331">
        <f>IF(I$9=0,0,I$9/TRE!I$5*1000)</f>
        <v>0.94296358807621239</v>
      </c>
      <c r="J76" s="331">
        <f>IF(J$9=0,0,J$9/TRE!J$5*1000)</f>
        <v>0.95307306185483653</v>
      </c>
      <c r="K76" s="331">
        <f>IF(K$9=0,0,K$9/TRE!K$5*1000)</f>
        <v>1.0112871990803654</v>
      </c>
      <c r="L76" s="331">
        <f>IF(L$9=0,0,L$9/TRE!L$5*1000)</f>
        <v>0.89388328987762278</v>
      </c>
      <c r="M76" s="331">
        <f>IF(M$9=0,0,M$9/TRE!M$5*1000)</f>
        <v>0.80425668088948066</v>
      </c>
      <c r="N76" s="331">
        <f>IF(N$9=0,0,N$9/TRE!N$5*1000)</f>
        <v>0.82792763892679766</v>
      </c>
      <c r="O76" s="331">
        <f>IF(O$9=0,0,O$9/TRE!O$5*1000)</f>
        <v>0.82809997638964961</v>
      </c>
      <c r="P76" s="331">
        <f>IF(P$9=0,0,P$9/TRE!P$5*1000)</f>
        <v>0.72400738688167376</v>
      </c>
      <c r="Q76" s="331">
        <f>IF(Q$9=0,0,Q$9/TRE!Q$5*1000)</f>
        <v>0.68890216033930396</v>
      </c>
      <c r="R76" s="331">
        <f>IF(R$9=0,0,R$9/TRE!R$5*1000)</f>
        <v>0.68514211010094339</v>
      </c>
      <c r="S76" s="331">
        <f>IF(S$9=0,0,S$9/TRE!S$5*1000)</f>
        <v>0.67318416956530158</v>
      </c>
      <c r="T76" s="331">
        <f>IF(T$9=0,0,T$9/TRE!T$5*1000)</f>
        <v>0.68264364428158408</v>
      </c>
      <c r="U76" s="331">
        <f>IF(U$9=0,0,U$9/TRE!U$5*1000)</f>
        <v>0.677927157524704</v>
      </c>
      <c r="V76" s="331">
        <f>IF(V$9=0,0,V$9/TRE!V$5*1000)</f>
        <v>0.74632345238779396</v>
      </c>
      <c r="W76" s="331">
        <f>IF(W$9=0,0,W$9/TRE!W$5*1000)</f>
        <v>0.7021407646697706</v>
      </c>
      <c r="X76" s="331">
        <f>IF(X$9=0,0,X$9/TRE!X$5*1000)</f>
        <v>0.56496568741733555</v>
      </c>
      <c r="Y76" s="331">
        <f>IF(Y$9=0,0,Y$9/TRE!Y$5*1000)</f>
        <v>0.49208199605487207</v>
      </c>
      <c r="DA76" s="177"/>
    </row>
    <row r="77" spans="1:105" ht="12" customHeight="1" x14ac:dyDescent="0.25">
      <c r="A77" s="56" t="s">
        <v>95</v>
      </c>
      <c r="B77" s="332">
        <f>IF(B$10=0,0,B$10/TRE!B$5*1000)</f>
        <v>1.1609264605305061</v>
      </c>
      <c r="C77" s="332">
        <f>IF(C$10=0,0,C$10/TRE!C$5*1000)</f>
        <v>1.1345902952980067</v>
      </c>
      <c r="D77" s="332">
        <f>IF(D$10=0,0,D$10/TRE!D$5*1000)</f>
        <v>1.0909351477114795</v>
      </c>
      <c r="E77" s="332">
        <f>IF(E$10=0,0,E$10/TRE!E$5*1000)</f>
        <v>1.1530578362409483</v>
      </c>
      <c r="F77" s="332">
        <f>IF(F$10=0,0,F$10/TRE!F$5*1000)</f>
        <v>1.1730002709821716</v>
      </c>
      <c r="G77" s="332">
        <f>IF(G$10=0,0,G$10/TRE!G$5*1000)</f>
        <v>1.1149516745123438</v>
      </c>
      <c r="H77" s="332">
        <f>IF(H$10=0,0,H$10/TRE!H$5*1000)</f>
        <v>1.0146487428012481</v>
      </c>
      <c r="I77" s="332">
        <f>IF(I$10=0,0,I$10/TRE!I$5*1000)</f>
        <v>0.97923141838683569</v>
      </c>
      <c r="J77" s="332">
        <f>IF(J$10=0,0,J$10/TRE!J$5*1000)</f>
        <v>0.9897297180800223</v>
      </c>
      <c r="K77" s="332">
        <f>IF(K$10=0,0,K$10/TRE!K$5*1000)</f>
        <v>1.050182860583456</v>
      </c>
      <c r="L77" s="332">
        <f>IF(L$10=0,0,L$10/TRE!L$5*1000)</f>
        <v>0.92826341641137744</v>
      </c>
      <c r="M77" s="332">
        <f>IF(M$10=0,0,M$10/TRE!M$5*1000)</f>
        <v>0.83518963015446057</v>
      </c>
      <c r="N77" s="332">
        <f>IF(N$10=0,0,N$10/TRE!N$5*1000)</f>
        <v>0.85977100965475139</v>
      </c>
      <c r="O77" s="332">
        <f>IF(O$10=0,0,O$10/TRE!O$5*1000)</f>
        <v>0.85994997548155905</v>
      </c>
      <c r="P77" s="332">
        <f>IF(P$10=0,0,P$10/TRE!P$5*1000)</f>
        <v>0.75185382483866126</v>
      </c>
      <c r="Q77" s="332">
        <f>IF(Q$10=0,0,Q$10/TRE!Q$5*1000)</f>
        <v>0.71539839727543098</v>
      </c>
      <c r="R77" s="332">
        <f>IF(R$10=0,0,R$10/TRE!R$5*1000)</f>
        <v>0.71149372972021041</v>
      </c>
      <c r="S77" s="332">
        <f>IF(S$10=0,0,S$10/TRE!S$5*1000)</f>
        <v>0.69907586839473645</v>
      </c>
      <c r="T77" s="332">
        <f>IF(T$10=0,0,T$10/TRE!T$5*1000)</f>
        <v>0.70889916906164496</v>
      </c>
      <c r="U77" s="332">
        <f>IF(U$10=0,0,U$10/TRE!U$5*1000)</f>
        <v>0.70400127896796205</v>
      </c>
      <c r="V77" s="332">
        <f>IF(V$10=0,0,V$10/TRE!V$5*1000)</f>
        <v>0.77502820055655541</v>
      </c>
      <c r="W77" s="332">
        <f>IF(W$10=0,0,W$10/TRE!W$5*1000)</f>
        <v>0.72914617869553122</v>
      </c>
      <c r="X77" s="332">
        <f>IF(X$10=0,0,X$10/TRE!X$5*1000)</f>
        <v>3.0184900290792465</v>
      </c>
      <c r="Y77" s="332">
        <f>IF(Y$10=0,0,Y$10/TRE!Y$5*1000)</f>
        <v>4.4852252128209367</v>
      </c>
      <c r="DA77" s="68"/>
    </row>
    <row r="78" spans="1:105" ht="12" customHeight="1" x14ac:dyDescent="0.25">
      <c r="A78" s="174" t="s">
        <v>2403</v>
      </c>
      <c r="B78" s="348">
        <f>IF(B$16=0,0,B$16/TRE!B$5*1000)</f>
        <v>7.5245233552903148</v>
      </c>
      <c r="C78" s="348">
        <f>IF(C$16=0,0,C$16/TRE!C$5*1000)</f>
        <v>7.3538259880426331</v>
      </c>
      <c r="D78" s="348">
        <f>IF(D$16=0,0,D$16/TRE!D$5*1000)</f>
        <v>7.0708759573892159</v>
      </c>
      <c r="E78" s="348">
        <f>IF(E$16=0,0,E$16/TRE!E$5*1000)</f>
        <v>7.4735230126728096</v>
      </c>
      <c r="F78" s="348">
        <f>IF(F$16=0,0,F$16/TRE!F$5*1000)</f>
        <v>7.6027795341437008</v>
      </c>
      <c r="G78" s="348">
        <f>IF(G$16=0,0,G$16/TRE!G$5*1000)</f>
        <v>7.2265386310985225</v>
      </c>
      <c r="H78" s="348">
        <f>IF(H$16=0,0,H$16/TRE!H$5*1000)</f>
        <v>6.5764270366747528</v>
      </c>
      <c r="I78" s="348">
        <f>IF(I$16=0,0,I$16/TRE!I$5*1000)</f>
        <v>6.3468703043591175</v>
      </c>
      <c r="J78" s="348">
        <f>IF(J$16=0,0,J$16/TRE!J$5*1000)</f>
        <v>6.4149148394075493</v>
      </c>
      <c r="K78" s="348">
        <f>IF(K$16=0,0,K$16/TRE!K$5*1000)</f>
        <v>6.8067407630409154</v>
      </c>
      <c r="L78" s="348">
        <f>IF(L$16=0,0,L$16/TRE!L$5*1000)</f>
        <v>6.016522143407073</v>
      </c>
      <c r="M78" s="348">
        <f>IF(M$16=0,0,M$16/TRE!M$5*1000)</f>
        <v>5.4132661213715014</v>
      </c>
      <c r="N78" s="348">
        <f>IF(N$16=0,0,N$16/TRE!N$5*1000)</f>
        <v>5.5725898773919065</v>
      </c>
      <c r="O78" s="348">
        <f>IF(O$16=0,0,O$16/TRE!O$5*1000)</f>
        <v>5.5737498410841795</v>
      </c>
      <c r="P78" s="348">
        <f>IF(P$16=0,0,P$16/TRE!P$5*1000)</f>
        <v>4.8731266424728039</v>
      </c>
      <c r="Q78" s="348">
        <f>IF(Q$16=0,0,Q$16/TRE!Q$5*1000)</f>
        <v>4.6368414638222379</v>
      </c>
      <c r="R78" s="348">
        <f>IF(R$16=0,0,R$16/TRE!R$5*1000)</f>
        <v>4.6115334333717337</v>
      </c>
      <c r="S78" s="348">
        <f>IF(S$16=0,0,S$16/TRE!S$5*1000)</f>
        <v>4.531047295151069</v>
      </c>
      <c r="T78" s="348">
        <f>IF(T$16=0,0,T$16/TRE!T$5*1000)</f>
        <v>4.5947168365106599</v>
      </c>
      <c r="U78" s="348">
        <f>IF(U$16=0,0,U$16/TRE!U$5*1000)</f>
        <v>4.562971252570124</v>
      </c>
      <c r="V78" s="348">
        <f>IF(V$16=0,0,V$16/TRE!V$5*1000)</f>
        <v>5.0233309295332287</v>
      </c>
      <c r="W78" s="348">
        <f>IF(W$16=0,0,W$16/TRE!W$5*1000)</f>
        <v>4.72594745450807</v>
      </c>
      <c r="X78" s="348">
        <f>IF(X$16=0,0,X$16/TRE!X$5*1000)</f>
        <v>3.8026536653089891</v>
      </c>
      <c r="Y78" s="348">
        <f>IF(Y$16=0,0,Y$16/TRE!Y$5*1000)</f>
        <v>3.3120903580616377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1.0964305460565893</v>
      </c>
      <c r="C79" s="348">
        <f>IF(C$24=0,0,C$24/TRE!C$5*1000)</f>
        <v>1.0715575011147844</v>
      </c>
      <c r="D79" s="348">
        <f>IF(D$24=0,0,D$24/TRE!D$5*1000)</f>
        <v>1.0303276395052861</v>
      </c>
      <c r="E79" s="348">
        <f>IF(E$24=0,0,E$24/TRE!E$5*1000)</f>
        <v>1.0889990675608956</v>
      </c>
      <c r="F79" s="348">
        <f>IF(F$24=0,0,F$24/TRE!F$5*1000)</f>
        <v>1.1078335892609399</v>
      </c>
      <c r="G79" s="348">
        <f>IF(G$24=0,0,G$24/TRE!G$5*1000)</f>
        <v>1.0530099148172136</v>
      </c>
      <c r="H79" s="348">
        <f>IF(H$24=0,0,H$24/TRE!H$5*1000)</f>
        <v>0.95827936820117876</v>
      </c>
      <c r="I79" s="348">
        <f>IF(I$24=0,0,I$24/TRE!I$5*1000)</f>
        <v>0.92482967292090046</v>
      </c>
      <c r="J79" s="348">
        <f>IF(J$24=0,0,J$24/TRE!J$5*1000)</f>
        <v>0.93474473374224332</v>
      </c>
      <c r="K79" s="348">
        <f>IF(K$24=0,0,K$24/TRE!K$5*1000)</f>
        <v>0.99183936832881947</v>
      </c>
      <c r="L79" s="348">
        <f>IF(L$24=0,0,L$24/TRE!L$5*1000)</f>
        <v>0.87669322661074534</v>
      </c>
      <c r="M79" s="348">
        <f>IF(M$24=0,0,M$24/TRE!M$5*1000)</f>
        <v>0.78879020625699059</v>
      </c>
      <c r="N79" s="348">
        <f>IF(N$24=0,0,N$24/TRE!N$5*1000)</f>
        <v>0.81200595356282079</v>
      </c>
      <c r="O79" s="348">
        <f>IF(O$24=0,0,O$24/TRE!O$5*1000)</f>
        <v>0.81217497684369477</v>
      </c>
      <c r="P79" s="348">
        <f>IF(P$24=0,0,P$24/TRE!P$5*1000)</f>
        <v>0.71008416790318007</v>
      </c>
      <c r="Q79" s="348">
        <f>IF(Q$24=0,0,Q$24/TRE!Q$5*1000)</f>
        <v>0.67565404187124045</v>
      </c>
      <c r="R79" s="348">
        <f>IF(R$24=0,0,R$24/TRE!R$5*1000)</f>
        <v>0.67196630029130977</v>
      </c>
      <c r="S79" s="348">
        <f>IF(S$24=0,0,S$24/TRE!S$5*1000)</f>
        <v>0.6602383201505847</v>
      </c>
      <c r="T79" s="348">
        <f>IF(T$24=0,0,T$24/TRE!T$5*1000)</f>
        <v>0.66951588189155375</v>
      </c>
      <c r="U79" s="348">
        <f>IF(U$24=0,0,U$24/TRE!U$5*1000)</f>
        <v>0.66489009680307565</v>
      </c>
      <c r="V79" s="348">
        <f>IF(V$24=0,0,V$24/TRE!V$5*1000)</f>
        <v>0.73197107830341357</v>
      </c>
      <c r="W79" s="348">
        <f>IF(W$24=0,0,W$24/TRE!W$5*1000)</f>
        <v>0.68863805765689057</v>
      </c>
      <c r="X79" s="348">
        <f>IF(X$24=0,0,X$24/TRE!X$5*1000)</f>
        <v>0.55410096265931008</v>
      </c>
      <c r="Y79" s="348">
        <f>IF(Y$24=0,0,Y$24/TRE!Y$5*1000)</f>
        <v>0.48261888074612469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10.749319078986169</v>
      </c>
      <c r="C80" s="348">
        <f>IF(C$27=0,0,C$27/TRE!C$5*1000)</f>
        <v>10.505465697203768</v>
      </c>
      <c r="D80" s="348">
        <f>IF(D$27=0,0,D$27/TRE!D$5*1000)</f>
        <v>10.101251367698884</v>
      </c>
      <c r="E80" s="348">
        <f>IF(E$27=0,0,E$27/TRE!E$5*1000)</f>
        <v>10.676461446675447</v>
      </c>
      <c r="F80" s="348">
        <f>IF(F$27=0,0,F$27/TRE!F$5*1000)</f>
        <v>10.861113620205291</v>
      </c>
      <c r="G80" s="348">
        <f>IF(G$27=0,0,G$27/TRE!G$5*1000)</f>
        <v>10.323626615855035</v>
      </c>
      <c r="H80" s="348">
        <f>IF(H$27=0,0,H$27/TRE!H$5*1000)</f>
        <v>9.3948957666782231</v>
      </c>
      <c r="I80" s="348">
        <f>IF(I$27=0,0,I$27/TRE!I$5*1000)</f>
        <v>9.0669575776558862</v>
      </c>
      <c r="J80" s="348">
        <f>IF(J$27=0,0,J$27/TRE!J$5*1000)</f>
        <v>9.164164056296503</v>
      </c>
      <c r="K80" s="348">
        <f>IF(K$27=0,0,K$27/TRE!K$5*1000)</f>
        <v>9.7239153757727408</v>
      </c>
      <c r="L80" s="348">
        <f>IF(L$27=0,0,L$27/TRE!L$5*1000)</f>
        <v>8.5950316334386798</v>
      </c>
      <c r="M80" s="348">
        <f>IF(M$27=0,0,M$27/TRE!M$5*1000)</f>
        <v>7.7332373162450043</v>
      </c>
      <c r="N80" s="348">
        <f>IF(N$27=0,0,N$27/TRE!N$5*1000)</f>
        <v>7.9608426819884386</v>
      </c>
      <c r="O80" s="348">
        <f>IF(O$27=0,0,O$27/TRE!O$5*1000)</f>
        <v>7.9624997729774005</v>
      </c>
      <c r="P80" s="348">
        <f>IF(P$27=0,0,P$27/TRE!P$5*1000)</f>
        <v>6.9616094892468636</v>
      </c>
      <c r="Q80" s="348">
        <f>IF(Q$27=0,0,Q$27/TRE!Q$5*1000)</f>
        <v>6.6240592340317699</v>
      </c>
      <c r="R80" s="348">
        <f>IF(R$27=0,0,R$27/TRE!R$5*1000)</f>
        <v>6.5879049048167628</v>
      </c>
      <c r="S80" s="348">
        <f>IF(S$27=0,0,S$27/TRE!S$5*1000)</f>
        <v>6.4729247073586702</v>
      </c>
      <c r="T80" s="348">
        <f>IF(T$27=0,0,T$27/TRE!T$5*1000)</f>
        <v>6.5638811950152292</v>
      </c>
      <c r="U80" s="348">
        <f>IF(U$27=0,0,U$27/TRE!U$5*1000)</f>
        <v>6.5185303608144647</v>
      </c>
      <c r="V80" s="348">
        <f>IF(V$27=0,0,V$27/TRE!V$5*1000)</f>
        <v>7.1761870421903282</v>
      </c>
      <c r="W80" s="348">
        <f>IF(W$27=0,0,W$27/TRE!W$5*1000)</f>
        <v>6.7513535064401022</v>
      </c>
      <c r="X80" s="348">
        <f>IF(X$27=0,0,X$27/TRE!X$5*1000)</f>
        <v>5.432362379012841</v>
      </c>
      <c r="Y80" s="348">
        <f>IF(Y$27=0,0,Y$27/TRE!Y$5*1000)</f>
        <v>4.7315576543737681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0</v>
      </c>
      <c r="C81" s="348">
        <f>IF(C$35=0,0,C$35/TRE!C$5*1000)</f>
        <v>0</v>
      </c>
      <c r="D81" s="348">
        <f>IF(D$35=0,0,D$35/TRE!D$5*1000)</f>
        <v>0</v>
      </c>
      <c r="E81" s="348">
        <f>IF(E$35=0,0,E$35/TRE!E$5*1000)</f>
        <v>0</v>
      </c>
      <c r="F81" s="348">
        <f>IF(F$35=0,0,F$35/TRE!F$5*1000)</f>
        <v>0</v>
      </c>
      <c r="G81" s="348">
        <f>IF(G$35=0,0,G$35/TRE!G$5*1000)</f>
        <v>0</v>
      </c>
      <c r="H81" s="348">
        <f>IF(H$35=0,0,H$35/TRE!H$5*1000)</f>
        <v>0</v>
      </c>
      <c r="I81" s="348">
        <f>IF(I$35=0,0,I$35/TRE!I$5*1000)</f>
        <v>0</v>
      </c>
      <c r="J81" s="348">
        <f>IF(J$35=0,0,J$35/TRE!J$5*1000)</f>
        <v>0</v>
      </c>
      <c r="K81" s="348">
        <f>IF(K$35=0,0,K$35/TRE!K$5*1000)</f>
        <v>0</v>
      </c>
      <c r="L81" s="348">
        <f>IF(L$35=0,0,L$35/TRE!L$5*1000)</f>
        <v>0</v>
      </c>
      <c r="M81" s="348">
        <f>IF(M$35=0,0,M$35/TRE!M$5*1000)</f>
        <v>0</v>
      </c>
      <c r="N81" s="348">
        <f>IF(N$35=0,0,N$35/TRE!N$5*1000)</f>
        <v>0</v>
      </c>
      <c r="O81" s="348">
        <f>IF(O$35=0,0,O$35/TRE!O$5*1000)</f>
        <v>0</v>
      </c>
      <c r="P81" s="348">
        <f>IF(P$35=0,0,P$35/TRE!P$5*1000)</f>
        <v>0</v>
      </c>
      <c r="Q81" s="348">
        <f>IF(Q$35=0,0,Q$35/TRE!Q$5*1000)</f>
        <v>0</v>
      </c>
      <c r="R81" s="348">
        <f>IF(R$35=0,0,R$35/TRE!R$5*1000)</f>
        <v>0</v>
      </c>
      <c r="S81" s="348">
        <f>IF(S$35=0,0,S$35/TRE!S$5*1000)</f>
        <v>0</v>
      </c>
      <c r="T81" s="348">
        <f>IF(T$35=0,0,T$35/TRE!T$5*1000)</f>
        <v>0</v>
      </c>
      <c r="U81" s="348">
        <f>IF(U$35=0,0,U$35/TRE!U$5*1000)</f>
        <v>0</v>
      </c>
      <c r="V81" s="348">
        <f>IF(V$35=0,0,V$35/TRE!V$5*1000)</f>
        <v>0</v>
      </c>
      <c r="W81" s="348">
        <f>IF(W$35=0,0,W$35/TRE!W$5*1000)</f>
        <v>0</v>
      </c>
      <c r="X81" s="348">
        <f>IF(X$35=0,0,X$35/TRE!X$5*1000)</f>
        <v>0</v>
      </c>
      <c r="Y81" s="348">
        <f>IF(Y$35=0,0,Y$35/TRE!Y$5*1000)</f>
        <v>0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5.1596731579133577</v>
      </c>
      <c r="C82" s="348">
        <f>IF(C$46=0,0,C$46/TRE!C$5*1000)</f>
        <v>5.042623534657805</v>
      </c>
      <c r="D82" s="348">
        <f>IF(D$46=0,0,D$46/TRE!D$5*1000)</f>
        <v>4.8486006564954609</v>
      </c>
      <c r="E82" s="348">
        <f>IF(E$46=0,0,E$46/TRE!E$5*1000)</f>
        <v>5.1247014944042117</v>
      </c>
      <c r="F82" s="348">
        <f>IF(F$46=0,0,F$46/TRE!F$5*1000)</f>
        <v>5.2133345376985369</v>
      </c>
      <c r="G82" s="348">
        <f>IF(G$46=0,0,G$46/TRE!G$5*1000)</f>
        <v>4.9553407756104146</v>
      </c>
      <c r="H82" s="348">
        <f>IF(H$46=0,0,H$46/TRE!H$5*1000)</f>
        <v>4.509549968005544</v>
      </c>
      <c r="I82" s="348">
        <f>IF(I$46=0,0,I$46/TRE!I$5*1000)</f>
        <v>4.3521396372748224</v>
      </c>
      <c r="J82" s="348">
        <f>IF(J$46=0,0,J$46/TRE!J$5*1000)</f>
        <v>4.3987987470223189</v>
      </c>
      <c r="K82" s="348">
        <f>IF(K$46=0,0,K$46/TRE!K$5*1000)</f>
        <v>4.6674793803709127</v>
      </c>
      <c r="L82" s="348">
        <f>IF(L$46=0,0,L$46/TRE!L$5*1000)</f>
        <v>4.1256151840505639</v>
      </c>
      <c r="M82" s="348">
        <f>IF(M$46=0,0,M$46/TRE!M$5*1000)</f>
        <v>3.7119539117975999</v>
      </c>
      <c r="N82" s="348">
        <f>IF(N$46=0,0,N$46/TRE!N$5*1000)</f>
        <v>3.8212044873544504</v>
      </c>
      <c r="O82" s="348">
        <f>IF(O$46=0,0,O$46/TRE!O$5*1000)</f>
        <v>3.8219998910291517</v>
      </c>
      <c r="P82" s="348">
        <f>IF(P$46=0,0,P$46/TRE!P$5*1000)</f>
        <v>3.3415725548384945</v>
      </c>
      <c r="Q82" s="348">
        <f>IF(Q$46=0,0,Q$46/TRE!Q$5*1000)</f>
        <v>3.179548432335249</v>
      </c>
      <c r="R82" s="348">
        <f>IF(R$46=0,0,R$46/TRE!R$5*1000)</f>
        <v>3.1621943543120459</v>
      </c>
      <c r="S82" s="348">
        <f>IF(S$46=0,0,S$46/TRE!S$5*1000)</f>
        <v>3.1070038595321616</v>
      </c>
      <c r="T82" s="348">
        <f>IF(T$46=0,0,T$46/TRE!T$5*1000)</f>
        <v>3.1506629736073113</v>
      </c>
      <c r="U82" s="348">
        <f>IF(U$46=0,0,U$46/TRE!U$5*1000)</f>
        <v>3.1288945731909417</v>
      </c>
      <c r="V82" s="348">
        <f>IF(V$46=0,0,V$46/TRE!V$5*1000)</f>
        <v>3.4445697802513573</v>
      </c>
      <c r="W82" s="348">
        <f>IF(W$46=0,0,W$46/TRE!W$5*1000)</f>
        <v>3.2406496830912497</v>
      </c>
      <c r="X82" s="348">
        <f>IF(X$46=0,0,X$46/TRE!X$5*1000)</f>
        <v>2.6075339419261638</v>
      </c>
      <c r="Y82" s="348">
        <f>IF(Y$46=0,0,Y$46/TRE!Y$5*1000)</f>
        <v>2.2711476740994088</v>
      </c>
      <c r="DA82" s="178"/>
    </row>
    <row r="83" spans="1:105" ht="12" customHeight="1" x14ac:dyDescent="0.25">
      <c r="A83" s="41" t="s">
        <v>2442</v>
      </c>
      <c r="B83" s="333">
        <f>IF(B$47=0,0,B$47/TRE!B$5*1000)</f>
        <v>3.4939019878160353</v>
      </c>
      <c r="C83" s="333">
        <f>IF(C$47=0,0,C$47/TRE!C$5*1000)</f>
        <v>3.4146411705415005</v>
      </c>
      <c r="D83" s="333">
        <f>IF(D$47=0,0,D$47/TRE!D$5*1000)</f>
        <v>3.2832574764690352</v>
      </c>
      <c r="E83" s="333">
        <f>IF(E$47=0,0,E$47/TRE!E$5*1000)</f>
        <v>3.4702207272182708</v>
      </c>
      <c r="F83" s="333">
        <f>IF(F$47=0,0,F$47/TRE!F$5*1000)</f>
        <v>3.5302390959549186</v>
      </c>
      <c r="G83" s="333">
        <f>IF(G$47=0,0,G$47/TRE!G$5*1000)</f>
        <v>3.3555371544528003</v>
      </c>
      <c r="H83" s="333">
        <f>IF(H$47=0,0,H$47/TRE!H$5*1000)</f>
        <v>3.0536673768193143</v>
      </c>
      <c r="I83" s="333">
        <f>IF(I$47=0,0,I$47/TRE!I$5*1000)</f>
        <v>2.9470760772135725</v>
      </c>
      <c r="J83" s="333">
        <f>IF(J$47=0,0,J$47/TRE!J$5*1000)</f>
        <v>2.9786715584208419</v>
      </c>
      <c r="K83" s="333">
        <f>IF(K$47=0,0,K$47/TRE!K$5*1000)</f>
        <v>3.1606101755025415</v>
      </c>
      <c r="L83" s="333">
        <f>IF(L$47=0,0,L$47/TRE!L$5*1000)</f>
        <v>2.7936837569664399</v>
      </c>
      <c r="M83" s="333">
        <f>IF(M$47=0,0,M$47/TRE!M$5*1000)</f>
        <v>2.5135706767046591</v>
      </c>
      <c r="N83" s="333">
        <f>IF(N$47=0,0,N$47/TRE!N$5*1000)</f>
        <v>2.5875503245284159</v>
      </c>
      <c r="O83" s="333">
        <f>IF(O$47=0,0,O$47/TRE!O$5*1000)</f>
        <v>2.5880889366449398</v>
      </c>
      <c r="P83" s="333">
        <f>IF(P$47=0,0,P$47/TRE!P$5*1000)</f>
        <v>2.2627648369307369</v>
      </c>
      <c r="Q83" s="333">
        <f>IF(Q$47=0,0,Q$47/TRE!Q$5*1000)</f>
        <v>2.1530492820181126</v>
      </c>
      <c r="R83" s="333">
        <f>IF(R$47=0,0,R$47/TRE!R$5*1000)</f>
        <v>2.1412978695068392</v>
      </c>
      <c r="S83" s="333">
        <f>IF(S$47=0,0,S$47/TRE!S$5*1000)</f>
        <v>2.1039253124633275</v>
      </c>
      <c r="T83" s="333">
        <f>IF(T$47=0,0,T$47/TRE!T$5*1000)</f>
        <v>2.133489329559934</v>
      </c>
      <c r="U83" s="333">
        <f>IF(U$47=0,0,U$47/TRE!U$5*1000)</f>
        <v>2.1187487335650741</v>
      </c>
      <c r="V83" s="333">
        <f>IF(V$47=0,0,V$47/TRE!V$5*1000)</f>
        <v>2.3325099931830504</v>
      </c>
      <c r="W83" s="333">
        <f>IF(W$47=0,0,W$47/TRE!W$5*1000)</f>
        <v>2.1944243410462247</v>
      </c>
      <c r="X83" s="333">
        <f>IF(X$47=0,0,X$47/TRE!X$5*1000)</f>
        <v>1.7657064205745154</v>
      </c>
      <c r="Y83" s="333">
        <f>IF(Y$47=0,0,Y$47/TRE!Y$5*1000)</f>
        <v>1.5379205485117935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CY: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4.8802890719214502E-2</v>
      </c>
      <c r="C5" s="223">
        <v>4.8802890719214502E-2</v>
      </c>
      <c r="D5" s="223">
        <v>4.8802890719214502E-2</v>
      </c>
      <c r="E5" s="223">
        <v>4.8802890719214502E-2</v>
      </c>
      <c r="F5" s="223">
        <v>4.8802890719214502E-2</v>
      </c>
      <c r="G5" s="223">
        <v>4.8802890719214502E-2</v>
      </c>
      <c r="H5" s="223">
        <v>4.8802890719214502E-2</v>
      </c>
      <c r="I5" s="223">
        <v>4.8802890719214502E-2</v>
      </c>
      <c r="J5" s="223">
        <v>4.8802890719214502E-2</v>
      </c>
      <c r="K5" s="223">
        <v>4.8802890719214502E-2</v>
      </c>
      <c r="L5" s="223">
        <v>4.8802890719214502E-2</v>
      </c>
      <c r="M5" s="223">
        <v>4.8802890719214502E-2</v>
      </c>
      <c r="N5" s="223">
        <v>9.7605781438429046E-2</v>
      </c>
      <c r="O5" s="223">
        <v>9.7605781438429046E-2</v>
      </c>
      <c r="P5" s="223">
        <v>9.7605781438429046E-2</v>
      </c>
      <c r="Q5" s="223">
        <v>9.7605781438429046E-2</v>
      </c>
      <c r="R5" s="223">
        <v>9.7605781438429046E-2</v>
      </c>
      <c r="S5" s="223">
        <v>9.4335987760241671E-2</v>
      </c>
      <c r="T5" s="223">
        <v>9.7459372766271396E-2</v>
      </c>
      <c r="U5" s="223">
        <v>9.57024687003796E-2</v>
      </c>
      <c r="V5" s="223">
        <v>9.2481477912911475E-2</v>
      </c>
      <c r="W5" s="223">
        <v>8.477062117927564E-2</v>
      </c>
      <c r="X5" s="223">
        <v>0.1133502686472433</v>
      </c>
      <c r="Y5" s="223">
        <v>0.13122703581621739</v>
      </c>
      <c r="DA5" s="89" t="s">
        <v>2444</v>
      </c>
    </row>
    <row r="6" spans="1:105" ht="12" customHeight="1" x14ac:dyDescent="0.25">
      <c r="A6" s="55" t="s">
        <v>91</v>
      </c>
      <c r="B6" s="259">
        <v>1.265629143519142E-3</v>
      </c>
      <c r="C6" s="259">
        <v>1.265629143519142E-3</v>
      </c>
      <c r="D6" s="259">
        <v>1.265629143519142E-3</v>
      </c>
      <c r="E6" s="259">
        <v>1.265629143519142E-3</v>
      </c>
      <c r="F6" s="259">
        <v>1.265629143519142E-3</v>
      </c>
      <c r="G6" s="259">
        <v>1.265629143519142E-3</v>
      </c>
      <c r="H6" s="259">
        <v>1.265629143519142E-3</v>
      </c>
      <c r="I6" s="259">
        <v>1.265629143519142E-3</v>
      </c>
      <c r="J6" s="259">
        <v>1.265629143519142E-3</v>
      </c>
      <c r="K6" s="259">
        <v>1.265629143519142E-3</v>
      </c>
      <c r="L6" s="259">
        <v>1.265629143519142E-3</v>
      </c>
      <c r="M6" s="259">
        <v>1.265629143519142E-3</v>
      </c>
      <c r="N6" s="259">
        <v>2.5312582870382848E-3</v>
      </c>
      <c r="O6" s="259">
        <v>2.5312582870382848E-3</v>
      </c>
      <c r="P6" s="259">
        <v>2.5312582870382848E-3</v>
      </c>
      <c r="Q6" s="259">
        <v>2.5312582870382848E-3</v>
      </c>
      <c r="R6" s="259">
        <v>2.5312582870382848E-3</v>
      </c>
      <c r="S6" s="259">
        <v>2.4464611344225031E-3</v>
      </c>
      <c r="T6" s="259">
        <v>2.5274613996077279E-3</v>
      </c>
      <c r="U6" s="259">
        <v>2.4818987504410372E-3</v>
      </c>
      <c r="V6" s="259">
        <v>2.3983672269687751E-3</v>
      </c>
      <c r="W6" s="259">
        <v>2.1983978222927512E-3</v>
      </c>
      <c r="X6" s="259">
        <v>2.488161161245912E-3</v>
      </c>
      <c r="Y6" s="259">
        <v>2.5340597562352068E-3</v>
      </c>
      <c r="DA6" s="67" t="s">
        <v>2445</v>
      </c>
    </row>
    <row r="7" spans="1:105" ht="12" customHeight="1" x14ac:dyDescent="0.25">
      <c r="A7" s="173" t="s">
        <v>92</v>
      </c>
      <c r="B7" s="224">
        <v>4.4632471469792118E-4</v>
      </c>
      <c r="C7" s="224">
        <v>4.4632471469792118E-4</v>
      </c>
      <c r="D7" s="224">
        <v>4.4632471469792118E-4</v>
      </c>
      <c r="E7" s="224">
        <v>4.4632471469792118E-4</v>
      </c>
      <c r="F7" s="224">
        <v>4.4632471469792118E-4</v>
      </c>
      <c r="G7" s="224">
        <v>4.4632471469792118E-4</v>
      </c>
      <c r="H7" s="224">
        <v>4.4632471469792118E-4</v>
      </c>
      <c r="I7" s="224">
        <v>4.4632471469792118E-4</v>
      </c>
      <c r="J7" s="224">
        <v>4.4632471469792118E-4</v>
      </c>
      <c r="K7" s="224">
        <v>4.4632471469792118E-4</v>
      </c>
      <c r="L7" s="224">
        <v>4.4632471469792118E-4</v>
      </c>
      <c r="M7" s="224">
        <v>4.4632471469792118E-4</v>
      </c>
      <c r="N7" s="224">
        <v>8.9264942939584258E-4</v>
      </c>
      <c r="O7" s="224">
        <v>8.9264942939584258E-4</v>
      </c>
      <c r="P7" s="224">
        <v>8.9264942939584258E-4</v>
      </c>
      <c r="Q7" s="224">
        <v>8.9264942939584258E-4</v>
      </c>
      <c r="R7" s="224">
        <v>8.9264942939584258E-4</v>
      </c>
      <c r="S7" s="224">
        <v>8.6274567351108202E-4</v>
      </c>
      <c r="T7" s="224">
        <v>8.9131045525174893E-4</v>
      </c>
      <c r="U7" s="224">
        <v>8.7524276552262308E-4</v>
      </c>
      <c r="V7" s="224">
        <v>8.4578533435256077E-4</v>
      </c>
      <c r="W7" s="224">
        <v>7.7526602943028952E-4</v>
      </c>
      <c r="X7" s="224">
        <v>8.7745120764812234E-4</v>
      </c>
      <c r="Y7" s="224">
        <v>8.9363736883011822E-4</v>
      </c>
      <c r="DA7" s="177" t="s">
        <v>2446</v>
      </c>
    </row>
    <row r="8" spans="1:105" ht="12" customHeight="1" x14ac:dyDescent="0.25">
      <c r="A8" s="173" t="s">
        <v>93</v>
      </c>
      <c r="B8" s="224">
        <v>2.979935011572473E-3</v>
      </c>
      <c r="C8" s="224">
        <v>2.979935011572473E-3</v>
      </c>
      <c r="D8" s="224">
        <v>2.979935011572473E-3</v>
      </c>
      <c r="E8" s="224">
        <v>2.979935011572473E-3</v>
      </c>
      <c r="F8" s="224">
        <v>2.979935011572473E-3</v>
      </c>
      <c r="G8" s="224">
        <v>2.979935011572473E-3</v>
      </c>
      <c r="H8" s="224">
        <v>2.979935011572473E-3</v>
      </c>
      <c r="I8" s="224">
        <v>2.979935011572473E-3</v>
      </c>
      <c r="J8" s="224">
        <v>2.979935011572473E-3</v>
      </c>
      <c r="K8" s="224">
        <v>2.979935011572473E-3</v>
      </c>
      <c r="L8" s="224">
        <v>2.979935011572473E-3</v>
      </c>
      <c r="M8" s="224">
        <v>2.979935011572473E-3</v>
      </c>
      <c r="N8" s="224">
        <v>5.9598700231449451E-3</v>
      </c>
      <c r="O8" s="224">
        <v>5.9598700231449451E-3</v>
      </c>
      <c r="P8" s="224">
        <v>5.9598700231449451E-3</v>
      </c>
      <c r="Q8" s="224">
        <v>5.9598700231449451E-3</v>
      </c>
      <c r="R8" s="224">
        <v>5.9598700231449451E-3</v>
      </c>
      <c r="S8" s="224">
        <v>5.7602143773695909E-3</v>
      </c>
      <c r="T8" s="224">
        <v>5.950930218110227E-3</v>
      </c>
      <c r="U8" s="224">
        <v>5.8436525576936174E-3</v>
      </c>
      <c r="V8" s="224">
        <v>5.646976846929835E-3</v>
      </c>
      <c r="W8" s="224">
        <v>5.1761471151013866E-3</v>
      </c>
      <c r="X8" s="224">
        <v>5.8583974593181213E-3</v>
      </c>
      <c r="Y8" s="224">
        <v>5.9664661071451427E-3</v>
      </c>
      <c r="DA8" s="177" t="s">
        <v>2447</v>
      </c>
    </row>
    <row r="9" spans="1:105" ht="12" customHeight="1" x14ac:dyDescent="0.25">
      <c r="A9" s="173" t="s">
        <v>94</v>
      </c>
      <c r="B9" s="224">
        <v>1.3042390310389E-3</v>
      </c>
      <c r="C9" s="224">
        <v>1.3042390310389E-3</v>
      </c>
      <c r="D9" s="224">
        <v>1.3042390310389E-3</v>
      </c>
      <c r="E9" s="224">
        <v>1.3042390310389E-3</v>
      </c>
      <c r="F9" s="224">
        <v>1.3042390310389E-3</v>
      </c>
      <c r="G9" s="224">
        <v>1.3042390310389E-3</v>
      </c>
      <c r="H9" s="224">
        <v>1.3042390310389E-3</v>
      </c>
      <c r="I9" s="224">
        <v>1.3042390310389E-3</v>
      </c>
      <c r="J9" s="224">
        <v>1.3042390310389E-3</v>
      </c>
      <c r="K9" s="224">
        <v>1.3042390310389E-3</v>
      </c>
      <c r="L9" s="224">
        <v>1.3042390310389E-3</v>
      </c>
      <c r="M9" s="224">
        <v>1.3042390310389E-3</v>
      </c>
      <c r="N9" s="224">
        <v>2.6084780620778008E-3</v>
      </c>
      <c r="O9" s="224">
        <v>2.6084780620778008E-3</v>
      </c>
      <c r="P9" s="224">
        <v>2.6084780620778008E-3</v>
      </c>
      <c r="Q9" s="224">
        <v>2.6084780620778008E-3</v>
      </c>
      <c r="R9" s="224">
        <v>2.6084780620778008E-3</v>
      </c>
      <c r="S9" s="224">
        <v>2.5210940469981942E-3</v>
      </c>
      <c r="T9" s="224">
        <v>2.604565344984685E-3</v>
      </c>
      <c r="U9" s="224">
        <v>2.5576127398672811E-3</v>
      </c>
      <c r="V9" s="224">
        <v>2.4715329638187161E-3</v>
      </c>
      <c r="W9" s="224">
        <v>2.2654631969145711E-3</v>
      </c>
      <c r="X9" s="224">
        <v>2.564066194769093E-3</v>
      </c>
      <c r="Y9" s="224">
        <v>2.6113649942329179E-3</v>
      </c>
      <c r="DA9" s="177" t="s">
        <v>2448</v>
      </c>
    </row>
    <row r="10" spans="1:105" ht="12" customHeight="1" x14ac:dyDescent="0.25">
      <c r="A10" s="56" t="s">
        <v>95</v>
      </c>
      <c r="B10" s="260">
        <v>2.3665951784159621E-3</v>
      </c>
      <c r="C10" s="260">
        <v>2.3665951784159621E-3</v>
      </c>
      <c r="D10" s="260">
        <v>2.3665951784159621E-3</v>
      </c>
      <c r="E10" s="260">
        <v>2.3665951784159621E-3</v>
      </c>
      <c r="F10" s="260">
        <v>2.3665951784159621E-3</v>
      </c>
      <c r="G10" s="260">
        <v>2.3665951784159621E-3</v>
      </c>
      <c r="H10" s="260">
        <v>2.3665951784159621E-3</v>
      </c>
      <c r="I10" s="260">
        <v>2.3665951784159621E-3</v>
      </c>
      <c r="J10" s="260">
        <v>2.3665951784159621E-3</v>
      </c>
      <c r="K10" s="260">
        <v>2.3665951784159621E-3</v>
      </c>
      <c r="L10" s="260">
        <v>2.3665951784159621E-3</v>
      </c>
      <c r="M10" s="260">
        <v>2.3665951784159621E-3</v>
      </c>
      <c r="N10" s="260">
        <v>4.7331903568319242E-3</v>
      </c>
      <c r="O10" s="260">
        <v>4.7331903568319242E-3</v>
      </c>
      <c r="P10" s="260">
        <v>4.7331903568319242E-3</v>
      </c>
      <c r="Q10" s="260">
        <v>4.7331903568319242E-3</v>
      </c>
      <c r="R10" s="260">
        <v>4.7331903568319242E-3</v>
      </c>
      <c r="S10" s="260">
        <v>4.5746284798780564E-3</v>
      </c>
      <c r="T10" s="260">
        <v>4.7260905712966763E-3</v>
      </c>
      <c r="U10" s="260">
        <v>4.6408931448736991E-3</v>
      </c>
      <c r="V10" s="260">
        <v>4.4846978630982484E-3</v>
      </c>
      <c r="W10" s="260">
        <v>4.1107758249085266E-3</v>
      </c>
      <c r="X10" s="260">
        <v>2.2058923446796639E-2</v>
      </c>
      <c r="Y10" s="260">
        <v>3.8251658027911743E-2</v>
      </c>
      <c r="DA10" s="68" t="s">
        <v>2449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2450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2.1287086877097159E-2</v>
      </c>
      <c r="Y13" s="226">
        <v>3.7836499290599977E-2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2.3665951784159621E-3</v>
      </c>
      <c r="C15" s="226">
        <v>2.3665951784159621E-3</v>
      </c>
      <c r="D15" s="226">
        <v>2.3665951784159621E-3</v>
      </c>
      <c r="E15" s="226">
        <v>2.3665951784159621E-3</v>
      </c>
      <c r="F15" s="226">
        <v>2.3665951784159621E-3</v>
      </c>
      <c r="G15" s="226">
        <v>2.3665951784159621E-3</v>
      </c>
      <c r="H15" s="226">
        <v>2.3665951784159621E-3</v>
      </c>
      <c r="I15" s="226">
        <v>2.3665951784159621E-3</v>
      </c>
      <c r="J15" s="226">
        <v>2.3665951784159621E-3</v>
      </c>
      <c r="K15" s="226">
        <v>2.3665951784159621E-3</v>
      </c>
      <c r="L15" s="226">
        <v>2.3665951784159621E-3</v>
      </c>
      <c r="M15" s="226">
        <v>2.3665951784159621E-3</v>
      </c>
      <c r="N15" s="226">
        <v>4.7331903568319242E-3</v>
      </c>
      <c r="O15" s="226">
        <v>4.7331903568319242E-3</v>
      </c>
      <c r="P15" s="226">
        <v>4.7331903568319242E-3</v>
      </c>
      <c r="Q15" s="226">
        <v>4.7331903568319242E-3</v>
      </c>
      <c r="R15" s="226">
        <v>4.7331903568319242E-3</v>
      </c>
      <c r="S15" s="226">
        <v>4.5746284798780564E-3</v>
      </c>
      <c r="T15" s="226">
        <v>4.7260905712966763E-3</v>
      </c>
      <c r="U15" s="226">
        <v>4.6408931448736991E-3</v>
      </c>
      <c r="V15" s="226">
        <v>4.4846978630982484E-3</v>
      </c>
      <c r="W15" s="226">
        <v>4.1107758249085266E-3</v>
      </c>
      <c r="X15" s="226">
        <v>7.7183656969947642E-4</v>
      </c>
      <c r="Y15" s="226">
        <v>4.1515873731176909E-4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1.1779774426731299E-2</v>
      </c>
      <c r="C16" s="261">
        <f t="shared" si="0"/>
        <v>1.1779774426731299E-2</v>
      </c>
      <c r="D16" s="261">
        <f t="shared" si="0"/>
        <v>1.1779774426731299E-2</v>
      </c>
      <c r="E16" s="261">
        <f t="shared" si="0"/>
        <v>1.1779774426731299E-2</v>
      </c>
      <c r="F16" s="261">
        <f t="shared" si="0"/>
        <v>1.1779774426731299E-2</v>
      </c>
      <c r="G16" s="261">
        <f t="shared" si="0"/>
        <v>1.1779774426731299E-2</v>
      </c>
      <c r="H16" s="261">
        <f t="shared" si="0"/>
        <v>1.1779774426731299E-2</v>
      </c>
      <c r="I16" s="261">
        <f t="shared" si="0"/>
        <v>1.1779774426731299E-2</v>
      </c>
      <c r="J16" s="261">
        <f t="shared" si="0"/>
        <v>1.1779774426731299E-2</v>
      </c>
      <c r="K16" s="261">
        <f t="shared" si="0"/>
        <v>1.1779774426731299E-2</v>
      </c>
      <c r="L16" s="261">
        <f t="shared" si="0"/>
        <v>1.1779774426731299E-2</v>
      </c>
      <c r="M16" s="261">
        <f t="shared" si="0"/>
        <v>1.1779774426731299E-2</v>
      </c>
      <c r="N16" s="261">
        <f t="shared" si="0"/>
        <v>2.3559548853462599E-2</v>
      </c>
      <c r="O16" s="261">
        <f t="shared" si="0"/>
        <v>2.3559548853462599E-2</v>
      </c>
      <c r="P16" s="261">
        <f t="shared" si="0"/>
        <v>2.3559548853462599E-2</v>
      </c>
      <c r="Q16" s="261">
        <f t="shared" si="0"/>
        <v>2.3559548853462599E-2</v>
      </c>
      <c r="R16" s="261">
        <f t="shared" si="0"/>
        <v>2.3559548853462599E-2</v>
      </c>
      <c r="S16" s="261">
        <f t="shared" si="0"/>
        <v>2.2770303966871609E-2</v>
      </c>
      <c r="T16" s="261">
        <f t="shared" si="0"/>
        <v>2.3524209530182399E-2</v>
      </c>
      <c r="U16" s="261">
        <f t="shared" si="0"/>
        <v>2.3100137650820061E-2</v>
      </c>
      <c r="V16" s="261">
        <f t="shared" si="0"/>
        <v>2.2322672538655809E-2</v>
      </c>
      <c r="W16" s="261">
        <f t="shared" si="0"/>
        <v>2.0461468179232271E-2</v>
      </c>
      <c r="X16" s="261">
        <f t="shared" si="0"/>
        <v>2.3158424698828329E-2</v>
      </c>
      <c r="Y16" s="261">
        <f t="shared" si="0"/>
        <v>2.358562337566537E-2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0</v>
      </c>
      <c r="X17" s="329">
        <v>0</v>
      </c>
      <c r="Y17" s="329">
        <v>0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2457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2460</v>
      </c>
    </row>
    <row r="23" spans="1:105" ht="12" customHeight="1" x14ac:dyDescent="0.25">
      <c r="A23" s="60" t="s">
        <v>2411</v>
      </c>
      <c r="B23" s="329">
        <v>1.1779774426731299E-2</v>
      </c>
      <c r="C23" s="329">
        <v>1.1779774426731299E-2</v>
      </c>
      <c r="D23" s="329">
        <v>1.1779774426731299E-2</v>
      </c>
      <c r="E23" s="329">
        <v>1.1779774426731299E-2</v>
      </c>
      <c r="F23" s="329">
        <v>1.1779774426731299E-2</v>
      </c>
      <c r="G23" s="329">
        <v>1.1779774426731299E-2</v>
      </c>
      <c r="H23" s="329">
        <v>1.1779774426731299E-2</v>
      </c>
      <c r="I23" s="329">
        <v>1.1779774426731299E-2</v>
      </c>
      <c r="J23" s="329">
        <v>1.1779774426731299E-2</v>
      </c>
      <c r="K23" s="329">
        <v>1.1779774426731299E-2</v>
      </c>
      <c r="L23" s="329">
        <v>1.1779774426731299E-2</v>
      </c>
      <c r="M23" s="329">
        <v>1.1779774426731299E-2</v>
      </c>
      <c r="N23" s="329">
        <v>2.3559548853462599E-2</v>
      </c>
      <c r="O23" s="329">
        <v>2.3559548853462599E-2</v>
      </c>
      <c r="P23" s="329">
        <v>2.3559548853462599E-2</v>
      </c>
      <c r="Q23" s="329">
        <v>2.3559548853462599E-2</v>
      </c>
      <c r="R23" s="329">
        <v>2.3559548853462599E-2</v>
      </c>
      <c r="S23" s="329">
        <v>2.2770303966871609E-2</v>
      </c>
      <c r="T23" s="329">
        <v>2.3524209530182399E-2</v>
      </c>
      <c r="U23" s="329">
        <v>2.3100137650820061E-2</v>
      </c>
      <c r="V23" s="329">
        <v>2.2322672538655809E-2</v>
      </c>
      <c r="W23" s="329">
        <v>2.0461468179232271E-2</v>
      </c>
      <c r="X23" s="329">
        <v>2.3158424698828329E-2</v>
      </c>
      <c r="Y23" s="329">
        <v>2.358562337566537E-2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1.471269785542767E-3</v>
      </c>
      <c r="C24" s="261">
        <f t="shared" si="1"/>
        <v>1.471269785542767E-3</v>
      </c>
      <c r="D24" s="261">
        <f t="shared" si="1"/>
        <v>1.471269785542767E-3</v>
      </c>
      <c r="E24" s="261">
        <f t="shared" si="1"/>
        <v>1.471269785542767E-3</v>
      </c>
      <c r="F24" s="261">
        <f t="shared" si="1"/>
        <v>1.471269785542767E-3</v>
      </c>
      <c r="G24" s="261">
        <f t="shared" si="1"/>
        <v>1.471269785542767E-3</v>
      </c>
      <c r="H24" s="261">
        <f t="shared" si="1"/>
        <v>1.471269785542767E-3</v>
      </c>
      <c r="I24" s="261">
        <f t="shared" si="1"/>
        <v>1.471269785542767E-3</v>
      </c>
      <c r="J24" s="261">
        <f t="shared" si="1"/>
        <v>1.471269785542767E-3</v>
      </c>
      <c r="K24" s="261">
        <f t="shared" si="1"/>
        <v>1.471269785542767E-3</v>
      </c>
      <c r="L24" s="261">
        <f t="shared" si="1"/>
        <v>1.471269785542767E-3</v>
      </c>
      <c r="M24" s="261">
        <f t="shared" si="1"/>
        <v>1.471269785542767E-3</v>
      </c>
      <c r="N24" s="261">
        <f t="shared" si="1"/>
        <v>2.942539571085534E-3</v>
      </c>
      <c r="O24" s="261">
        <f t="shared" si="1"/>
        <v>2.942539571085534E-3</v>
      </c>
      <c r="P24" s="261">
        <f t="shared" si="1"/>
        <v>2.942539571085534E-3</v>
      </c>
      <c r="Q24" s="261">
        <f t="shared" si="1"/>
        <v>2.942539571085534E-3</v>
      </c>
      <c r="R24" s="261">
        <f t="shared" si="1"/>
        <v>2.942539571085534E-3</v>
      </c>
      <c r="S24" s="261">
        <f t="shared" si="1"/>
        <v>2.8439644954541691E-3</v>
      </c>
      <c r="T24" s="261">
        <f t="shared" si="1"/>
        <v>2.938125761728905E-3</v>
      </c>
      <c r="U24" s="261">
        <f t="shared" si="1"/>
        <v>2.8851600494493651E-3</v>
      </c>
      <c r="V24" s="261">
        <f t="shared" si="1"/>
        <v>2.7880562436035428E-3</v>
      </c>
      <c r="W24" s="261">
        <f t="shared" si="1"/>
        <v>2.5555956174877869E-3</v>
      </c>
      <c r="X24" s="261">
        <f t="shared" si="1"/>
        <v>2.892439982792437E-3</v>
      </c>
      <c r="Y24" s="261">
        <f t="shared" si="1"/>
        <v>2.945796225695351E-3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2462</v>
      </c>
    </row>
    <row r="26" spans="1:105" ht="12" customHeight="1" x14ac:dyDescent="0.25">
      <c r="A26" s="60" t="s">
        <v>2416</v>
      </c>
      <c r="B26" s="262">
        <v>1.471269785542767E-3</v>
      </c>
      <c r="C26" s="262">
        <v>1.471269785542767E-3</v>
      </c>
      <c r="D26" s="262">
        <v>1.471269785542767E-3</v>
      </c>
      <c r="E26" s="262">
        <v>1.471269785542767E-3</v>
      </c>
      <c r="F26" s="262">
        <v>1.471269785542767E-3</v>
      </c>
      <c r="G26" s="262">
        <v>1.471269785542767E-3</v>
      </c>
      <c r="H26" s="262">
        <v>1.471269785542767E-3</v>
      </c>
      <c r="I26" s="262">
        <v>1.471269785542767E-3</v>
      </c>
      <c r="J26" s="262">
        <v>1.471269785542767E-3</v>
      </c>
      <c r="K26" s="262">
        <v>1.471269785542767E-3</v>
      </c>
      <c r="L26" s="262">
        <v>1.471269785542767E-3</v>
      </c>
      <c r="M26" s="262">
        <v>1.471269785542767E-3</v>
      </c>
      <c r="N26" s="262">
        <v>2.942539571085534E-3</v>
      </c>
      <c r="O26" s="262">
        <v>2.942539571085534E-3</v>
      </c>
      <c r="P26" s="262">
        <v>2.942539571085534E-3</v>
      </c>
      <c r="Q26" s="262">
        <v>2.942539571085534E-3</v>
      </c>
      <c r="R26" s="262">
        <v>2.942539571085534E-3</v>
      </c>
      <c r="S26" s="262">
        <v>2.8439644954541691E-3</v>
      </c>
      <c r="T26" s="262">
        <v>2.938125761728905E-3</v>
      </c>
      <c r="U26" s="262">
        <v>2.8851600494493651E-3</v>
      </c>
      <c r="V26" s="262">
        <v>2.7880562436035428E-3</v>
      </c>
      <c r="W26" s="262">
        <v>2.5555956174877869E-3</v>
      </c>
      <c r="X26" s="262">
        <v>2.892439982792437E-3</v>
      </c>
      <c r="Y26" s="262">
        <v>2.945796225695351E-3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1.442421358375261E-2</v>
      </c>
      <c r="C27" s="261">
        <f t="shared" si="2"/>
        <v>1.442421358375261E-2</v>
      </c>
      <c r="D27" s="261">
        <f t="shared" si="2"/>
        <v>1.442421358375261E-2</v>
      </c>
      <c r="E27" s="261">
        <f t="shared" si="2"/>
        <v>1.442421358375261E-2</v>
      </c>
      <c r="F27" s="261">
        <f t="shared" si="2"/>
        <v>1.442421358375261E-2</v>
      </c>
      <c r="G27" s="261">
        <f t="shared" si="2"/>
        <v>1.442421358375261E-2</v>
      </c>
      <c r="H27" s="261">
        <f t="shared" si="2"/>
        <v>1.442421358375261E-2</v>
      </c>
      <c r="I27" s="261">
        <f t="shared" si="2"/>
        <v>1.442421358375261E-2</v>
      </c>
      <c r="J27" s="261">
        <f t="shared" si="2"/>
        <v>1.442421358375261E-2</v>
      </c>
      <c r="K27" s="261">
        <f t="shared" si="2"/>
        <v>1.442421358375261E-2</v>
      </c>
      <c r="L27" s="261">
        <f t="shared" si="2"/>
        <v>1.442421358375261E-2</v>
      </c>
      <c r="M27" s="261">
        <f t="shared" si="2"/>
        <v>1.442421358375261E-2</v>
      </c>
      <c r="N27" s="261">
        <f t="shared" si="2"/>
        <v>2.8848427167505231E-2</v>
      </c>
      <c r="O27" s="261">
        <f t="shared" si="2"/>
        <v>2.8848427167505231E-2</v>
      </c>
      <c r="P27" s="261">
        <f t="shared" si="2"/>
        <v>2.8848427167505231E-2</v>
      </c>
      <c r="Q27" s="261">
        <f t="shared" si="2"/>
        <v>2.8848427167505231E-2</v>
      </c>
      <c r="R27" s="261">
        <f t="shared" si="2"/>
        <v>2.8848427167505231E-2</v>
      </c>
      <c r="S27" s="261">
        <f t="shared" si="2"/>
        <v>2.78820048573938E-2</v>
      </c>
      <c r="T27" s="261">
        <f t="shared" si="2"/>
        <v>2.8805154526753959E-2</v>
      </c>
      <c r="U27" s="261">
        <f t="shared" si="2"/>
        <v>2.8285882837738859E-2</v>
      </c>
      <c r="V27" s="261">
        <f t="shared" si="2"/>
        <v>2.7333884741211189E-2</v>
      </c>
      <c r="W27" s="261">
        <f t="shared" si="2"/>
        <v>2.505485899497829E-2</v>
      </c>
      <c r="X27" s="261">
        <f t="shared" si="2"/>
        <v>2.8357254733259181E-2</v>
      </c>
      <c r="Y27" s="261">
        <f t="shared" si="2"/>
        <v>2.8880355153875971E-2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0</v>
      </c>
      <c r="X28" s="329">
        <v>0</v>
      </c>
      <c r="Y28" s="329">
        <v>0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2466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2469</v>
      </c>
    </row>
    <row r="34" spans="1:105" ht="12" customHeight="1" x14ac:dyDescent="0.25">
      <c r="A34" s="60" t="s">
        <v>2426</v>
      </c>
      <c r="B34" s="329">
        <v>1.442421358375261E-2</v>
      </c>
      <c r="C34" s="329">
        <v>1.442421358375261E-2</v>
      </c>
      <c r="D34" s="329">
        <v>1.442421358375261E-2</v>
      </c>
      <c r="E34" s="329">
        <v>1.442421358375261E-2</v>
      </c>
      <c r="F34" s="329">
        <v>1.442421358375261E-2</v>
      </c>
      <c r="G34" s="329">
        <v>1.442421358375261E-2</v>
      </c>
      <c r="H34" s="329">
        <v>1.442421358375261E-2</v>
      </c>
      <c r="I34" s="329">
        <v>1.442421358375261E-2</v>
      </c>
      <c r="J34" s="329">
        <v>1.442421358375261E-2</v>
      </c>
      <c r="K34" s="329">
        <v>1.442421358375261E-2</v>
      </c>
      <c r="L34" s="329">
        <v>1.442421358375261E-2</v>
      </c>
      <c r="M34" s="329">
        <v>1.442421358375261E-2</v>
      </c>
      <c r="N34" s="329">
        <v>2.8848427167505231E-2</v>
      </c>
      <c r="O34" s="329">
        <v>2.8848427167505231E-2</v>
      </c>
      <c r="P34" s="329">
        <v>2.8848427167505231E-2</v>
      </c>
      <c r="Q34" s="329">
        <v>2.8848427167505231E-2</v>
      </c>
      <c r="R34" s="329">
        <v>2.8848427167505231E-2</v>
      </c>
      <c r="S34" s="329">
        <v>2.78820048573938E-2</v>
      </c>
      <c r="T34" s="329">
        <v>2.8805154526753959E-2</v>
      </c>
      <c r="U34" s="329">
        <v>2.8285882837738859E-2</v>
      </c>
      <c r="V34" s="329">
        <v>2.7333884741211189E-2</v>
      </c>
      <c r="W34" s="329">
        <v>2.505485899497829E-2</v>
      </c>
      <c r="X34" s="329">
        <v>2.8357254733259181E-2</v>
      </c>
      <c r="Y34" s="329">
        <v>2.8880355153875971E-2</v>
      </c>
      <c r="DA34" s="72" t="s">
        <v>2470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X35" s="261">
        <v>0</v>
      </c>
      <c r="Y35" s="261">
        <v>0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2474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2481</v>
      </c>
    </row>
    <row r="46" spans="1:105" ht="12" customHeight="1" x14ac:dyDescent="0.25">
      <c r="A46" s="57" t="s">
        <v>2440</v>
      </c>
      <c r="B46" s="261">
        <v>7.8633597470166312E-3</v>
      </c>
      <c r="C46" s="261">
        <v>7.8633597470166312E-3</v>
      </c>
      <c r="D46" s="261">
        <v>7.8633597470166312E-3</v>
      </c>
      <c r="E46" s="261">
        <v>7.8633597470166312E-3</v>
      </c>
      <c r="F46" s="261">
        <v>7.8633597470166312E-3</v>
      </c>
      <c r="G46" s="261">
        <v>7.8633597470166312E-3</v>
      </c>
      <c r="H46" s="261">
        <v>7.8633597470166312E-3</v>
      </c>
      <c r="I46" s="261">
        <v>7.8633597470166312E-3</v>
      </c>
      <c r="J46" s="261">
        <v>7.8633597470166312E-3</v>
      </c>
      <c r="K46" s="261">
        <v>7.8633597470166312E-3</v>
      </c>
      <c r="L46" s="261">
        <v>7.8633597470166312E-3</v>
      </c>
      <c r="M46" s="261">
        <v>7.8633597470166312E-3</v>
      </c>
      <c r="N46" s="261">
        <v>1.5726719494033269E-2</v>
      </c>
      <c r="O46" s="261">
        <v>1.5726719494033269E-2</v>
      </c>
      <c r="P46" s="261">
        <v>1.5726719494033269E-2</v>
      </c>
      <c r="Q46" s="261">
        <v>1.5726719494033269E-2</v>
      </c>
      <c r="R46" s="261">
        <v>1.5726719494033269E-2</v>
      </c>
      <c r="S46" s="261">
        <v>1.5199874390983159E-2</v>
      </c>
      <c r="T46" s="261">
        <v>1.5703129414792221E-2</v>
      </c>
      <c r="U46" s="261">
        <v>1.542004846389961E-2</v>
      </c>
      <c r="V46" s="261">
        <v>1.4901066720596519E-2</v>
      </c>
      <c r="W46" s="261">
        <v>1.36586558805679E-2</v>
      </c>
      <c r="X46" s="261">
        <v>1.545895685131665E-2</v>
      </c>
      <c r="Y46" s="261">
        <v>1.5744125035165431E-2</v>
      </c>
      <c r="DA46" s="70" t="s">
        <v>2482</v>
      </c>
    </row>
    <row r="47" spans="1:105" ht="12" customHeight="1" x14ac:dyDescent="0.25">
      <c r="A47" s="41" t="s">
        <v>2442</v>
      </c>
      <c r="B47" s="350">
        <v>4.901550096926807E-3</v>
      </c>
      <c r="C47" s="350">
        <v>4.901550096926807E-3</v>
      </c>
      <c r="D47" s="350">
        <v>4.901550096926807E-3</v>
      </c>
      <c r="E47" s="350">
        <v>4.901550096926807E-3</v>
      </c>
      <c r="F47" s="350">
        <v>4.901550096926807E-3</v>
      </c>
      <c r="G47" s="350">
        <v>4.901550096926807E-3</v>
      </c>
      <c r="H47" s="350">
        <v>4.901550096926807E-3</v>
      </c>
      <c r="I47" s="350">
        <v>4.901550096926807E-3</v>
      </c>
      <c r="J47" s="350">
        <v>4.901550096926807E-3</v>
      </c>
      <c r="K47" s="350">
        <v>4.901550096926807E-3</v>
      </c>
      <c r="L47" s="350">
        <v>4.901550096926807E-3</v>
      </c>
      <c r="M47" s="350">
        <v>4.901550096926807E-3</v>
      </c>
      <c r="N47" s="350">
        <v>9.8031001938536175E-3</v>
      </c>
      <c r="O47" s="350">
        <v>9.8031001938536175E-3</v>
      </c>
      <c r="P47" s="350">
        <v>9.8031001938536175E-3</v>
      </c>
      <c r="Q47" s="350">
        <v>9.8031001938536175E-3</v>
      </c>
      <c r="R47" s="350">
        <v>9.8031001938536175E-3</v>
      </c>
      <c r="S47" s="350">
        <v>9.4746963373595217E-3</v>
      </c>
      <c r="T47" s="350">
        <v>9.7883955435628372E-3</v>
      </c>
      <c r="U47" s="350">
        <v>9.6119397400734677E-3</v>
      </c>
      <c r="V47" s="350">
        <v>9.2884374336763033E-3</v>
      </c>
      <c r="W47" s="350">
        <v>8.5139925183618688E-3</v>
      </c>
      <c r="X47" s="350">
        <v>9.6361929112688451E-3</v>
      </c>
      <c r="Y47" s="350">
        <v>9.8139497714601568E-3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1.0000000000000002</v>
      </c>
      <c r="T51" s="232">
        <f t="shared" si="3"/>
        <v>0.99999999999999989</v>
      </c>
      <c r="U51" s="232">
        <f t="shared" si="3"/>
        <v>1.0000000000000002</v>
      </c>
      <c r="V51" s="232">
        <f t="shared" si="3"/>
        <v>1.0000000000000002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2.5933487235436301E-2</v>
      </c>
      <c r="C52" s="299">
        <f t="shared" si="4"/>
        <v>2.5933487235436301E-2</v>
      </c>
      <c r="D52" s="299">
        <f t="shared" si="4"/>
        <v>2.5933487235436301E-2</v>
      </c>
      <c r="E52" s="299">
        <f t="shared" si="4"/>
        <v>2.5933487235436301E-2</v>
      </c>
      <c r="F52" s="299">
        <f t="shared" si="4"/>
        <v>2.5933487235436301E-2</v>
      </c>
      <c r="G52" s="299">
        <f t="shared" si="4"/>
        <v>2.5933487235436301E-2</v>
      </c>
      <c r="H52" s="299">
        <f t="shared" si="4"/>
        <v>2.5933487235436301E-2</v>
      </c>
      <c r="I52" s="299">
        <f t="shared" si="4"/>
        <v>2.5933487235436301E-2</v>
      </c>
      <c r="J52" s="299">
        <f t="shared" si="4"/>
        <v>2.5933487235436301E-2</v>
      </c>
      <c r="K52" s="299">
        <f t="shared" si="4"/>
        <v>2.5933487235436301E-2</v>
      </c>
      <c r="L52" s="299">
        <f t="shared" si="4"/>
        <v>2.5933487235436301E-2</v>
      </c>
      <c r="M52" s="299">
        <f t="shared" si="4"/>
        <v>2.5933487235436301E-2</v>
      </c>
      <c r="N52" s="299">
        <f t="shared" si="4"/>
        <v>2.5933487235436297E-2</v>
      </c>
      <c r="O52" s="299">
        <f t="shared" si="4"/>
        <v>2.5933487235436297E-2</v>
      </c>
      <c r="P52" s="299">
        <f t="shared" si="4"/>
        <v>2.5933487235436297E-2</v>
      </c>
      <c r="Q52" s="299">
        <f t="shared" si="4"/>
        <v>2.5933487235436297E-2</v>
      </c>
      <c r="R52" s="299">
        <f t="shared" si="4"/>
        <v>2.5933487235436297E-2</v>
      </c>
      <c r="S52" s="299">
        <f t="shared" si="4"/>
        <v>2.5933487235436307E-2</v>
      </c>
      <c r="T52" s="299">
        <f t="shared" si="4"/>
        <v>2.5933487235436304E-2</v>
      </c>
      <c r="U52" s="299">
        <f t="shared" si="4"/>
        <v>2.5933487235436307E-2</v>
      </c>
      <c r="V52" s="299">
        <f t="shared" si="4"/>
        <v>2.5933487235436314E-2</v>
      </c>
      <c r="W52" s="299">
        <f t="shared" si="4"/>
        <v>2.5933487235436304E-2</v>
      </c>
      <c r="X52" s="299">
        <f t="shared" si="4"/>
        <v>2.1951083053797636E-2</v>
      </c>
      <c r="Y52" s="299">
        <f t="shared" si="4"/>
        <v>1.9310500618059688E-2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9.1454565112921837E-3</v>
      </c>
      <c r="C53" s="233">
        <f t="shared" si="5"/>
        <v>9.1454565112921837E-3</v>
      </c>
      <c r="D53" s="233">
        <f t="shared" si="5"/>
        <v>9.1454565112921837E-3</v>
      </c>
      <c r="E53" s="233">
        <f t="shared" si="5"/>
        <v>9.1454565112921837E-3</v>
      </c>
      <c r="F53" s="233">
        <f t="shared" si="5"/>
        <v>9.1454565112921837E-3</v>
      </c>
      <c r="G53" s="233">
        <f t="shared" si="5"/>
        <v>9.1454565112921837E-3</v>
      </c>
      <c r="H53" s="233">
        <f t="shared" si="5"/>
        <v>9.1454565112921837E-3</v>
      </c>
      <c r="I53" s="233">
        <f t="shared" si="5"/>
        <v>9.1454565112921837E-3</v>
      </c>
      <c r="J53" s="233">
        <f t="shared" si="5"/>
        <v>9.1454565112921837E-3</v>
      </c>
      <c r="K53" s="233">
        <f t="shared" si="5"/>
        <v>9.1454565112921837E-3</v>
      </c>
      <c r="L53" s="233">
        <f t="shared" si="5"/>
        <v>9.1454565112921837E-3</v>
      </c>
      <c r="M53" s="233">
        <f t="shared" si="5"/>
        <v>9.1454565112921837E-3</v>
      </c>
      <c r="N53" s="233">
        <f t="shared" si="5"/>
        <v>9.1454565112921819E-3</v>
      </c>
      <c r="O53" s="233">
        <f t="shared" si="5"/>
        <v>9.1454565112921819E-3</v>
      </c>
      <c r="P53" s="233">
        <f t="shared" si="5"/>
        <v>9.1454565112921819E-3</v>
      </c>
      <c r="Q53" s="233">
        <f t="shared" si="5"/>
        <v>9.1454565112921819E-3</v>
      </c>
      <c r="R53" s="233">
        <f t="shared" si="5"/>
        <v>9.1454565112921819E-3</v>
      </c>
      <c r="S53" s="233">
        <f t="shared" si="5"/>
        <v>9.1454565112921854E-3</v>
      </c>
      <c r="T53" s="233">
        <f t="shared" si="5"/>
        <v>9.1454565112921837E-3</v>
      </c>
      <c r="U53" s="233">
        <f t="shared" si="5"/>
        <v>9.1454565112921837E-3</v>
      </c>
      <c r="V53" s="233">
        <f t="shared" si="5"/>
        <v>9.1454565112921871E-3</v>
      </c>
      <c r="W53" s="233">
        <f t="shared" si="5"/>
        <v>9.1454565112921837E-3</v>
      </c>
      <c r="X53" s="233">
        <f t="shared" si="5"/>
        <v>7.7410597973863919E-3</v>
      </c>
      <c r="Y53" s="233">
        <f t="shared" si="5"/>
        <v>6.809857155362798E-3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6.1060625050212924E-2</v>
      </c>
      <c r="C54" s="233">
        <f t="shared" si="6"/>
        <v>6.1060625050212924E-2</v>
      </c>
      <c r="D54" s="233">
        <f t="shared" si="6"/>
        <v>6.1060625050212924E-2</v>
      </c>
      <c r="E54" s="233">
        <f t="shared" si="6"/>
        <v>6.1060625050212924E-2</v>
      </c>
      <c r="F54" s="233">
        <f t="shared" si="6"/>
        <v>6.1060625050212924E-2</v>
      </c>
      <c r="G54" s="233">
        <f t="shared" si="6"/>
        <v>6.1060625050212924E-2</v>
      </c>
      <c r="H54" s="233">
        <f t="shared" si="6"/>
        <v>6.1060625050212924E-2</v>
      </c>
      <c r="I54" s="233">
        <f t="shared" si="6"/>
        <v>6.1060625050212924E-2</v>
      </c>
      <c r="J54" s="233">
        <f t="shared" si="6"/>
        <v>6.1060625050212924E-2</v>
      </c>
      <c r="K54" s="233">
        <f t="shared" si="6"/>
        <v>6.1060625050212924E-2</v>
      </c>
      <c r="L54" s="233">
        <f t="shared" si="6"/>
        <v>6.1060625050212924E-2</v>
      </c>
      <c r="M54" s="233">
        <f t="shared" si="6"/>
        <v>6.1060625050212924E-2</v>
      </c>
      <c r="N54" s="233">
        <f t="shared" si="6"/>
        <v>6.106062505021289E-2</v>
      </c>
      <c r="O54" s="233">
        <f t="shared" si="6"/>
        <v>6.106062505021289E-2</v>
      </c>
      <c r="P54" s="233">
        <f t="shared" si="6"/>
        <v>6.106062505021289E-2</v>
      </c>
      <c r="Q54" s="233">
        <f t="shared" si="6"/>
        <v>6.106062505021289E-2</v>
      </c>
      <c r="R54" s="233">
        <f t="shared" si="6"/>
        <v>6.106062505021289E-2</v>
      </c>
      <c r="S54" s="233">
        <f t="shared" si="6"/>
        <v>6.1060625050212911E-2</v>
      </c>
      <c r="T54" s="233">
        <f t="shared" si="6"/>
        <v>6.106062505021289E-2</v>
      </c>
      <c r="U54" s="233">
        <f t="shared" si="6"/>
        <v>6.1060625050212931E-2</v>
      </c>
      <c r="V54" s="233">
        <f t="shared" si="6"/>
        <v>6.1060625050212917E-2</v>
      </c>
      <c r="W54" s="233">
        <f t="shared" si="6"/>
        <v>6.1060625050212904E-2</v>
      </c>
      <c r="X54" s="233">
        <f t="shared" si="6"/>
        <v>5.1684019184374458E-2</v>
      </c>
      <c r="Y54" s="233">
        <f t="shared" si="6"/>
        <v>4.5466744486259217E-2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2.6724626591133456E-2</v>
      </c>
      <c r="C55" s="233">
        <f t="shared" si="7"/>
        <v>2.6724626591133456E-2</v>
      </c>
      <c r="D55" s="233">
        <f t="shared" si="7"/>
        <v>2.6724626591133456E-2</v>
      </c>
      <c r="E55" s="233">
        <f t="shared" si="7"/>
        <v>2.6724626591133456E-2</v>
      </c>
      <c r="F55" s="233">
        <f t="shared" si="7"/>
        <v>2.6724626591133456E-2</v>
      </c>
      <c r="G55" s="233">
        <f t="shared" si="7"/>
        <v>2.6724626591133456E-2</v>
      </c>
      <c r="H55" s="233">
        <f t="shared" si="7"/>
        <v>2.6724626591133456E-2</v>
      </c>
      <c r="I55" s="233">
        <f t="shared" si="7"/>
        <v>2.6724626591133456E-2</v>
      </c>
      <c r="J55" s="233">
        <f t="shared" si="7"/>
        <v>2.6724626591133456E-2</v>
      </c>
      <c r="K55" s="233">
        <f t="shared" si="7"/>
        <v>2.6724626591133456E-2</v>
      </c>
      <c r="L55" s="233">
        <f t="shared" si="7"/>
        <v>2.6724626591133456E-2</v>
      </c>
      <c r="M55" s="233">
        <f t="shared" si="7"/>
        <v>2.6724626591133456E-2</v>
      </c>
      <c r="N55" s="233">
        <f t="shared" si="7"/>
        <v>2.6724626591133453E-2</v>
      </c>
      <c r="O55" s="233">
        <f t="shared" si="7"/>
        <v>2.6724626591133453E-2</v>
      </c>
      <c r="P55" s="233">
        <f t="shared" si="7"/>
        <v>2.6724626591133453E-2</v>
      </c>
      <c r="Q55" s="233">
        <f t="shared" si="7"/>
        <v>2.6724626591133453E-2</v>
      </c>
      <c r="R55" s="233">
        <f t="shared" si="7"/>
        <v>2.6724626591133453E-2</v>
      </c>
      <c r="S55" s="233">
        <f t="shared" si="7"/>
        <v>2.6724626591133449E-2</v>
      </c>
      <c r="T55" s="233">
        <f t="shared" si="7"/>
        <v>2.6724626591133463E-2</v>
      </c>
      <c r="U55" s="233">
        <f t="shared" si="7"/>
        <v>2.6724626591133446E-2</v>
      </c>
      <c r="V55" s="233">
        <f t="shared" si="7"/>
        <v>2.6724626591133463E-2</v>
      </c>
      <c r="W55" s="233">
        <f t="shared" si="7"/>
        <v>2.6724626591133459E-2</v>
      </c>
      <c r="X55" s="233">
        <f t="shared" si="7"/>
        <v>2.262073328426515E-2</v>
      </c>
      <c r="Y55" s="233">
        <f t="shared" si="7"/>
        <v>1.989959597875942E-2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4.8492930306773707E-2</v>
      </c>
      <c r="C56" s="300">
        <f t="shared" si="8"/>
        <v>4.8492930306773707E-2</v>
      </c>
      <c r="D56" s="300">
        <f t="shared" si="8"/>
        <v>4.8492930306773707E-2</v>
      </c>
      <c r="E56" s="300">
        <f t="shared" si="8"/>
        <v>4.8492930306773707E-2</v>
      </c>
      <c r="F56" s="300">
        <f t="shared" si="8"/>
        <v>4.8492930306773707E-2</v>
      </c>
      <c r="G56" s="300">
        <f t="shared" si="8"/>
        <v>4.8492930306773707E-2</v>
      </c>
      <c r="H56" s="300">
        <f t="shared" si="8"/>
        <v>4.8492930306773707E-2</v>
      </c>
      <c r="I56" s="300">
        <f t="shared" si="8"/>
        <v>4.8492930306773707E-2</v>
      </c>
      <c r="J56" s="300">
        <f t="shared" si="8"/>
        <v>4.8492930306773707E-2</v>
      </c>
      <c r="K56" s="300">
        <f t="shared" si="8"/>
        <v>4.8492930306773707E-2</v>
      </c>
      <c r="L56" s="300">
        <f t="shared" si="8"/>
        <v>4.8492930306773707E-2</v>
      </c>
      <c r="M56" s="300">
        <f t="shared" si="8"/>
        <v>4.8492930306773707E-2</v>
      </c>
      <c r="N56" s="300">
        <f t="shared" si="8"/>
        <v>4.8492930306773686E-2</v>
      </c>
      <c r="O56" s="300">
        <f t="shared" si="8"/>
        <v>4.8492930306773686E-2</v>
      </c>
      <c r="P56" s="300">
        <f t="shared" si="8"/>
        <v>4.8492930306773686E-2</v>
      </c>
      <c r="Q56" s="300">
        <f t="shared" si="8"/>
        <v>4.8492930306773686E-2</v>
      </c>
      <c r="R56" s="300">
        <f t="shared" si="8"/>
        <v>4.8492930306773686E-2</v>
      </c>
      <c r="S56" s="300">
        <f t="shared" si="8"/>
        <v>4.84929303067737E-2</v>
      </c>
      <c r="T56" s="300">
        <f t="shared" si="8"/>
        <v>4.8492930306773686E-2</v>
      </c>
      <c r="U56" s="300">
        <f t="shared" si="8"/>
        <v>4.84929303067737E-2</v>
      </c>
      <c r="V56" s="300">
        <f t="shared" si="8"/>
        <v>4.8492930306773714E-2</v>
      </c>
      <c r="W56" s="300">
        <f t="shared" si="8"/>
        <v>4.8492930306773679E-2</v>
      </c>
      <c r="X56" s="300">
        <f t="shared" si="8"/>
        <v>0.19460847962739358</v>
      </c>
      <c r="Y56" s="300">
        <f t="shared" si="8"/>
        <v>0.29149220501698248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0.24137452214676719</v>
      </c>
      <c r="C57" s="301">
        <f t="shared" si="9"/>
        <v>0.24137452214676719</v>
      </c>
      <c r="D57" s="301">
        <f t="shared" si="9"/>
        <v>0.24137452214676719</v>
      </c>
      <c r="E57" s="301">
        <f t="shared" si="9"/>
        <v>0.24137452214676719</v>
      </c>
      <c r="F57" s="301">
        <f t="shared" si="9"/>
        <v>0.24137452214676719</v>
      </c>
      <c r="G57" s="301">
        <f t="shared" si="9"/>
        <v>0.24137452214676719</v>
      </c>
      <c r="H57" s="301">
        <f t="shared" si="9"/>
        <v>0.24137452214676719</v>
      </c>
      <c r="I57" s="301">
        <f t="shared" si="9"/>
        <v>0.24137452214676719</v>
      </c>
      <c r="J57" s="301">
        <f t="shared" si="9"/>
        <v>0.24137452214676719</v>
      </c>
      <c r="K57" s="301">
        <f t="shared" si="9"/>
        <v>0.24137452214676719</v>
      </c>
      <c r="L57" s="301">
        <f t="shared" si="9"/>
        <v>0.24137452214676719</v>
      </c>
      <c r="M57" s="301">
        <f t="shared" si="9"/>
        <v>0.24137452214676719</v>
      </c>
      <c r="N57" s="301">
        <f t="shared" si="9"/>
        <v>0.24137452214676708</v>
      </c>
      <c r="O57" s="301">
        <f t="shared" si="9"/>
        <v>0.24137452214676708</v>
      </c>
      <c r="P57" s="301">
        <f t="shared" si="9"/>
        <v>0.24137452214676708</v>
      </c>
      <c r="Q57" s="301">
        <f t="shared" si="9"/>
        <v>0.24137452214676708</v>
      </c>
      <c r="R57" s="301">
        <f t="shared" si="9"/>
        <v>0.24137452214676708</v>
      </c>
      <c r="S57" s="301">
        <f t="shared" si="9"/>
        <v>0.24137452214676716</v>
      </c>
      <c r="T57" s="301">
        <f t="shared" si="9"/>
        <v>0.24137452214676702</v>
      </c>
      <c r="U57" s="301">
        <f t="shared" si="9"/>
        <v>0.24137452214676711</v>
      </c>
      <c r="V57" s="301">
        <f t="shared" si="9"/>
        <v>0.24137452214676716</v>
      </c>
      <c r="W57" s="301">
        <f t="shared" si="9"/>
        <v>0.24137452214676708</v>
      </c>
      <c r="X57" s="301">
        <f t="shared" si="9"/>
        <v>0.20430851179452891</v>
      </c>
      <c r="Y57" s="301">
        <f t="shared" si="9"/>
        <v>0.17973143437223471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0</v>
      </c>
      <c r="X58" s="302">
        <f t="shared" si="10"/>
        <v>0</v>
      </c>
      <c r="Y58" s="302">
        <f t="shared" si="10"/>
        <v>0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0.24137452214676719</v>
      </c>
      <c r="C59" s="302">
        <f t="shared" si="11"/>
        <v>0.24137452214676719</v>
      </c>
      <c r="D59" s="302">
        <f t="shared" si="11"/>
        <v>0.24137452214676719</v>
      </c>
      <c r="E59" s="302">
        <f t="shared" si="11"/>
        <v>0.24137452214676719</v>
      </c>
      <c r="F59" s="302">
        <f t="shared" si="11"/>
        <v>0.24137452214676719</v>
      </c>
      <c r="G59" s="302">
        <f t="shared" si="11"/>
        <v>0.24137452214676719</v>
      </c>
      <c r="H59" s="302">
        <f t="shared" si="11"/>
        <v>0.24137452214676719</v>
      </c>
      <c r="I59" s="302">
        <f t="shared" si="11"/>
        <v>0.24137452214676719</v>
      </c>
      <c r="J59" s="302">
        <f t="shared" si="11"/>
        <v>0.24137452214676719</v>
      </c>
      <c r="K59" s="302">
        <f t="shared" si="11"/>
        <v>0.24137452214676719</v>
      </c>
      <c r="L59" s="302">
        <f t="shared" si="11"/>
        <v>0.24137452214676719</v>
      </c>
      <c r="M59" s="302">
        <f t="shared" si="11"/>
        <v>0.24137452214676719</v>
      </c>
      <c r="N59" s="302">
        <f t="shared" si="11"/>
        <v>0.24137452214676708</v>
      </c>
      <c r="O59" s="302">
        <f t="shared" si="11"/>
        <v>0.24137452214676708</v>
      </c>
      <c r="P59" s="302">
        <f t="shared" si="11"/>
        <v>0.24137452214676708</v>
      </c>
      <c r="Q59" s="302">
        <f t="shared" si="11"/>
        <v>0.24137452214676708</v>
      </c>
      <c r="R59" s="302">
        <f t="shared" si="11"/>
        <v>0.24137452214676708</v>
      </c>
      <c r="S59" s="302">
        <f t="shared" si="11"/>
        <v>0.24137452214676716</v>
      </c>
      <c r="T59" s="302">
        <f t="shared" si="11"/>
        <v>0.24137452214676702</v>
      </c>
      <c r="U59" s="302">
        <f t="shared" si="11"/>
        <v>0.24137452214676711</v>
      </c>
      <c r="V59" s="302">
        <f t="shared" si="11"/>
        <v>0.24137452214676716</v>
      </c>
      <c r="W59" s="302">
        <f t="shared" si="11"/>
        <v>0.24137452214676708</v>
      </c>
      <c r="X59" s="302">
        <f t="shared" si="11"/>
        <v>0.20430851179452891</v>
      </c>
      <c r="Y59" s="302">
        <f t="shared" si="11"/>
        <v>0.17973143437223471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3.0147185215065628E-2</v>
      </c>
      <c r="C60" s="301">
        <f t="shared" si="12"/>
        <v>3.0147185215065628E-2</v>
      </c>
      <c r="D60" s="301">
        <f t="shared" si="12"/>
        <v>3.0147185215065628E-2</v>
      </c>
      <c r="E60" s="301">
        <f t="shared" si="12"/>
        <v>3.0147185215065628E-2</v>
      </c>
      <c r="F60" s="301">
        <f t="shared" si="12"/>
        <v>3.0147185215065628E-2</v>
      </c>
      <c r="G60" s="301">
        <f t="shared" si="12"/>
        <v>3.0147185215065628E-2</v>
      </c>
      <c r="H60" s="301">
        <f t="shared" si="12"/>
        <v>3.0147185215065628E-2</v>
      </c>
      <c r="I60" s="301">
        <f t="shared" si="12"/>
        <v>3.0147185215065628E-2</v>
      </c>
      <c r="J60" s="301">
        <f t="shared" si="12"/>
        <v>3.0147185215065628E-2</v>
      </c>
      <c r="K60" s="301">
        <f t="shared" si="12"/>
        <v>3.0147185215065628E-2</v>
      </c>
      <c r="L60" s="301">
        <f t="shared" si="12"/>
        <v>3.0147185215065628E-2</v>
      </c>
      <c r="M60" s="301">
        <f t="shared" si="12"/>
        <v>3.0147185215065628E-2</v>
      </c>
      <c r="N60" s="301">
        <f t="shared" si="12"/>
        <v>3.0147185215065615E-2</v>
      </c>
      <c r="O60" s="301">
        <f t="shared" si="12"/>
        <v>3.0147185215065615E-2</v>
      </c>
      <c r="P60" s="301">
        <f t="shared" si="12"/>
        <v>3.0147185215065615E-2</v>
      </c>
      <c r="Q60" s="301">
        <f t="shared" si="12"/>
        <v>3.0147185215065615E-2</v>
      </c>
      <c r="R60" s="301">
        <f t="shared" si="12"/>
        <v>3.0147185215065615E-2</v>
      </c>
      <c r="S60" s="301">
        <f t="shared" si="12"/>
        <v>3.0147185215065622E-2</v>
      </c>
      <c r="T60" s="301">
        <f t="shared" si="12"/>
        <v>3.0147185215065611E-2</v>
      </c>
      <c r="U60" s="301">
        <f t="shared" si="12"/>
        <v>3.0147185215065628E-2</v>
      </c>
      <c r="V60" s="301">
        <f t="shared" si="12"/>
        <v>3.0147185215065625E-2</v>
      </c>
      <c r="W60" s="301">
        <f t="shared" si="12"/>
        <v>3.0147185215065618E-2</v>
      </c>
      <c r="X60" s="301">
        <f t="shared" si="12"/>
        <v>2.5517716166990147E-2</v>
      </c>
      <c r="Y60" s="301">
        <f t="shared" si="12"/>
        <v>2.2448089354246477E-2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3.0147185215065628E-2</v>
      </c>
      <c r="C62" s="302">
        <f t="shared" si="14"/>
        <v>3.0147185215065628E-2</v>
      </c>
      <c r="D62" s="302">
        <f t="shared" si="14"/>
        <v>3.0147185215065628E-2</v>
      </c>
      <c r="E62" s="302">
        <f t="shared" si="14"/>
        <v>3.0147185215065628E-2</v>
      </c>
      <c r="F62" s="302">
        <f t="shared" si="14"/>
        <v>3.0147185215065628E-2</v>
      </c>
      <c r="G62" s="302">
        <f t="shared" si="14"/>
        <v>3.0147185215065628E-2</v>
      </c>
      <c r="H62" s="302">
        <f t="shared" si="14"/>
        <v>3.0147185215065628E-2</v>
      </c>
      <c r="I62" s="302">
        <f t="shared" si="14"/>
        <v>3.0147185215065628E-2</v>
      </c>
      <c r="J62" s="302">
        <f t="shared" si="14"/>
        <v>3.0147185215065628E-2</v>
      </c>
      <c r="K62" s="302">
        <f t="shared" si="14"/>
        <v>3.0147185215065628E-2</v>
      </c>
      <c r="L62" s="302">
        <f t="shared" si="14"/>
        <v>3.0147185215065628E-2</v>
      </c>
      <c r="M62" s="302">
        <f t="shared" si="14"/>
        <v>3.0147185215065628E-2</v>
      </c>
      <c r="N62" s="302">
        <f t="shared" si="14"/>
        <v>3.0147185215065615E-2</v>
      </c>
      <c r="O62" s="302">
        <f t="shared" si="14"/>
        <v>3.0147185215065615E-2</v>
      </c>
      <c r="P62" s="302">
        <f t="shared" si="14"/>
        <v>3.0147185215065615E-2</v>
      </c>
      <c r="Q62" s="302">
        <f t="shared" si="14"/>
        <v>3.0147185215065615E-2</v>
      </c>
      <c r="R62" s="302">
        <f t="shared" si="14"/>
        <v>3.0147185215065615E-2</v>
      </c>
      <c r="S62" s="302">
        <f t="shared" si="14"/>
        <v>3.0147185215065622E-2</v>
      </c>
      <c r="T62" s="302">
        <f t="shared" si="14"/>
        <v>3.0147185215065611E-2</v>
      </c>
      <c r="U62" s="302">
        <f t="shared" si="14"/>
        <v>3.0147185215065628E-2</v>
      </c>
      <c r="V62" s="302">
        <f t="shared" si="14"/>
        <v>3.0147185215065625E-2</v>
      </c>
      <c r="W62" s="302">
        <f t="shared" si="14"/>
        <v>3.0147185215065618E-2</v>
      </c>
      <c r="X62" s="302">
        <f t="shared" si="14"/>
        <v>2.5517716166990147E-2</v>
      </c>
      <c r="Y62" s="302">
        <f t="shared" si="14"/>
        <v>2.2448089354246477E-2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0.29556063936338839</v>
      </c>
      <c r="C63" s="301">
        <f t="shared" si="15"/>
        <v>0.29556063936338839</v>
      </c>
      <c r="D63" s="301">
        <f t="shared" si="15"/>
        <v>0.29556063936338839</v>
      </c>
      <c r="E63" s="301">
        <f t="shared" si="15"/>
        <v>0.29556063936338839</v>
      </c>
      <c r="F63" s="301">
        <f t="shared" si="15"/>
        <v>0.29556063936338839</v>
      </c>
      <c r="G63" s="301">
        <f t="shared" si="15"/>
        <v>0.29556063936338839</v>
      </c>
      <c r="H63" s="301">
        <f t="shared" si="15"/>
        <v>0.29556063936338839</v>
      </c>
      <c r="I63" s="301">
        <f t="shared" si="15"/>
        <v>0.29556063936338839</v>
      </c>
      <c r="J63" s="301">
        <f t="shared" si="15"/>
        <v>0.29556063936338839</v>
      </c>
      <c r="K63" s="301">
        <f t="shared" si="15"/>
        <v>0.29556063936338839</v>
      </c>
      <c r="L63" s="301">
        <f t="shared" si="15"/>
        <v>0.29556063936338839</v>
      </c>
      <c r="M63" s="301">
        <f t="shared" si="15"/>
        <v>0.29556063936338839</v>
      </c>
      <c r="N63" s="301">
        <f t="shared" si="15"/>
        <v>0.29556063936338833</v>
      </c>
      <c r="O63" s="301">
        <f t="shared" si="15"/>
        <v>0.29556063936338833</v>
      </c>
      <c r="P63" s="301">
        <f t="shared" si="15"/>
        <v>0.29556063936338833</v>
      </c>
      <c r="Q63" s="301">
        <f t="shared" si="15"/>
        <v>0.29556063936338833</v>
      </c>
      <c r="R63" s="301">
        <f t="shared" si="15"/>
        <v>0.29556063936338833</v>
      </c>
      <c r="S63" s="301">
        <f t="shared" si="15"/>
        <v>0.29556063936338828</v>
      </c>
      <c r="T63" s="301">
        <f t="shared" si="15"/>
        <v>0.29556063936338822</v>
      </c>
      <c r="U63" s="301">
        <f t="shared" si="15"/>
        <v>0.29556063936338839</v>
      </c>
      <c r="V63" s="301">
        <f t="shared" si="15"/>
        <v>0.29556063936338828</v>
      </c>
      <c r="W63" s="301">
        <f t="shared" si="15"/>
        <v>0.29556063936338828</v>
      </c>
      <c r="X63" s="301">
        <f t="shared" si="15"/>
        <v>0.25017368791166805</v>
      </c>
      <c r="Y63" s="301">
        <f t="shared" si="15"/>
        <v>0.22007930739457318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0</v>
      </c>
      <c r="X64" s="302">
        <f t="shared" si="16"/>
        <v>0</v>
      </c>
      <c r="Y64" s="302">
        <f t="shared" si="16"/>
        <v>0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0.29556063936338839</v>
      </c>
      <c r="C65" s="302">
        <f t="shared" si="17"/>
        <v>0.29556063936338839</v>
      </c>
      <c r="D65" s="302">
        <f t="shared" si="17"/>
        <v>0.29556063936338839</v>
      </c>
      <c r="E65" s="302">
        <f t="shared" si="17"/>
        <v>0.29556063936338839</v>
      </c>
      <c r="F65" s="302">
        <f t="shared" si="17"/>
        <v>0.29556063936338839</v>
      </c>
      <c r="G65" s="302">
        <f t="shared" si="17"/>
        <v>0.29556063936338839</v>
      </c>
      <c r="H65" s="302">
        <f t="shared" si="17"/>
        <v>0.29556063936338839</v>
      </c>
      <c r="I65" s="302">
        <f t="shared" si="17"/>
        <v>0.29556063936338839</v>
      </c>
      <c r="J65" s="302">
        <f t="shared" si="17"/>
        <v>0.29556063936338839</v>
      </c>
      <c r="K65" s="302">
        <f t="shared" si="17"/>
        <v>0.29556063936338839</v>
      </c>
      <c r="L65" s="302">
        <f t="shared" si="17"/>
        <v>0.29556063936338839</v>
      </c>
      <c r="M65" s="302">
        <f t="shared" si="17"/>
        <v>0.29556063936338839</v>
      </c>
      <c r="N65" s="302">
        <f t="shared" si="17"/>
        <v>0.29556063936338833</v>
      </c>
      <c r="O65" s="302">
        <f t="shared" si="17"/>
        <v>0.29556063936338833</v>
      </c>
      <c r="P65" s="302">
        <f t="shared" si="17"/>
        <v>0.29556063936338833</v>
      </c>
      <c r="Q65" s="302">
        <f t="shared" si="17"/>
        <v>0.29556063936338833</v>
      </c>
      <c r="R65" s="302">
        <f t="shared" si="17"/>
        <v>0.29556063936338833</v>
      </c>
      <c r="S65" s="302">
        <f t="shared" si="17"/>
        <v>0.29556063936338828</v>
      </c>
      <c r="T65" s="302">
        <f t="shared" si="17"/>
        <v>0.29556063936338822</v>
      </c>
      <c r="U65" s="302">
        <f t="shared" si="17"/>
        <v>0.29556063936338839</v>
      </c>
      <c r="V65" s="302">
        <f t="shared" si="17"/>
        <v>0.29556063936338828</v>
      </c>
      <c r="W65" s="302">
        <f t="shared" si="17"/>
        <v>0.29556063936338828</v>
      </c>
      <c r="X65" s="302">
        <f t="shared" si="17"/>
        <v>0.25017368791166805</v>
      </c>
      <c r="Y65" s="302">
        <f t="shared" si="17"/>
        <v>0.22007930739457318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</v>
      </c>
      <c r="U66" s="301">
        <f t="shared" si="18"/>
        <v>0</v>
      </c>
      <c r="V66" s="301">
        <f t="shared" si="18"/>
        <v>0</v>
      </c>
      <c r="W66" s="301">
        <f t="shared" si="18"/>
        <v>0</v>
      </c>
      <c r="X66" s="301">
        <f t="shared" si="18"/>
        <v>0</v>
      </c>
      <c r="Y66" s="301">
        <f t="shared" si="18"/>
        <v>0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0.16112487664425781</v>
      </c>
      <c r="C67" s="301">
        <f t="shared" si="19"/>
        <v>0.16112487664425781</v>
      </c>
      <c r="D67" s="301">
        <f t="shared" si="19"/>
        <v>0.16112487664425781</v>
      </c>
      <c r="E67" s="301">
        <f t="shared" si="19"/>
        <v>0.16112487664425781</v>
      </c>
      <c r="F67" s="301">
        <f t="shared" si="19"/>
        <v>0.16112487664425781</v>
      </c>
      <c r="G67" s="301">
        <f t="shared" si="19"/>
        <v>0.16112487664425781</v>
      </c>
      <c r="H67" s="301">
        <f t="shared" si="19"/>
        <v>0.16112487664425781</v>
      </c>
      <c r="I67" s="301">
        <f t="shared" si="19"/>
        <v>0.16112487664425781</v>
      </c>
      <c r="J67" s="301">
        <f t="shared" si="19"/>
        <v>0.16112487664425781</v>
      </c>
      <c r="K67" s="301">
        <f t="shared" si="19"/>
        <v>0.16112487664425781</v>
      </c>
      <c r="L67" s="301">
        <f t="shared" si="19"/>
        <v>0.16112487664425781</v>
      </c>
      <c r="M67" s="301">
        <f t="shared" si="19"/>
        <v>0.16112487664425781</v>
      </c>
      <c r="N67" s="301">
        <f t="shared" si="19"/>
        <v>0.16112487664425781</v>
      </c>
      <c r="O67" s="301">
        <f t="shared" si="19"/>
        <v>0.16112487664425781</v>
      </c>
      <c r="P67" s="301">
        <f t="shared" si="19"/>
        <v>0.16112487664425781</v>
      </c>
      <c r="Q67" s="301">
        <f t="shared" si="19"/>
        <v>0.16112487664425781</v>
      </c>
      <c r="R67" s="301">
        <f t="shared" si="19"/>
        <v>0.16112487664425781</v>
      </c>
      <c r="S67" s="301">
        <f t="shared" si="19"/>
        <v>0.16112487664425787</v>
      </c>
      <c r="T67" s="301">
        <f t="shared" si="19"/>
        <v>0.16112487664425784</v>
      </c>
      <c r="U67" s="301">
        <f t="shared" si="19"/>
        <v>0.16112487664425784</v>
      </c>
      <c r="V67" s="301">
        <f t="shared" si="19"/>
        <v>0.16112487664425787</v>
      </c>
      <c r="W67" s="301">
        <f t="shared" si="19"/>
        <v>0.16112487664425787</v>
      </c>
      <c r="X67" s="301">
        <f t="shared" si="19"/>
        <v>0.1363821809670904</v>
      </c>
      <c r="Y67" s="301">
        <f t="shared" si="19"/>
        <v>0.11997623002941997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0.10043565093567267</v>
      </c>
      <c r="C68" s="235">
        <f t="shared" si="20"/>
        <v>0.10043565093567267</v>
      </c>
      <c r="D68" s="235">
        <f t="shared" si="20"/>
        <v>0.10043565093567267</v>
      </c>
      <c r="E68" s="235">
        <f t="shared" si="20"/>
        <v>0.10043565093567267</v>
      </c>
      <c r="F68" s="235">
        <f t="shared" si="20"/>
        <v>0.10043565093567267</v>
      </c>
      <c r="G68" s="235">
        <f t="shared" si="20"/>
        <v>0.10043565093567267</v>
      </c>
      <c r="H68" s="235">
        <f t="shared" si="20"/>
        <v>0.10043565093567267</v>
      </c>
      <c r="I68" s="235">
        <f t="shared" si="20"/>
        <v>0.10043565093567267</v>
      </c>
      <c r="J68" s="235">
        <f t="shared" si="20"/>
        <v>0.10043565093567267</v>
      </c>
      <c r="K68" s="235">
        <f t="shared" si="20"/>
        <v>0.10043565093567267</v>
      </c>
      <c r="L68" s="235">
        <f t="shared" si="20"/>
        <v>0.10043565093567267</v>
      </c>
      <c r="M68" s="235">
        <f t="shared" si="20"/>
        <v>0.10043565093567267</v>
      </c>
      <c r="N68" s="235">
        <f t="shared" si="20"/>
        <v>0.10043565093567267</v>
      </c>
      <c r="O68" s="235">
        <f t="shared" si="20"/>
        <v>0.10043565093567267</v>
      </c>
      <c r="P68" s="235">
        <f t="shared" si="20"/>
        <v>0.10043565093567267</v>
      </c>
      <c r="Q68" s="235">
        <f t="shared" si="20"/>
        <v>0.10043565093567267</v>
      </c>
      <c r="R68" s="235">
        <f t="shared" si="20"/>
        <v>0.10043565093567267</v>
      </c>
      <c r="S68" s="235">
        <f t="shared" si="20"/>
        <v>0.10043565093567267</v>
      </c>
      <c r="T68" s="235">
        <f t="shared" si="20"/>
        <v>0.10043565093567267</v>
      </c>
      <c r="U68" s="235">
        <f t="shared" si="20"/>
        <v>0.10043565093567269</v>
      </c>
      <c r="V68" s="235">
        <f t="shared" si="20"/>
        <v>0.10043565093567272</v>
      </c>
      <c r="W68" s="235">
        <f t="shared" si="20"/>
        <v>0.10043565093567267</v>
      </c>
      <c r="X68" s="235">
        <f t="shared" si="20"/>
        <v>8.5012528212505462E-2</v>
      </c>
      <c r="Y68" s="235">
        <f t="shared" si="20"/>
        <v>7.4786035594102185E-2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0.56757761906446469</v>
      </c>
      <c r="C72" s="322">
        <f>IF(C$5=0,0,C$5/TRE_fec!C$5)</f>
        <v>0.56757761906446469</v>
      </c>
      <c r="D72" s="322">
        <f>IF(D$5=0,0,D$5/TRE_fec!D$5)</f>
        <v>0.56757761906446469</v>
      </c>
      <c r="E72" s="322">
        <f>IF(E$5=0,0,E$5/TRE_fec!E$5)</f>
        <v>0.56757761906446469</v>
      </c>
      <c r="F72" s="322">
        <f>IF(F$5=0,0,F$5/TRE_fec!F$5)</f>
        <v>0.56757761906446469</v>
      </c>
      <c r="G72" s="322">
        <f>IF(G$5=0,0,G$5/TRE_fec!G$5)</f>
        <v>0.56757761906446469</v>
      </c>
      <c r="H72" s="322">
        <f>IF(H$5=0,0,H$5/TRE_fec!H$5)</f>
        <v>0.56757761906446469</v>
      </c>
      <c r="I72" s="322">
        <f>IF(I$5=0,0,I$5/TRE_fec!I$5)</f>
        <v>0.56757761906446469</v>
      </c>
      <c r="J72" s="322">
        <f>IF(J$5=0,0,J$5/TRE_fec!J$5)</f>
        <v>0.56757761906446469</v>
      </c>
      <c r="K72" s="322">
        <f>IF(K$5=0,0,K$5/TRE_fec!K$5)</f>
        <v>0.56757761906446469</v>
      </c>
      <c r="L72" s="322">
        <f>IF(L$5=0,0,L$5/TRE_fec!L$5)</f>
        <v>0.56757761906446469</v>
      </c>
      <c r="M72" s="322">
        <f>IF(M$5=0,0,M$5/TRE_fec!M$5)</f>
        <v>0.56757761906446469</v>
      </c>
      <c r="N72" s="322">
        <f>IF(N$5=0,0,N$5/TRE_fec!N$5)</f>
        <v>0.5675776190644648</v>
      </c>
      <c r="O72" s="322">
        <f>IF(O$5=0,0,O$5/TRE_fec!O$5)</f>
        <v>0.5675776190644648</v>
      </c>
      <c r="P72" s="322">
        <f>IF(P$5=0,0,P$5/TRE_fec!P$5)</f>
        <v>0.5675776190644648</v>
      </c>
      <c r="Q72" s="322">
        <f>IF(Q$5=0,0,Q$5/TRE_fec!Q$5)</f>
        <v>0.5675776190644648</v>
      </c>
      <c r="R72" s="322">
        <f>IF(R$5=0,0,R$5/TRE_fec!R$5)</f>
        <v>0.5675776190644648</v>
      </c>
      <c r="S72" s="322">
        <f>IF(S$5=0,0,S$5/TRE_fec!S$5)</f>
        <v>0.56757761906446447</v>
      </c>
      <c r="T72" s="322">
        <f>IF(T$5=0,0,T$5/TRE_fec!T$5)</f>
        <v>0.5675776190644648</v>
      </c>
      <c r="U72" s="322">
        <f>IF(U$5=0,0,U$5/TRE_fec!U$5)</f>
        <v>0.56757761906446491</v>
      </c>
      <c r="V72" s="322">
        <f>IF(V$5=0,0,V$5/TRE_fec!V$5)</f>
        <v>0.56757761906446469</v>
      </c>
      <c r="W72" s="322">
        <f>IF(W$5=0,0,W$5/TRE_fec!W$5)</f>
        <v>0.56757761906446491</v>
      </c>
      <c r="X72" s="322">
        <f>IF(X$5=0,0,X$5/TRE_fec!X$5)</f>
        <v>0.58877339185682853</v>
      </c>
      <c r="Y72" s="322">
        <f>IF(Y$5=0,0,Y$5/TRE_fec!Y$5)</f>
        <v>0.6046634019582442</v>
      </c>
      <c r="DA72" s="95"/>
    </row>
    <row r="73" spans="1:105" ht="12" customHeight="1" x14ac:dyDescent="0.25">
      <c r="A73" s="55" t="s">
        <v>91</v>
      </c>
      <c r="B73" s="334">
        <f>IF(B$6=0,0,B$6/TRE_fec!B$6)</f>
        <v>0.47440708494686706</v>
      </c>
      <c r="C73" s="334">
        <f>IF(C$6=0,0,C$6/TRE_fec!C$6)</f>
        <v>0.47440708494686706</v>
      </c>
      <c r="D73" s="334">
        <f>IF(D$6=0,0,D$6/TRE_fec!D$6)</f>
        <v>0.47440708494686706</v>
      </c>
      <c r="E73" s="334">
        <f>IF(E$6=0,0,E$6/TRE_fec!E$6)</f>
        <v>0.47440708494686706</v>
      </c>
      <c r="F73" s="334">
        <f>IF(F$6=0,0,F$6/TRE_fec!F$6)</f>
        <v>0.47440708494686706</v>
      </c>
      <c r="G73" s="334">
        <f>IF(G$6=0,0,G$6/TRE_fec!G$6)</f>
        <v>0.47440708494686706</v>
      </c>
      <c r="H73" s="334">
        <f>IF(H$6=0,0,H$6/TRE_fec!H$6)</f>
        <v>0.47440708494686706</v>
      </c>
      <c r="I73" s="334">
        <f>IF(I$6=0,0,I$6/TRE_fec!I$6)</f>
        <v>0.47440708494686706</v>
      </c>
      <c r="J73" s="334">
        <f>IF(J$6=0,0,J$6/TRE_fec!J$6)</f>
        <v>0.47440708494686706</v>
      </c>
      <c r="K73" s="334">
        <f>IF(K$6=0,0,K$6/TRE_fec!K$6)</f>
        <v>0.47440708494686706</v>
      </c>
      <c r="L73" s="334">
        <f>IF(L$6=0,0,L$6/TRE_fec!L$6)</f>
        <v>0.47440708494686706</v>
      </c>
      <c r="M73" s="334">
        <f>IF(M$6=0,0,M$6/TRE_fec!M$6)</f>
        <v>0.47440708494686706</v>
      </c>
      <c r="N73" s="334">
        <f>IF(N$6=0,0,N$6/TRE_fec!N$6)</f>
        <v>0.47440708494686723</v>
      </c>
      <c r="O73" s="334">
        <f>IF(O$6=0,0,O$6/TRE_fec!O$6)</f>
        <v>0.47440708494686723</v>
      </c>
      <c r="P73" s="334">
        <f>IF(P$6=0,0,P$6/TRE_fec!P$6)</f>
        <v>0.47440708494686723</v>
      </c>
      <c r="Q73" s="334">
        <f>IF(Q$6=0,0,Q$6/TRE_fec!Q$6)</f>
        <v>0.47440708494686723</v>
      </c>
      <c r="R73" s="334">
        <f>IF(R$6=0,0,R$6/TRE_fec!R$6)</f>
        <v>0.47440708494686723</v>
      </c>
      <c r="S73" s="334">
        <f>IF(S$6=0,0,S$6/TRE_fec!S$6)</f>
        <v>0.47440708494686723</v>
      </c>
      <c r="T73" s="334">
        <f>IF(T$6=0,0,T$6/TRE_fec!T$6)</f>
        <v>0.47440708494686723</v>
      </c>
      <c r="U73" s="334">
        <f>IF(U$6=0,0,U$6/TRE_fec!U$6)</f>
        <v>0.47440708494686723</v>
      </c>
      <c r="V73" s="334">
        <f>IF(V$6=0,0,V$6/TRE_fec!V$6)</f>
        <v>0.47440708494686729</v>
      </c>
      <c r="W73" s="334">
        <f>IF(W$6=0,0,W$6/TRE_fec!W$6)</f>
        <v>0.47440708494686717</v>
      </c>
      <c r="X73" s="334">
        <f>IF(X$6=0,0,X$6/TRE_fec!X$6)</f>
        <v>0.47440708494686717</v>
      </c>
      <c r="Y73" s="334">
        <f>IF(Y$6=0,0,Y$6/TRE_fec!Y$6)</f>
        <v>0.47440708494686717</v>
      </c>
      <c r="DA73" s="67"/>
    </row>
    <row r="74" spans="1:105" ht="12" customHeight="1" x14ac:dyDescent="0.25">
      <c r="A74" s="173" t="s">
        <v>92</v>
      </c>
      <c r="B74" s="335">
        <f>IF(B$7=0,0,B$7/TRE_fec!B$7)</f>
        <v>0.12301461939248674</v>
      </c>
      <c r="C74" s="335">
        <f>IF(C$7=0,0,C$7/TRE_fec!C$7)</f>
        <v>0.12301461939248674</v>
      </c>
      <c r="D74" s="335">
        <f>IF(D$7=0,0,D$7/TRE_fec!D$7)</f>
        <v>0.12301461939248674</v>
      </c>
      <c r="E74" s="335">
        <f>IF(E$7=0,0,E$7/TRE_fec!E$7)</f>
        <v>0.12301461939248674</v>
      </c>
      <c r="F74" s="335">
        <f>IF(F$7=0,0,F$7/TRE_fec!F$7)</f>
        <v>0.12301461939248674</v>
      </c>
      <c r="G74" s="335">
        <f>IF(G$7=0,0,G$7/TRE_fec!G$7)</f>
        <v>0.12301461939248674</v>
      </c>
      <c r="H74" s="335">
        <f>IF(H$7=0,0,H$7/TRE_fec!H$7)</f>
        <v>0.12301461939248674</v>
      </c>
      <c r="I74" s="335">
        <f>IF(I$7=0,0,I$7/TRE_fec!I$7)</f>
        <v>0.12301461939248674</v>
      </c>
      <c r="J74" s="335">
        <f>IF(J$7=0,0,J$7/TRE_fec!J$7)</f>
        <v>0.12301461939248674</v>
      </c>
      <c r="K74" s="335">
        <f>IF(K$7=0,0,K$7/TRE_fec!K$7)</f>
        <v>0.12301461939248674</v>
      </c>
      <c r="L74" s="335">
        <f>IF(L$7=0,0,L$7/TRE_fec!L$7)</f>
        <v>0.12301461939248674</v>
      </c>
      <c r="M74" s="335">
        <f>IF(M$7=0,0,M$7/TRE_fec!M$7)</f>
        <v>0.12301461939248674</v>
      </c>
      <c r="N74" s="335">
        <f>IF(N$7=0,0,N$7/TRE_fec!N$7)</f>
        <v>0.12301461939248677</v>
      </c>
      <c r="O74" s="335">
        <f>IF(O$7=0,0,O$7/TRE_fec!O$7)</f>
        <v>0.12301461939248677</v>
      </c>
      <c r="P74" s="335">
        <f>IF(P$7=0,0,P$7/TRE_fec!P$7)</f>
        <v>0.12301461939248677</v>
      </c>
      <c r="Q74" s="335">
        <f>IF(Q$7=0,0,Q$7/TRE_fec!Q$7)</f>
        <v>0.12301461939248677</v>
      </c>
      <c r="R74" s="335">
        <f>IF(R$7=0,0,R$7/TRE_fec!R$7)</f>
        <v>0.12301461939248677</v>
      </c>
      <c r="S74" s="335">
        <f>IF(S$7=0,0,S$7/TRE_fec!S$7)</f>
        <v>0.12301461939248678</v>
      </c>
      <c r="T74" s="335">
        <f>IF(T$7=0,0,T$7/TRE_fec!T$7)</f>
        <v>0.12301461939248678</v>
      </c>
      <c r="U74" s="335">
        <f>IF(U$7=0,0,U$7/TRE_fec!U$7)</f>
        <v>0.12301461939248677</v>
      </c>
      <c r="V74" s="335">
        <f>IF(V$7=0,0,V$7/TRE_fec!V$7)</f>
        <v>0.12301461939248678</v>
      </c>
      <c r="W74" s="335">
        <f>IF(W$7=0,0,W$7/TRE_fec!W$7)</f>
        <v>0.12301461939248677</v>
      </c>
      <c r="X74" s="335">
        <f>IF(X$7=0,0,X$7/TRE_fec!X$7)</f>
        <v>0.12301461939248677</v>
      </c>
      <c r="Y74" s="335">
        <f>IF(Y$7=0,0,Y$7/TRE_fec!Y$7)</f>
        <v>0.12301461939248677</v>
      </c>
      <c r="DA74" s="177"/>
    </row>
    <row r="75" spans="1:105" ht="12" customHeight="1" x14ac:dyDescent="0.25">
      <c r="A75" s="173" t="s">
        <v>93</v>
      </c>
      <c r="B75" s="335">
        <f>IF(B$8=0,0,B$8/TRE_fec!B$8)</f>
        <v>0.66487837924902327</v>
      </c>
      <c r="C75" s="335">
        <f>IF(C$8=0,0,C$8/TRE_fec!C$8)</f>
        <v>0.66487837924902327</v>
      </c>
      <c r="D75" s="335">
        <f>IF(D$8=0,0,D$8/TRE_fec!D$8)</f>
        <v>0.66487837924902327</v>
      </c>
      <c r="E75" s="335">
        <f>IF(E$8=0,0,E$8/TRE_fec!E$8)</f>
        <v>0.66487837924902327</v>
      </c>
      <c r="F75" s="335">
        <f>IF(F$8=0,0,F$8/TRE_fec!F$8)</f>
        <v>0.66487837924902327</v>
      </c>
      <c r="G75" s="335">
        <f>IF(G$8=0,0,G$8/TRE_fec!G$8)</f>
        <v>0.66487837924902327</v>
      </c>
      <c r="H75" s="335">
        <f>IF(H$8=0,0,H$8/TRE_fec!H$8)</f>
        <v>0.66487837924902327</v>
      </c>
      <c r="I75" s="335">
        <f>IF(I$8=0,0,I$8/TRE_fec!I$8)</f>
        <v>0.66487837924902327</v>
      </c>
      <c r="J75" s="335">
        <f>IF(J$8=0,0,J$8/TRE_fec!J$8)</f>
        <v>0.66487837924902327</v>
      </c>
      <c r="K75" s="335">
        <f>IF(K$8=0,0,K$8/TRE_fec!K$8)</f>
        <v>0.66487837924902327</v>
      </c>
      <c r="L75" s="335">
        <f>IF(L$8=0,0,L$8/TRE_fec!L$8)</f>
        <v>0.66487837924902327</v>
      </c>
      <c r="M75" s="335">
        <f>IF(M$8=0,0,M$8/TRE_fec!M$8)</f>
        <v>0.66487837924902327</v>
      </c>
      <c r="N75" s="335">
        <f>IF(N$8=0,0,N$8/TRE_fec!N$8)</f>
        <v>0.66487837924902315</v>
      </c>
      <c r="O75" s="335">
        <f>IF(O$8=0,0,O$8/TRE_fec!O$8)</f>
        <v>0.66487837924902315</v>
      </c>
      <c r="P75" s="335">
        <f>IF(P$8=0,0,P$8/TRE_fec!P$8)</f>
        <v>0.66487837924902315</v>
      </c>
      <c r="Q75" s="335">
        <f>IF(Q$8=0,0,Q$8/TRE_fec!Q$8)</f>
        <v>0.66487837924902315</v>
      </c>
      <c r="R75" s="335">
        <f>IF(R$8=0,0,R$8/TRE_fec!R$8)</f>
        <v>0.66487837924902315</v>
      </c>
      <c r="S75" s="335">
        <f>IF(S$8=0,0,S$8/TRE_fec!S$8)</f>
        <v>0.66487837924902315</v>
      </c>
      <c r="T75" s="335">
        <f>IF(T$8=0,0,T$8/TRE_fec!T$8)</f>
        <v>0.66487837924902315</v>
      </c>
      <c r="U75" s="335">
        <f>IF(U$8=0,0,U$8/TRE_fec!U$8)</f>
        <v>0.66487837924902327</v>
      </c>
      <c r="V75" s="335">
        <f>IF(V$8=0,0,V$8/TRE_fec!V$8)</f>
        <v>0.66487837924902315</v>
      </c>
      <c r="W75" s="335">
        <f>IF(W$8=0,0,W$8/TRE_fec!W$8)</f>
        <v>0.66487837924902315</v>
      </c>
      <c r="X75" s="335">
        <f>IF(X$8=0,0,X$8/TRE_fec!X$8)</f>
        <v>0.66487837924902315</v>
      </c>
      <c r="Y75" s="335">
        <f>IF(Y$8=0,0,Y$8/TRE_fec!Y$8)</f>
        <v>0.66487837924902327</v>
      </c>
      <c r="DA75" s="177"/>
    </row>
    <row r="76" spans="1:105" ht="12" customHeight="1" x14ac:dyDescent="0.25">
      <c r="A76" s="173" t="s">
        <v>94</v>
      </c>
      <c r="B76" s="335">
        <f>IF(B$9=0,0,B$9/TRE_fec!B$9)</f>
        <v>0.47007651366170339</v>
      </c>
      <c r="C76" s="335">
        <f>IF(C$9=0,0,C$9/TRE_fec!C$9)</f>
        <v>0.47007651366170339</v>
      </c>
      <c r="D76" s="335">
        <f>IF(D$9=0,0,D$9/TRE_fec!D$9)</f>
        <v>0.47007651366170339</v>
      </c>
      <c r="E76" s="335">
        <f>IF(E$9=0,0,E$9/TRE_fec!E$9)</f>
        <v>0.47007651366170339</v>
      </c>
      <c r="F76" s="335">
        <f>IF(F$9=0,0,F$9/TRE_fec!F$9)</f>
        <v>0.47007651366170339</v>
      </c>
      <c r="G76" s="335">
        <f>IF(G$9=0,0,G$9/TRE_fec!G$9)</f>
        <v>0.47007651366170339</v>
      </c>
      <c r="H76" s="335">
        <f>IF(H$9=0,0,H$9/TRE_fec!H$9)</f>
        <v>0.47007651366170339</v>
      </c>
      <c r="I76" s="335">
        <f>IF(I$9=0,0,I$9/TRE_fec!I$9)</f>
        <v>0.47007651366170339</v>
      </c>
      <c r="J76" s="335">
        <f>IF(J$9=0,0,J$9/TRE_fec!J$9)</f>
        <v>0.47007651366170339</v>
      </c>
      <c r="K76" s="335">
        <f>IF(K$9=0,0,K$9/TRE_fec!K$9)</f>
        <v>0.47007651366170339</v>
      </c>
      <c r="L76" s="335">
        <f>IF(L$9=0,0,L$9/TRE_fec!L$9)</f>
        <v>0.47007651366170339</v>
      </c>
      <c r="M76" s="335">
        <f>IF(M$9=0,0,M$9/TRE_fec!M$9)</f>
        <v>0.47007651366170339</v>
      </c>
      <c r="N76" s="335">
        <f>IF(N$9=0,0,N$9/TRE_fec!N$9)</f>
        <v>0.47007651366170355</v>
      </c>
      <c r="O76" s="335">
        <f>IF(O$9=0,0,O$9/TRE_fec!O$9)</f>
        <v>0.47007651366170355</v>
      </c>
      <c r="P76" s="335">
        <f>IF(P$9=0,0,P$9/TRE_fec!P$9)</f>
        <v>0.47007651366170355</v>
      </c>
      <c r="Q76" s="335">
        <f>IF(Q$9=0,0,Q$9/TRE_fec!Q$9)</f>
        <v>0.47007651366170355</v>
      </c>
      <c r="R76" s="335">
        <f>IF(R$9=0,0,R$9/TRE_fec!R$9)</f>
        <v>0.47007651366170355</v>
      </c>
      <c r="S76" s="335">
        <f>IF(S$9=0,0,S$9/TRE_fec!S$9)</f>
        <v>0.47007651366170355</v>
      </c>
      <c r="T76" s="335">
        <f>IF(T$9=0,0,T$9/TRE_fec!T$9)</f>
        <v>0.47007651366170367</v>
      </c>
      <c r="U76" s="335">
        <f>IF(U$9=0,0,U$9/TRE_fec!U$9)</f>
        <v>0.47007651366170344</v>
      </c>
      <c r="V76" s="335">
        <f>IF(V$9=0,0,V$9/TRE_fec!V$9)</f>
        <v>0.47007651366170355</v>
      </c>
      <c r="W76" s="335">
        <f>IF(W$9=0,0,W$9/TRE_fec!W$9)</f>
        <v>0.47007651366170372</v>
      </c>
      <c r="X76" s="335">
        <f>IF(X$9=0,0,X$9/TRE_fec!X$9)</f>
        <v>0.47007651366170355</v>
      </c>
      <c r="Y76" s="335">
        <f>IF(Y$9=0,0,Y$9/TRE_fec!Y$9)</f>
        <v>0.47007651366170355</v>
      </c>
      <c r="DA76" s="177"/>
    </row>
    <row r="77" spans="1:105" ht="12" customHeight="1" x14ac:dyDescent="0.25">
      <c r="A77" s="56" t="s">
        <v>95</v>
      </c>
      <c r="B77" s="336">
        <f>IF(B$10=0,0,B$10/TRE_fec!B$10)</f>
        <v>0.82138150464295645</v>
      </c>
      <c r="C77" s="336">
        <f>IF(C$10=0,0,C$10/TRE_fec!C$10)</f>
        <v>0.82138150464295645</v>
      </c>
      <c r="D77" s="336">
        <f>IF(D$10=0,0,D$10/TRE_fec!D$10)</f>
        <v>0.82138150464295645</v>
      </c>
      <c r="E77" s="336">
        <f>IF(E$10=0,0,E$10/TRE_fec!E$10)</f>
        <v>0.82138150464295645</v>
      </c>
      <c r="F77" s="336">
        <f>IF(F$10=0,0,F$10/TRE_fec!F$10)</f>
        <v>0.82138150464295645</v>
      </c>
      <c r="G77" s="336">
        <f>IF(G$10=0,0,G$10/TRE_fec!G$10)</f>
        <v>0.82138150464295645</v>
      </c>
      <c r="H77" s="336">
        <f>IF(H$10=0,0,H$10/TRE_fec!H$10)</f>
        <v>0.82138150464295645</v>
      </c>
      <c r="I77" s="336">
        <f>IF(I$10=0,0,I$10/TRE_fec!I$10)</f>
        <v>0.82138150464295645</v>
      </c>
      <c r="J77" s="336">
        <f>IF(J$10=0,0,J$10/TRE_fec!J$10)</f>
        <v>0.82138150464295645</v>
      </c>
      <c r="K77" s="336">
        <f>IF(K$10=0,0,K$10/TRE_fec!K$10)</f>
        <v>0.82138150464295645</v>
      </c>
      <c r="L77" s="336">
        <f>IF(L$10=0,0,L$10/TRE_fec!L$10)</f>
        <v>0.82138150464295645</v>
      </c>
      <c r="M77" s="336">
        <f>IF(M$10=0,0,M$10/TRE_fec!M$10)</f>
        <v>0.82138150464295645</v>
      </c>
      <c r="N77" s="336">
        <f>IF(N$10=0,0,N$10/TRE_fec!N$10)</f>
        <v>0.82138150464295634</v>
      </c>
      <c r="O77" s="336">
        <f>IF(O$10=0,0,O$10/TRE_fec!O$10)</f>
        <v>0.82138150464295634</v>
      </c>
      <c r="P77" s="336">
        <f>IF(P$10=0,0,P$10/TRE_fec!P$10)</f>
        <v>0.82138150464295634</v>
      </c>
      <c r="Q77" s="336">
        <f>IF(Q$10=0,0,Q$10/TRE_fec!Q$10)</f>
        <v>0.82138150464295634</v>
      </c>
      <c r="R77" s="336">
        <f>IF(R$10=0,0,R$10/TRE_fec!R$10)</f>
        <v>0.82138150464295634</v>
      </c>
      <c r="S77" s="336">
        <f>IF(S$10=0,0,S$10/TRE_fec!S$10)</f>
        <v>0.82138150464295634</v>
      </c>
      <c r="T77" s="336">
        <f>IF(T$10=0,0,T$10/TRE_fec!T$10)</f>
        <v>0.82138150464295634</v>
      </c>
      <c r="U77" s="336">
        <f>IF(U$10=0,0,U$10/TRE_fec!U$10)</f>
        <v>0.82138150464295634</v>
      </c>
      <c r="V77" s="336">
        <f>IF(V$10=0,0,V$10/TRE_fec!V$10)</f>
        <v>0.82138150464295645</v>
      </c>
      <c r="W77" s="336">
        <f>IF(W$10=0,0,W$10/TRE_fec!W$10)</f>
        <v>0.82138150464295601</v>
      </c>
      <c r="X77" s="336">
        <f>IF(X$10=0,0,X$10/TRE_fec!X$10)</f>
        <v>0.75693042197022242</v>
      </c>
      <c r="Y77" s="336">
        <f>IF(Y$10=0,0,Y$10/TRE_fec!Y$10)</f>
        <v>0.75544779951853569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0.63078830632333527</v>
      </c>
      <c r="C78" s="349">
        <f>IF(C$16=0,0,C$16/TRE_fec!C$16)</f>
        <v>0.63078830632333527</v>
      </c>
      <c r="D78" s="349">
        <f>IF(D$16=0,0,D$16/TRE_fec!D$16)</f>
        <v>0.63078830632333527</v>
      </c>
      <c r="E78" s="349">
        <f>IF(E$16=0,0,E$16/TRE_fec!E$16)</f>
        <v>0.63078830632333527</v>
      </c>
      <c r="F78" s="349">
        <f>IF(F$16=0,0,F$16/TRE_fec!F$16)</f>
        <v>0.63078830632333527</v>
      </c>
      <c r="G78" s="349">
        <f>IF(G$16=0,0,G$16/TRE_fec!G$16)</f>
        <v>0.63078830632333527</v>
      </c>
      <c r="H78" s="349">
        <f>IF(H$16=0,0,H$16/TRE_fec!H$16)</f>
        <v>0.63078830632333527</v>
      </c>
      <c r="I78" s="349">
        <f>IF(I$16=0,0,I$16/TRE_fec!I$16)</f>
        <v>0.63078830632333527</v>
      </c>
      <c r="J78" s="349">
        <f>IF(J$16=0,0,J$16/TRE_fec!J$16)</f>
        <v>0.63078830632333527</v>
      </c>
      <c r="K78" s="349">
        <f>IF(K$16=0,0,K$16/TRE_fec!K$16)</f>
        <v>0.63078830632333527</v>
      </c>
      <c r="L78" s="349">
        <f>IF(L$16=0,0,L$16/TRE_fec!L$16)</f>
        <v>0.63078830632333527</v>
      </c>
      <c r="M78" s="349">
        <f>IF(M$16=0,0,M$16/TRE_fec!M$16)</f>
        <v>0.63078830632333527</v>
      </c>
      <c r="N78" s="349">
        <f>IF(N$16=0,0,N$16/TRE_fec!N$16)</f>
        <v>0.63078830632333482</v>
      </c>
      <c r="O78" s="349">
        <f>IF(O$16=0,0,O$16/TRE_fec!O$16)</f>
        <v>0.63078830632333482</v>
      </c>
      <c r="P78" s="349">
        <f>IF(P$16=0,0,P$16/TRE_fec!P$16)</f>
        <v>0.63078830632333482</v>
      </c>
      <c r="Q78" s="349">
        <f>IF(Q$16=0,0,Q$16/TRE_fec!Q$16)</f>
        <v>0.63078830632333482</v>
      </c>
      <c r="R78" s="349">
        <f>IF(R$16=0,0,R$16/TRE_fec!R$16)</f>
        <v>0.63078830632333482</v>
      </c>
      <c r="S78" s="349">
        <f>IF(S$16=0,0,S$16/TRE_fec!S$16)</f>
        <v>0.63078830632333494</v>
      </c>
      <c r="T78" s="349">
        <f>IF(T$16=0,0,T$16/TRE_fec!T$16)</f>
        <v>0.63078830632333494</v>
      </c>
      <c r="U78" s="349">
        <f>IF(U$16=0,0,U$16/TRE_fec!U$16)</f>
        <v>0.63078830632333482</v>
      </c>
      <c r="V78" s="349">
        <f>IF(V$16=0,0,V$16/TRE_fec!V$16)</f>
        <v>0.63078830632333494</v>
      </c>
      <c r="W78" s="349">
        <f>IF(W$16=0,0,W$16/TRE_fec!W$16)</f>
        <v>0.63078830632333505</v>
      </c>
      <c r="X78" s="349">
        <f>IF(X$16=0,0,X$16/TRE_fec!X$16)</f>
        <v>0.63078830632333494</v>
      </c>
      <c r="Y78" s="349">
        <f>IF(Y$16=0,0,Y$16/TRE_fec!Y$16)</f>
        <v>0.63078830632333482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0.54067569113428726</v>
      </c>
      <c r="C79" s="349">
        <f>IF(C$24=0,0,C$24/TRE_fec!C$24)</f>
        <v>0.54067569113428726</v>
      </c>
      <c r="D79" s="349">
        <f>IF(D$24=0,0,D$24/TRE_fec!D$24)</f>
        <v>0.54067569113428726</v>
      </c>
      <c r="E79" s="349">
        <f>IF(E$24=0,0,E$24/TRE_fec!E$24)</f>
        <v>0.54067569113428726</v>
      </c>
      <c r="F79" s="349">
        <f>IF(F$24=0,0,F$24/TRE_fec!F$24)</f>
        <v>0.54067569113428726</v>
      </c>
      <c r="G79" s="349">
        <f>IF(G$24=0,0,G$24/TRE_fec!G$24)</f>
        <v>0.54067569113428726</v>
      </c>
      <c r="H79" s="349">
        <f>IF(H$24=0,0,H$24/TRE_fec!H$24)</f>
        <v>0.54067569113428726</v>
      </c>
      <c r="I79" s="349">
        <f>IF(I$24=0,0,I$24/TRE_fec!I$24)</f>
        <v>0.54067569113428726</v>
      </c>
      <c r="J79" s="349">
        <f>IF(J$24=0,0,J$24/TRE_fec!J$24)</f>
        <v>0.54067569113428726</v>
      </c>
      <c r="K79" s="349">
        <f>IF(K$24=0,0,K$24/TRE_fec!K$24)</f>
        <v>0.54067569113428726</v>
      </c>
      <c r="L79" s="349">
        <f>IF(L$24=0,0,L$24/TRE_fec!L$24)</f>
        <v>0.54067569113428726</v>
      </c>
      <c r="M79" s="349">
        <f>IF(M$24=0,0,M$24/TRE_fec!M$24)</f>
        <v>0.54067569113428726</v>
      </c>
      <c r="N79" s="349">
        <f>IF(N$24=0,0,N$24/TRE_fec!N$24)</f>
        <v>0.54067569113428726</v>
      </c>
      <c r="O79" s="349">
        <f>IF(O$24=0,0,O$24/TRE_fec!O$24)</f>
        <v>0.54067569113428726</v>
      </c>
      <c r="P79" s="349">
        <f>IF(P$24=0,0,P$24/TRE_fec!P$24)</f>
        <v>0.54067569113428726</v>
      </c>
      <c r="Q79" s="349">
        <f>IF(Q$24=0,0,Q$24/TRE_fec!Q$24)</f>
        <v>0.54067569113428726</v>
      </c>
      <c r="R79" s="349">
        <f>IF(R$24=0,0,R$24/TRE_fec!R$24)</f>
        <v>0.54067569113428726</v>
      </c>
      <c r="S79" s="349">
        <f>IF(S$24=0,0,S$24/TRE_fec!S$24)</f>
        <v>0.54067569113428693</v>
      </c>
      <c r="T79" s="349">
        <f>IF(T$24=0,0,T$24/TRE_fec!T$24)</f>
        <v>0.54067569113428693</v>
      </c>
      <c r="U79" s="349">
        <f>IF(U$24=0,0,U$24/TRE_fec!U$24)</f>
        <v>0.54067569113428704</v>
      </c>
      <c r="V79" s="349">
        <f>IF(V$24=0,0,V$24/TRE_fec!V$24)</f>
        <v>0.54067569113428715</v>
      </c>
      <c r="W79" s="349">
        <f>IF(W$24=0,0,W$24/TRE_fec!W$24)</f>
        <v>0.54067569113428715</v>
      </c>
      <c r="X79" s="349">
        <f>IF(X$24=0,0,X$24/TRE_fec!X$24)</f>
        <v>0.54067569113428704</v>
      </c>
      <c r="Y79" s="349">
        <f>IF(Y$24=0,0,Y$24/TRE_fec!Y$24)</f>
        <v>0.54067569113428704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0.54067569113428704</v>
      </c>
      <c r="C80" s="349">
        <f>IF(C$27=0,0,C$27/TRE_fec!C$27)</f>
        <v>0.54067569113428704</v>
      </c>
      <c r="D80" s="349">
        <f>IF(D$27=0,0,D$27/TRE_fec!D$27)</f>
        <v>0.54067569113428704</v>
      </c>
      <c r="E80" s="349">
        <f>IF(E$27=0,0,E$27/TRE_fec!E$27)</f>
        <v>0.54067569113428704</v>
      </c>
      <c r="F80" s="349">
        <f>IF(F$27=0,0,F$27/TRE_fec!F$27)</f>
        <v>0.54067569113428704</v>
      </c>
      <c r="G80" s="349">
        <f>IF(G$27=0,0,G$27/TRE_fec!G$27)</f>
        <v>0.54067569113428704</v>
      </c>
      <c r="H80" s="349">
        <f>IF(H$27=0,0,H$27/TRE_fec!H$27)</f>
        <v>0.54067569113428704</v>
      </c>
      <c r="I80" s="349">
        <f>IF(I$27=0,0,I$27/TRE_fec!I$27)</f>
        <v>0.54067569113428704</v>
      </c>
      <c r="J80" s="349">
        <f>IF(J$27=0,0,J$27/TRE_fec!J$27)</f>
        <v>0.54067569113428704</v>
      </c>
      <c r="K80" s="349">
        <f>IF(K$27=0,0,K$27/TRE_fec!K$27)</f>
        <v>0.54067569113428704</v>
      </c>
      <c r="L80" s="349">
        <f>IF(L$27=0,0,L$27/TRE_fec!L$27)</f>
        <v>0.54067569113428704</v>
      </c>
      <c r="M80" s="349">
        <f>IF(M$27=0,0,M$27/TRE_fec!M$27)</f>
        <v>0.54067569113428704</v>
      </c>
      <c r="N80" s="349">
        <f>IF(N$27=0,0,N$27/TRE_fec!N$27)</f>
        <v>0.54067569113428715</v>
      </c>
      <c r="O80" s="349">
        <f>IF(O$27=0,0,O$27/TRE_fec!O$27)</f>
        <v>0.54067569113428715</v>
      </c>
      <c r="P80" s="349">
        <f>IF(P$27=0,0,P$27/TRE_fec!P$27)</f>
        <v>0.54067569113428715</v>
      </c>
      <c r="Q80" s="349">
        <f>IF(Q$27=0,0,Q$27/TRE_fec!Q$27)</f>
        <v>0.54067569113428715</v>
      </c>
      <c r="R80" s="349">
        <f>IF(R$27=0,0,R$27/TRE_fec!R$27)</f>
        <v>0.54067569113428715</v>
      </c>
      <c r="S80" s="349">
        <f>IF(S$27=0,0,S$27/TRE_fec!S$27)</f>
        <v>0.54067569113428693</v>
      </c>
      <c r="T80" s="349">
        <f>IF(T$27=0,0,T$27/TRE_fec!T$27)</f>
        <v>0.54067569113428704</v>
      </c>
      <c r="U80" s="349">
        <f>IF(U$27=0,0,U$27/TRE_fec!U$27)</f>
        <v>0.54067569113428704</v>
      </c>
      <c r="V80" s="349">
        <f>IF(V$27=0,0,V$27/TRE_fec!V$27)</f>
        <v>0.54067569113428682</v>
      </c>
      <c r="W80" s="349">
        <f>IF(W$27=0,0,W$27/TRE_fec!W$27)</f>
        <v>0.54067569113428693</v>
      </c>
      <c r="X80" s="349">
        <f>IF(X$27=0,0,X$27/TRE_fec!X$27)</f>
        <v>0.54067569113428726</v>
      </c>
      <c r="Y80" s="349">
        <f>IF(Y$27=0,0,Y$27/TRE_fec!Y$27)</f>
        <v>0.54067569113428715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</v>
      </c>
      <c r="C81" s="349">
        <f>IF(C$35=0,0,C$35/TRE_fec!C$35)</f>
        <v>0</v>
      </c>
      <c r="D81" s="349">
        <f>IF(D$35=0,0,D$35/TRE_fec!D$35)</f>
        <v>0</v>
      </c>
      <c r="E81" s="349">
        <f>IF(E$35=0,0,E$35/TRE_fec!E$35)</f>
        <v>0</v>
      </c>
      <c r="F81" s="349">
        <f>IF(F$35=0,0,F$35/TRE_fec!F$35)</f>
        <v>0</v>
      </c>
      <c r="G81" s="349">
        <f>IF(G$35=0,0,G$35/TRE_fec!G$35)</f>
        <v>0</v>
      </c>
      <c r="H81" s="349">
        <f>IF(H$35=0,0,H$35/TRE_fec!H$35)</f>
        <v>0</v>
      </c>
      <c r="I81" s="349">
        <f>IF(I$35=0,0,I$35/TRE_fec!I$35)</f>
        <v>0</v>
      </c>
      <c r="J81" s="349">
        <f>IF(J$35=0,0,J$35/TRE_fec!J$35)</f>
        <v>0</v>
      </c>
      <c r="K81" s="349">
        <f>IF(K$35=0,0,K$35/TRE_fec!K$35)</f>
        <v>0</v>
      </c>
      <c r="L81" s="349">
        <f>IF(L$35=0,0,L$35/TRE_fec!L$35)</f>
        <v>0</v>
      </c>
      <c r="M81" s="349">
        <f>IF(M$35=0,0,M$35/TRE_fec!M$35)</f>
        <v>0</v>
      </c>
      <c r="N81" s="349">
        <f>IF(N$35=0,0,N$35/TRE_fec!N$35)</f>
        <v>0</v>
      </c>
      <c r="O81" s="349">
        <f>IF(O$35=0,0,O$35/TRE_fec!O$35)</f>
        <v>0</v>
      </c>
      <c r="P81" s="349">
        <f>IF(P$35=0,0,P$35/TRE_fec!P$35)</f>
        <v>0</v>
      </c>
      <c r="Q81" s="349">
        <f>IF(Q$35=0,0,Q$35/TRE_fec!Q$35)</f>
        <v>0</v>
      </c>
      <c r="R81" s="349">
        <f>IF(R$35=0,0,R$35/TRE_fec!R$35)</f>
        <v>0</v>
      </c>
      <c r="S81" s="349">
        <f>IF(S$35=0,0,S$35/TRE_fec!S$35)</f>
        <v>0</v>
      </c>
      <c r="T81" s="349">
        <f>IF(T$35=0,0,T$35/TRE_fec!T$35)</f>
        <v>0</v>
      </c>
      <c r="U81" s="349">
        <f>IF(U$35=0,0,U$35/TRE_fec!U$35)</f>
        <v>0</v>
      </c>
      <c r="V81" s="349">
        <f>IF(V$35=0,0,V$35/TRE_fec!V$35)</f>
        <v>0</v>
      </c>
      <c r="W81" s="349">
        <f>IF(W$35=0,0,W$35/TRE_fec!W$35)</f>
        <v>0</v>
      </c>
      <c r="X81" s="349">
        <f>IF(X$35=0,0,X$35/TRE_fec!X$35)</f>
        <v>0</v>
      </c>
      <c r="Y81" s="349">
        <f>IF(Y$35=0,0,Y$35/TRE_fec!Y$35)</f>
        <v>0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0.61406112962556059</v>
      </c>
      <c r="C82" s="349">
        <f>IF(C$46=0,0,C$46/TRE_fec!C$46)</f>
        <v>0.61406112962556059</v>
      </c>
      <c r="D82" s="349">
        <f>IF(D$46=0,0,D$46/TRE_fec!D$46)</f>
        <v>0.61406112962556059</v>
      </c>
      <c r="E82" s="349">
        <f>IF(E$46=0,0,E$46/TRE_fec!E$46)</f>
        <v>0.61406112962556059</v>
      </c>
      <c r="F82" s="349">
        <f>IF(F$46=0,0,F$46/TRE_fec!F$46)</f>
        <v>0.61406112962556059</v>
      </c>
      <c r="G82" s="349">
        <f>IF(G$46=0,0,G$46/TRE_fec!G$46)</f>
        <v>0.61406112962556059</v>
      </c>
      <c r="H82" s="349">
        <f>IF(H$46=0,0,H$46/TRE_fec!H$46)</f>
        <v>0.61406112962556059</v>
      </c>
      <c r="I82" s="349">
        <f>IF(I$46=0,0,I$46/TRE_fec!I$46)</f>
        <v>0.61406112962556059</v>
      </c>
      <c r="J82" s="349">
        <f>IF(J$46=0,0,J$46/TRE_fec!J$46)</f>
        <v>0.61406112962556059</v>
      </c>
      <c r="K82" s="349">
        <f>IF(K$46=0,0,K$46/TRE_fec!K$46)</f>
        <v>0.61406112962556059</v>
      </c>
      <c r="L82" s="349">
        <f>IF(L$46=0,0,L$46/TRE_fec!L$46)</f>
        <v>0.61406112962556059</v>
      </c>
      <c r="M82" s="349">
        <f>IF(M$46=0,0,M$46/TRE_fec!M$46)</f>
        <v>0.61406112962556059</v>
      </c>
      <c r="N82" s="349">
        <f>IF(N$46=0,0,N$46/TRE_fec!N$46)</f>
        <v>0.61406112962556036</v>
      </c>
      <c r="O82" s="349">
        <f>IF(O$46=0,0,O$46/TRE_fec!O$46)</f>
        <v>0.61406112962556036</v>
      </c>
      <c r="P82" s="349">
        <f>IF(P$46=0,0,P$46/TRE_fec!P$46)</f>
        <v>0.61406112962556036</v>
      </c>
      <c r="Q82" s="349">
        <f>IF(Q$46=0,0,Q$46/TRE_fec!Q$46)</f>
        <v>0.61406112962556036</v>
      </c>
      <c r="R82" s="349">
        <f>IF(R$46=0,0,R$46/TRE_fec!R$46)</f>
        <v>0.61406112962556036</v>
      </c>
      <c r="S82" s="349">
        <f>IF(S$46=0,0,S$46/TRE_fec!S$46)</f>
        <v>0.61406112962556059</v>
      </c>
      <c r="T82" s="349">
        <f>IF(T$46=0,0,T$46/TRE_fec!T$46)</f>
        <v>0.61406112962556036</v>
      </c>
      <c r="U82" s="349">
        <f>IF(U$46=0,0,U$46/TRE_fec!U$46)</f>
        <v>0.61406112962556059</v>
      </c>
      <c r="V82" s="349">
        <f>IF(V$46=0,0,V$46/TRE_fec!V$46)</f>
        <v>0.61406112962556036</v>
      </c>
      <c r="W82" s="349">
        <f>IF(W$46=0,0,W$46/TRE_fec!W$46)</f>
        <v>0.61406112962556036</v>
      </c>
      <c r="X82" s="349">
        <f>IF(X$46=0,0,X$46/TRE_fec!X$46)</f>
        <v>0.61406112962556048</v>
      </c>
      <c r="Y82" s="349">
        <f>IF(Y$46=0,0,Y$46/TRE_fec!Y$46)</f>
        <v>0.61406112962556059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0.56526016639151566</v>
      </c>
      <c r="C83" s="337">
        <f>IF(C$47=0,0,C$47/TRE_fec!C$47)</f>
        <v>0.56526016639151566</v>
      </c>
      <c r="D83" s="337">
        <f>IF(D$47=0,0,D$47/TRE_fec!D$47)</f>
        <v>0.56526016639151566</v>
      </c>
      <c r="E83" s="337">
        <f>IF(E$47=0,0,E$47/TRE_fec!E$47)</f>
        <v>0.56526016639151566</v>
      </c>
      <c r="F83" s="337">
        <f>IF(F$47=0,0,F$47/TRE_fec!F$47)</f>
        <v>0.56526016639151566</v>
      </c>
      <c r="G83" s="337">
        <f>IF(G$47=0,0,G$47/TRE_fec!G$47)</f>
        <v>0.56526016639151566</v>
      </c>
      <c r="H83" s="337">
        <f>IF(H$47=0,0,H$47/TRE_fec!H$47)</f>
        <v>0.56526016639151566</v>
      </c>
      <c r="I83" s="337">
        <f>IF(I$47=0,0,I$47/TRE_fec!I$47)</f>
        <v>0.56526016639151566</v>
      </c>
      <c r="J83" s="337">
        <f>IF(J$47=0,0,J$47/TRE_fec!J$47)</f>
        <v>0.56526016639151566</v>
      </c>
      <c r="K83" s="337">
        <f>IF(K$47=0,0,K$47/TRE_fec!K$47)</f>
        <v>0.56526016639151566</v>
      </c>
      <c r="L83" s="337">
        <f>IF(L$47=0,0,L$47/TRE_fec!L$47)</f>
        <v>0.56526016639151566</v>
      </c>
      <c r="M83" s="337">
        <f>IF(M$47=0,0,M$47/TRE_fec!M$47)</f>
        <v>0.56526016639151566</v>
      </c>
      <c r="N83" s="337">
        <f>IF(N$47=0,0,N$47/TRE_fec!N$47)</f>
        <v>0.56526016639151566</v>
      </c>
      <c r="O83" s="337">
        <f>IF(O$47=0,0,O$47/TRE_fec!O$47)</f>
        <v>0.56526016639151566</v>
      </c>
      <c r="P83" s="337">
        <f>IF(P$47=0,0,P$47/TRE_fec!P$47)</f>
        <v>0.56526016639151566</v>
      </c>
      <c r="Q83" s="337">
        <f>IF(Q$47=0,0,Q$47/TRE_fec!Q$47)</f>
        <v>0.56526016639151566</v>
      </c>
      <c r="R83" s="337">
        <f>IF(R$47=0,0,R$47/TRE_fec!R$47)</f>
        <v>0.56526016639151566</v>
      </c>
      <c r="S83" s="337">
        <f>IF(S$47=0,0,S$47/TRE_fec!S$47)</f>
        <v>0.56526016639151588</v>
      </c>
      <c r="T83" s="337">
        <f>IF(T$47=0,0,T$47/TRE_fec!T$47)</f>
        <v>0.56526016639151588</v>
      </c>
      <c r="U83" s="337">
        <f>IF(U$47=0,0,U$47/TRE_fec!U$47)</f>
        <v>0.56526016639151588</v>
      </c>
      <c r="V83" s="337">
        <f>IF(V$47=0,0,V$47/TRE_fec!V$47)</f>
        <v>0.56526016639151588</v>
      </c>
      <c r="W83" s="337">
        <f>IF(W$47=0,0,W$47/TRE_fec!W$47)</f>
        <v>0.56526016639151588</v>
      </c>
      <c r="X83" s="337">
        <f>IF(X$47=0,0,X$47/TRE_fec!X$47)</f>
        <v>0.56526016639151577</v>
      </c>
      <c r="Y83" s="337">
        <f>IF(Y$47=0,0,Y$47/TRE_fec!Y$47)</f>
        <v>0.56526016639151566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CY: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2489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2490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</v>
      </c>
      <c r="M16" s="261">
        <f t="shared" si="0"/>
        <v>0</v>
      </c>
      <c r="N16" s="261">
        <f t="shared" si="0"/>
        <v>0</v>
      </c>
      <c r="O16" s="261">
        <f t="shared" si="0"/>
        <v>0</v>
      </c>
      <c r="P16" s="261">
        <f t="shared" si="0"/>
        <v>0</v>
      </c>
      <c r="Q16" s="261">
        <f t="shared" si="0"/>
        <v>0</v>
      </c>
      <c r="R16" s="261">
        <f t="shared" si="0"/>
        <v>0</v>
      </c>
      <c r="S16" s="261">
        <f t="shared" si="0"/>
        <v>0</v>
      </c>
      <c r="T16" s="261">
        <f t="shared" si="0"/>
        <v>0</v>
      </c>
      <c r="U16" s="261">
        <f t="shared" si="0"/>
        <v>0</v>
      </c>
      <c r="V16" s="261">
        <f t="shared" si="0"/>
        <v>0</v>
      </c>
      <c r="W16" s="261">
        <f t="shared" si="0"/>
        <v>0</v>
      </c>
      <c r="X16" s="261">
        <f t="shared" si="0"/>
        <v>0</v>
      </c>
      <c r="Y16" s="261">
        <f t="shared" si="0"/>
        <v>0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0</v>
      </c>
      <c r="X17" s="329">
        <v>0</v>
      </c>
      <c r="Y17" s="329">
        <v>0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2497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0</v>
      </c>
      <c r="M24" s="261">
        <f t="shared" si="1"/>
        <v>0</v>
      </c>
      <c r="N24" s="261">
        <f t="shared" si="1"/>
        <v>0</v>
      </c>
      <c r="O24" s="261">
        <f t="shared" si="1"/>
        <v>0</v>
      </c>
      <c r="P24" s="261">
        <f t="shared" si="1"/>
        <v>0</v>
      </c>
      <c r="Q24" s="261">
        <f t="shared" si="1"/>
        <v>0</v>
      </c>
      <c r="R24" s="261">
        <f t="shared" si="1"/>
        <v>0</v>
      </c>
      <c r="S24" s="261">
        <f t="shared" si="1"/>
        <v>0</v>
      </c>
      <c r="T24" s="261">
        <f t="shared" si="1"/>
        <v>0</v>
      </c>
      <c r="U24" s="261">
        <f t="shared" si="1"/>
        <v>0</v>
      </c>
      <c r="V24" s="261">
        <f t="shared" si="1"/>
        <v>0</v>
      </c>
      <c r="W24" s="261">
        <f t="shared" si="1"/>
        <v>0</v>
      </c>
      <c r="X24" s="261">
        <f t="shared" si="1"/>
        <v>0</v>
      </c>
      <c r="Y24" s="261">
        <f t="shared" si="1"/>
        <v>0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</v>
      </c>
      <c r="M27" s="261">
        <f t="shared" si="2"/>
        <v>0</v>
      </c>
      <c r="N27" s="261">
        <f t="shared" si="2"/>
        <v>0</v>
      </c>
      <c r="O27" s="261">
        <f t="shared" si="2"/>
        <v>0</v>
      </c>
      <c r="P27" s="261">
        <f t="shared" si="2"/>
        <v>0</v>
      </c>
      <c r="Q27" s="261">
        <f t="shared" si="2"/>
        <v>0</v>
      </c>
      <c r="R27" s="261">
        <f t="shared" si="2"/>
        <v>0</v>
      </c>
      <c r="S27" s="261">
        <f t="shared" si="2"/>
        <v>0</v>
      </c>
      <c r="T27" s="261">
        <f t="shared" si="2"/>
        <v>0</v>
      </c>
      <c r="U27" s="261">
        <f t="shared" si="2"/>
        <v>0</v>
      </c>
      <c r="V27" s="261">
        <f t="shared" si="2"/>
        <v>0</v>
      </c>
      <c r="W27" s="261">
        <f t="shared" si="2"/>
        <v>0</v>
      </c>
      <c r="X27" s="261">
        <f t="shared" si="2"/>
        <v>0</v>
      </c>
      <c r="Y27" s="261">
        <f t="shared" si="2"/>
        <v>0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0</v>
      </c>
      <c r="X28" s="329">
        <v>0</v>
      </c>
      <c r="Y28" s="329">
        <v>0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2506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X35" s="261">
        <v>0</v>
      </c>
      <c r="Y35" s="261">
        <v>0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2514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0</v>
      </c>
      <c r="M51" s="232">
        <f t="shared" si="3"/>
        <v>0</v>
      </c>
      <c r="N51" s="232">
        <f t="shared" si="3"/>
        <v>0</v>
      </c>
      <c r="O51" s="232">
        <f t="shared" si="3"/>
        <v>0</v>
      </c>
      <c r="P51" s="232">
        <f t="shared" si="3"/>
        <v>0</v>
      </c>
      <c r="Q51" s="232">
        <f t="shared" si="3"/>
        <v>0</v>
      </c>
      <c r="R51" s="232">
        <f t="shared" si="3"/>
        <v>0</v>
      </c>
      <c r="S51" s="232">
        <f t="shared" si="3"/>
        <v>0</v>
      </c>
      <c r="T51" s="232">
        <f t="shared" si="3"/>
        <v>0</v>
      </c>
      <c r="U51" s="232">
        <f t="shared" si="3"/>
        <v>0</v>
      </c>
      <c r="V51" s="232">
        <f t="shared" si="3"/>
        <v>0</v>
      </c>
      <c r="W51" s="232">
        <f t="shared" si="3"/>
        <v>0</v>
      </c>
      <c r="X51" s="232">
        <f t="shared" si="3"/>
        <v>0</v>
      </c>
      <c r="Y51" s="232">
        <f t="shared" si="3"/>
        <v>0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0</v>
      </c>
      <c r="D56" s="300">
        <f t="shared" si="8"/>
        <v>0</v>
      </c>
      <c r="E56" s="300">
        <f t="shared" si="8"/>
        <v>0</v>
      </c>
      <c r="F56" s="300">
        <f t="shared" si="8"/>
        <v>0</v>
      </c>
      <c r="G56" s="300">
        <f t="shared" si="8"/>
        <v>0</v>
      </c>
      <c r="H56" s="300">
        <f t="shared" si="8"/>
        <v>0</v>
      </c>
      <c r="I56" s="300">
        <f t="shared" si="8"/>
        <v>0</v>
      </c>
      <c r="J56" s="300">
        <f t="shared" si="8"/>
        <v>0</v>
      </c>
      <c r="K56" s="300">
        <f t="shared" si="8"/>
        <v>0</v>
      </c>
      <c r="L56" s="300">
        <f t="shared" si="8"/>
        <v>0</v>
      </c>
      <c r="M56" s="300">
        <f t="shared" si="8"/>
        <v>0</v>
      </c>
      <c r="N56" s="300">
        <f t="shared" si="8"/>
        <v>0</v>
      </c>
      <c r="O56" s="300">
        <f t="shared" si="8"/>
        <v>0</v>
      </c>
      <c r="P56" s="300">
        <f t="shared" si="8"/>
        <v>0</v>
      </c>
      <c r="Q56" s="300">
        <f t="shared" si="8"/>
        <v>0</v>
      </c>
      <c r="R56" s="300">
        <f t="shared" si="8"/>
        <v>0</v>
      </c>
      <c r="S56" s="300">
        <f t="shared" si="8"/>
        <v>0</v>
      </c>
      <c r="T56" s="300">
        <f t="shared" si="8"/>
        <v>0</v>
      </c>
      <c r="U56" s="300">
        <f t="shared" si="8"/>
        <v>0</v>
      </c>
      <c r="V56" s="300">
        <f t="shared" si="8"/>
        <v>0</v>
      </c>
      <c r="W56" s="300">
        <f t="shared" si="8"/>
        <v>0</v>
      </c>
      <c r="X56" s="300">
        <f t="shared" si="8"/>
        <v>0</v>
      </c>
      <c r="Y56" s="300">
        <f t="shared" si="8"/>
        <v>0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</v>
      </c>
      <c r="C57" s="301">
        <f t="shared" si="9"/>
        <v>0</v>
      </c>
      <c r="D57" s="301">
        <f t="shared" si="9"/>
        <v>0</v>
      </c>
      <c r="E57" s="301">
        <f t="shared" si="9"/>
        <v>0</v>
      </c>
      <c r="F57" s="301">
        <f t="shared" si="9"/>
        <v>0</v>
      </c>
      <c r="G57" s="301">
        <f t="shared" si="9"/>
        <v>0</v>
      </c>
      <c r="H57" s="301">
        <f t="shared" si="9"/>
        <v>0</v>
      </c>
      <c r="I57" s="301">
        <f t="shared" si="9"/>
        <v>0</v>
      </c>
      <c r="J57" s="301">
        <f t="shared" si="9"/>
        <v>0</v>
      </c>
      <c r="K57" s="301">
        <f t="shared" si="9"/>
        <v>0</v>
      </c>
      <c r="L57" s="301">
        <f t="shared" si="9"/>
        <v>0</v>
      </c>
      <c r="M57" s="301">
        <f t="shared" si="9"/>
        <v>0</v>
      </c>
      <c r="N57" s="301">
        <f t="shared" si="9"/>
        <v>0</v>
      </c>
      <c r="O57" s="301">
        <f t="shared" si="9"/>
        <v>0</v>
      </c>
      <c r="P57" s="301">
        <f t="shared" si="9"/>
        <v>0</v>
      </c>
      <c r="Q57" s="301">
        <f t="shared" si="9"/>
        <v>0</v>
      </c>
      <c r="R57" s="301">
        <f t="shared" si="9"/>
        <v>0</v>
      </c>
      <c r="S57" s="301">
        <f t="shared" si="9"/>
        <v>0</v>
      </c>
      <c r="T57" s="301">
        <f t="shared" si="9"/>
        <v>0</v>
      </c>
      <c r="U57" s="301">
        <f t="shared" si="9"/>
        <v>0</v>
      </c>
      <c r="V57" s="301">
        <f t="shared" si="9"/>
        <v>0</v>
      </c>
      <c r="W57" s="301">
        <f t="shared" si="9"/>
        <v>0</v>
      </c>
      <c r="X57" s="301">
        <f t="shared" si="9"/>
        <v>0</v>
      </c>
      <c r="Y57" s="301">
        <f t="shared" si="9"/>
        <v>0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0</v>
      </c>
      <c r="X58" s="302">
        <f t="shared" si="10"/>
        <v>0</v>
      </c>
      <c r="Y58" s="302">
        <f t="shared" si="10"/>
        <v>0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0</v>
      </c>
      <c r="M60" s="301">
        <f t="shared" si="12"/>
        <v>0</v>
      </c>
      <c r="N60" s="301">
        <f t="shared" si="12"/>
        <v>0</v>
      </c>
      <c r="O60" s="301">
        <f t="shared" si="12"/>
        <v>0</v>
      </c>
      <c r="P60" s="301">
        <f t="shared" si="12"/>
        <v>0</v>
      </c>
      <c r="Q60" s="301">
        <f t="shared" si="12"/>
        <v>0</v>
      </c>
      <c r="R60" s="301">
        <f t="shared" si="12"/>
        <v>0</v>
      </c>
      <c r="S60" s="301">
        <f t="shared" si="12"/>
        <v>0</v>
      </c>
      <c r="T60" s="301">
        <f t="shared" si="12"/>
        <v>0</v>
      </c>
      <c r="U60" s="301">
        <f t="shared" si="12"/>
        <v>0</v>
      </c>
      <c r="V60" s="301">
        <f t="shared" si="12"/>
        <v>0</v>
      </c>
      <c r="W60" s="301">
        <f t="shared" si="12"/>
        <v>0</v>
      </c>
      <c r="X60" s="301">
        <f t="shared" si="12"/>
        <v>0</v>
      </c>
      <c r="Y60" s="301">
        <f t="shared" si="12"/>
        <v>0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</v>
      </c>
      <c r="M63" s="301">
        <f t="shared" si="15"/>
        <v>0</v>
      </c>
      <c r="N63" s="301">
        <f t="shared" si="15"/>
        <v>0</v>
      </c>
      <c r="O63" s="301">
        <f t="shared" si="15"/>
        <v>0</v>
      </c>
      <c r="P63" s="301">
        <f t="shared" si="15"/>
        <v>0</v>
      </c>
      <c r="Q63" s="301">
        <f t="shared" si="15"/>
        <v>0</v>
      </c>
      <c r="R63" s="301">
        <f t="shared" si="15"/>
        <v>0</v>
      </c>
      <c r="S63" s="301">
        <f t="shared" si="15"/>
        <v>0</v>
      </c>
      <c r="T63" s="301">
        <f t="shared" si="15"/>
        <v>0</v>
      </c>
      <c r="U63" s="301">
        <f t="shared" si="15"/>
        <v>0</v>
      </c>
      <c r="V63" s="301">
        <f t="shared" si="15"/>
        <v>0</v>
      </c>
      <c r="W63" s="301">
        <f t="shared" si="15"/>
        <v>0</v>
      </c>
      <c r="X63" s="301">
        <f t="shared" si="15"/>
        <v>0</v>
      </c>
      <c r="Y63" s="301">
        <f t="shared" si="15"/>
        <v>0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0</v>
      </c>
      <c r="X64" s="302">
        <f t="shared" si="16"/>
        <v>0</v>
      </c>
      <c r="Y64" s="302">
        <f t="shared" si="16"/>
        <v>0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</v>
      </c>
      <c r="U66" s="301">
        <f t="shared" si="18"/>
        <v>0</v>
      </c>
      <c r="V66" s="301">
        <f t="shared" si="18"/>
        <v>0</v>
      </c>
      <c r="W66" s="301">
        <f t="shared" si="18"/>
        <v>0</v>
      </c>
      <c r="X66" s="301">
        <f t="shared" si="18"/>
        <v>0</v>
      </c>
      <c r="Y66" s="301">
        <f t="shared" si="18"/>
        <v>0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</v>
      </c>
      <c r="C72" s="320">
        <f>IF(C$5=0,0,C$5/TRE_fec!C$5)</f>
        <v>0</v>
      </c>
      <c r="D72" s="320">
        <f>IF(D$5=0,0,D$5/TRE_fec!D$5)</f>
        <v>0</v>
      </c>
      <c r="E72" s="320">
        <f>IF(E$5=0,0,E$5/TRE_fec!E$5)</f>
        <v>0</v>
      </c>
      <c r="F72" s="320">
        <f>IF(F$5=0,0,F$5/TRE_fec!F$5)</f>
        <v>0</v>
      </c>
      <c r="G72" s="320">
        <f>IF(G$5=0,0,G$5/TRE_fec!G$5)</f>
        <v>0</v>
      </c>
      <c r="H72" s="320">
        <f>IF(H$5=0,0,H$5/TRE_fec!H$5)</f>
        <v>0</v>
      </c>
      <c r="I72" s="320">
        <f>IF(I$5=0,0,I$5/TRE_fec!I$5)</f>
        <v>0</v>
      </c>
      <c r="J72" s="320">
        <f>IF(J$5=0,0,J$5/TRE_fec!J$5)</f>
        <v>0</v>
      </c>
      <c r="K72" s="320">
        <f>IF(K$5=0,0,K$5/TRE_fec!K$5)</f>
        <v>0</v>
      </c>
      <c r="L72" s="320">
        <f>IF(L$5=0,0,L$5/TRE_fec!L$5)</f>
        <v>0</v>
      </c>
      <c r="M72" s="320">
        <f>IF(M$5=0,0,M$5/TRE_fec!M$5)</f>
        <v>0</v>
      </c>
      <c r="N72" s="320">
        <f>IF(N$5=0,0,N$5/TRE_fec!N$5)</f>
        <v>0</v>
      </c>
      <c r="O72" s="320">
        <f>IF(O$5=0,0,O$5/TRE_fec!O$5)</f>
        <v>0</v>
      </c>
      <c r="P72" s="320">
        <f>IF(P$5=0,0,P$5/TRE_fec!P$5)</f>
        <v>0</v>
      </c>
      <c r="Q72" s="320">
        <f>IF(Q$5=0,0,Q$5/TRE_fec!Q$5)</f>
        <v>0</v>
      </c>
      <c r="R72" s="320">
        <f>IF(R$5=0,0,R$5/TRE_fec!R$5)</f>
        <v>0</v>
      </c>
      <c r="S72" s="320">
        <f>IF(S$5=0,0,S$5/TRE_fec!S$5)</f>
        <v>0</v>
      </c>
      <c r="T72" s="320">
        <f>IF(T$5=0,0,T$5/TRE_fec!T$5)</f>
        <v>0</v>
      </c>
      <c r="U72" s="320">
        <f>IF(U$5=0,0,U$5/TRE_fec!U$5)</f>
        <v>0</v>
      </c>
      <c r="V72" s="320">
        <f>IF(V$5=0,0,V$5/TRE_fec!V$5)</f>
        <v>0</v>
      </c>
      <c r="W72" s="320">
        <f>IF(W$5=0,0,W$5/TRE_fec!W$5)</f>
        <v>0</v>
      </c>
      <c r="X72" s="320">
        <f>IF(X$5=0,0,X$5/TRE_fec!X$5)</f>
        <v>0</v>
      </c>
      <c r="Y72" s="320">
        <f>IF(Y$5=0,0,Y$5/TRE_fec!Y$5)</f>
        <v>0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</v>
      </c>
      <c r="C77" s="332">
        <f>IF(C$10=0,0,C$10/TRE_fec!C$10)</f>
        <v>0</v>
      </c>
      <c r="D77" s="332">
        <f>IF(D$10=0,0,D$10/TRE_fec!D$10)</f>
        <v>0</v>
      </c>
      <c r="E77" s="332">
        <f>IF(E$10=0,0,E$10/TRE_fec!E$10)</f>
        <v>0</v>
      </c>
      <c r="F77" s="332">
        <f>IF(F$10=0,0,F$10/TRE_fec!F$10)</f>
        <v>0</v>
      </c>
      <c r="G77" s="332">
        <f>IF(G$10=0,0,G$10/TRE_fec!G$10)</f>
        <v>0</v>
      </c>
      <c r="H77" s="332">
        <f>IF(H$10=0,0,H$10/TRE_fec!H$10)</f>
        <v>0</v>
      </c>
      <c r="I77" s="332">
        <f>IF(I$10=0,0,I$10/TRE_fec!I$10)</f>
        <v>0</v>
      </c>
      <c r="J77" s="332">
        <f>IF(J$10=0,0,J$10/TRE_fec!J$10)</f>
        <v>0</v>
      </c>
      <c r="K77" s="332">
        <f>IF(K$10=0,0,K$10/TRE_fec!K$10)</f>
        <v>0</v>
      </c>
      <c r="L77" s="332">
        <f>IF(L$10=0,0,L$10/TRE_fec!L$10)</f>
        <v>0</v>
      </c>
      <c r="M77" s="332">
        <f>IF(M$10=0,0,M$10/TRE_fec!M$10)</f>
        <v>0</v>
      </c>
      <c r="N77" s="332">
        <f>IF(N$10=0,0,N$10/TRE_fec!N$10)</f>
        <v>0</v>
      </c>
      <c r="O77" s="332">
        <f>IF(O$10=0,0,O$10/TRE_fec!O$10)</f>
        <v>0</v>
      </c>
      <c r="P77" s="332">
        <f>IF(P$10=0,0,P$10/TRE_fec!P$10)</f>
        <v>0</v>
      </c>
      <c r="Q77" s="332">
        <f>IF(Q$10=0,0,Q$10/TRE_fec!Q$10)</f>
        <v>0</v>
      </c>
      <c r="R77" s="332">
        <f>IF(R$10=0,0,R$10/TRE_fec!R$10)</f>
        <v>0</v>
      </c>
      <c r="S77" s="332">
        <f>IF(S$10=0,0,S$10/TRE_fec!S$10)</f>
        <v>0</v>
      </c>
      <c r="T77" s="332">
        <f>IF(T$10=0,0,T$10/TRE_fec!T$10)</f>
        <v>0</v>
      </c>
      <c r="U77" s="332">
        <f>IF(U$10=0,0,U$10/TRE_fec!U$10)</f>
        <v>0</v>
      </c>
      <c r="V77" s="332">
        <f>IF(V$10=0,0,V$10/TRE_fec!V$10)</f>
        <v>0</v>
      </c>
      <c r="W77" s="332">
        <f>IF(W$10=0,0,W$10/TRE_fec!W$10)</f>
        <v>0</v>
      </c>
      <c r="X77" s="332">
        <f>IF(X$10=0,0,X$10/TRE_fec!X$10)</f>
        <v>0</v>
      </c>
      <c r="Y77" s="332">
        <f>IF(Y$10=0,0,Y$10/TRE_fec!Y$10)</f>
        <v>0</v>
      </c>
      <c r="DA77" s="68"/>
    </row>
    <row r="78" spans="1:105" ht="12" customHeight="1" x14ac:dyDescent="0.25">
      <c r="A78" s="174" t="s">
        <v>2403</v>
      </c>
      <c r="B78" s="348">
        <f>IF(B$16=0,0,B$16/TRE_fec!B$16)</f>
        <v>0</v>
      </c>
      <c r="C78" s="348">
        <f>IF(C$16=0,0,C$16/TRE_fec!C$16)</f>
        <v>0</v>
      </c>
      <c r="D78" s="348">
        <f>IF(D$16=0,0,D$16/TRE_fec!D$16)</f>
        <v>0</v>
      </c>
      <c r="E78" s="348">
        <f>IF(E$16=0,0,E$16/TRE_fec!E$16)</f>
        <v>0</v>
      </c>
      <c r="F78" s="348">
        <f>IF(F$16=0,0,F$16/TRE_fec!F$16)</f>
        <v>0</v>
      </c>
      <c r="G78" s="348">
        <f>IF(G$16=0,0,G$16/TRE_fec!G$16)</f>
        <v>0</v>
      </c>
      <c r="H78" s="348">
        <f>IF(H$16=0,0,H$16/TRE_fec!H$16)</f>
        <v>0</v>
      </c>
      <c r="I78" s="348">
        <f>IF(I$16=0,0,I$16/TRE_fec!I$16)</f>
        <v>0</v>
      </c>
      <c r="J78" s="348">
        <f>IF(J$16=0,0,J$16/TRE_fec!J$16)</f>
        <v>0</v>
      </c>
      <c r="K78" s="348">
        <f>IF(K$16=0,0,K$16/TRE_fec!K$16)</f>
        <v>0</v>
      </c>
      <c r="L78" s="348">
        <f>IF(L$16=0,0,L$16/TRE_fec!L$16)</f>
        <v>0</v>
      </c>
      <c r="M78" s="348">
        <f>IF(M$16=0,0,M$16/TRE_fec!M$16)</f>
        <v>0</v>
      </c>
      <c r="N78" s="348">
        <f>IF(N$16=0,0,N$16/TRE_fec!N$16)</f>
        <v>0</v>
      </c>
      <c r="O78" s="348">
        <f>IF(O$16=0,0,O$16/TRE_fec!O$16)</f>
        <v>0</v>
      </c>
      <c r="P78" s="348">
        <f>IF(P$16=0,0,P$16/TRE_fec!P$16)</f>
        <v>0</v>
      </c>
      <c r="Q78" s="348">
        <f>IF(Q$16=0,0,Q$16/TRE_fec!Q$16)</f>
        <v>0</v>
      </c>
      <c r="R78" s="348">
        <f>IF(R$16=0,0,R$16/TRE_fec!R$16)</f>
        <v>0</v>
      </c>
      <c r="S78" s="348">
        <f>IF(S$16=0,0,S$16/TRE_fec!S$16)</f>
        <v>0</v>
      </c>
      <c r="T78" s="348">
        <f>IF(T$16=0,0,T$16/TRE_fec!T$16)</f>
        <v>0</v>
      </c>
      <c r="U78" s="348">
        <f>IF(U$16=0,0,U$16/TRE_fec!U$16)</f>
        <v>0</v>
      </c>
      <c r="V78" s="348">
        <f>IF(V$16=0,0,V$16/TRE_fec!V$16)</f>
        <v>0</v>
      </c>
      <c r="W78" s="348">
        <f>IF(W$16=0,0,W$16/TRE_fec!W$16)</f>
        <v>0</v>
      </c>
      <c r="X78" s="348">
        <f>IF(X$16=0,0,X$16/TRE_fec!X$16)</f>
        <v>0</v>
      </c>
      <c r="Y78" s="348">
        <f>IF(Y$16=0,0,Y$16/TRE_fec!Y$16)</f>
        <v>0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0</v>
      </c>
      <c r="C79" s="348">
        <f>IF(C$24=0,0,C$24/TRE_fec!C$24)</f>
        <v>0</v>
      </c>
      <c r="D79" s="348">
        <f>IF(D$24=0,0,D$24/TRE_fec!D$24)</f>
        <v>0</v>
      </c>
      <c r="E79" s="348">
        <f>IF(E$24=0,0,E$24/TRE_fec!E$24)</f>
        <v>0</v>
      </c>
      <c r="F79" s="348">
        <f>IF(F$24=0,0,F$24/TRE_fec!F$24)</f>
        <v>0</v>
      </c>
      <c r="G79" s="348">
        <f>IF(G$24=0,0,G$24/TRE_fec!G$24)</f>
        <v>0</v>
      </c>
      <c r="H79" s="348">
        <f>IF(H$24=0,0,H$24/TRE_fec!H$24)</f>
        <v>0</v>
      </c>
      <c r="I79" s="348">
        <f>IF(I$24=0,0,I$24/TRE_fec!I$24)</f>
        <v>0</v>
      </c>
      <c r="J79" s="348">
        <f>IF(J$24=0,0,J$24/TRE_fec!J$24)</f>
        <v>0</v>
      </c>
      <c r="K79" s="348">
        <f>IF(K$24=0,0,K$24/TRE_fec!K$24)</f>
        <v>0</v>
      </c>
      <c r="L79" s="348">
        <f>IF(L$24=0,0,L$24/TRE_fec!L$24)</f>
        <v>0</v>
      </c>
      <c r="M79" s="348">
        <f>IF(M$24=0,0,M$24/TRE_fec!M$24)</f>
        <v>0</v>
      </c>
      <c r="N79" s="348">
        <f>IF(N$24=0,0,N$24/TRE_fec!N$24)</f>
        <v>0</v>
      </c>
      <c r="O79" s="348">
        <f>IF(O$24=0,0,O$24/TRE_fec!O$24)</f>
        <v>0</v>
      </c>
      <c r="P79" s="348">
        <f>IF(P$24=0,0,P$24/TRE_fec!P$24)</f>
        <v>0</v>
      </c>
      <c r="Q79" s="348">
        <f>IF(Q$24=0,0,Q$24/TRE_fec!Q$24)</f>
        <v>0</v>
      </c>
      <c r="R79" s="348">
        <f>IF(R$24=0,0,R$24/TRE_fec!R$24)</f>
        <v>0</v>
      </c>
      <c r="S79" s="348">
        <f>IF(S$24=0,0,S$24/TRE_fec!S$24)</f>
        <v>0</v>
      </c>
      <c r="T79" s="348">
        <f>IF(T$24=0,0,T$24/TRE_fec!T$24)</f>
        <v>0</v>
      </c>
      <c r="U79" s="348">
        <f>IF(U$24=0,0,U$24/TRE_fec!U$24)</f>
        <v>0</v>
      </c>
      <c r="V79" s="348">
        <f>IF(V$24=0,0,V$24/TRE_fec!V$24)</f>
        <v>0</v>
      </c>
      <c r="W79" s="348">
        <f>IF(W$24=0,0,W$24/TRE_fec!W$24)</f>
        <v>0</v>
      </c>
      <c r="X79" s="348">
        <f>IF(X$24=0,0,X$24/TRE_fec!X$24)</f>
        <v>0</v>
      </c>
      <c r="Y79" s="348">
        <f>IF(Y$24=0,0,Y$24/TRE_fec!Y$24)</f>
        <v>0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0</v>
      </c>
      <c r="C80" s="348">
        <f>IF(C$27=0,0,C$27/TRE_fec!C$27)</f>
        <v>0</v>
      </c>
      <c r="D80" s="348">
        <f>IF(D$27=0,0,D$27/TRE_fec!D$27)</f>
        <v>0</v>
      </c>
      <c r="E80" s="348">
        <f>IF(E$27=0,0,E$27/TRE_fec!E$27)</f>
        <v>0</v>
      </c>
      <c r="F80" s="348">
        <f>IF(F$27=0,0,F$27/TRE_fec!F$27)</f>
        <v>0</v>
      </c>
      <c r="G80" s="348">
        <f>IF(G$27=0,0,G$27/TRE_fec!G$27)</f>
        <v>0</v>
      </c>
      <c r="H80" s="348">
        <f>IF(H$27=0,0,H$27/TRE_fec!H$27)</f>
        <v>0</v>
      </c>
      <c r="I80" s="348">
        <f>IF(I$27=0,0,I$27/TRE_fec!I$27)</f>
        <v>0</v>
      </c>
      <c r="J80" s="348">
        <f>IF(J$27=0,0,J$27/TRE_fec!J$27)</f>
        <v>0</v>
      </c>
      <c r="K80" s="348">
        <f>IF(K$27=0,0,K$27/TRE_fec!K$27)</f>
        <v>0</v>
      </c>
      <c r="L80" s="348">
        <f>IF(L$27=0,0,L$27/TRE_fec!L$27)</f>
        <v>0</v>
      </c>
      <c r="M80" s="348">
        <f>IF(M$27=0,0,M$27/TRE_fec!M$27)</f>
        <v>0</v>
      </c>
      <c r="N80" s="348">
        <f>IF(N$27=0,0,N$27/TRE_fec!N$27)</f>
        <v>0</v>
      </c>
      <c r="O80" s="348">
        <f>IF(O$27=0,0,O$27/TRE_fec!O$27)</f>
        <v>0</v>
      </c>
      <c r="P80" s="348">
        <f>IF(P$27=0,0,P$27/TRE_fec!P$27)</f>
        <v>0</v>
      </c>
      <c r="Q80" s="348">
        <f>IF(Q$27=0,0,Q$27/TRE_fec!Q$27)</f>
        <v>0</v>
      </c>
      <c r="R80" s="348">
        <f>IF(R$27=0,0,R$27/TRE_fec!R$27)</f>
        <v>0</v>
      </c>
      <c r="S80" s="348">
        <f>IF(S$27=0,0,S$27/TRE_fec!S$27)</f>
        <v>0</v>
      </c>
      <c r="T80" s="348">
        <f>IF(T$27=0,0,T$27/TRE_fec!T$27)</f>
        <v>0</v>
      </c>
      <c r="U80" s="348">
        <f>IF(U$27=0,0,U$27/TRE_fec!U$27)</f>
        <v>0</v>
      </c>
      <c r="V80" s="348">
        <f>IF(V$27=0,0,V$27/TRE_fec!V$27)</f>
        <v>0</v>
      </c>
      <c r="W80" s="348">
        <f>IF(W$27=0,0,W$27/TRE_fec!W$27)</f>
        <v>0</v>
      </c>
      <c r="X80" s="348">
        <f>IF(X$27=0,0,X$27/TRE_fec!X$27)</f>
        <v>0</v>
      </c>
      <c r="Y80" s="348">
        <f>IF(Y$27=0,0,Y$27/TRE_fec!Y$27)</f>
        <v>0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0</v>
      </c>
      <c r="C81" s="348">
        <f>IF(C$35=0,0,C$35/TRE_fec!C$35)</f>
        <v>0</v>
      </c>
      <c r="D81" s="348">
        <f>IF(D$35=0,0,D$35/TRE_fec!D$35)</f>
        <v>0</v>
      </c>
      <c r="E81" s="348">
        <f>IF(E$35=0,0,E$35/TRE_fec!E$35)</f>
        <v>0</v>
      </c>
      <c r="F81" s="348">
        <f>IF(F$35=0,0,F$35/TRE_fec!F$35)</f>
        <v>0</v>
      </c>
      <c r="G81" s="348">
        <f>IF(G$35=0,0,G$35/TRE_fec!G$35)</f>
        <v>0</v>
      </c>
      <c r="H81" s="348">
        <f>IF(H$35=0,0,H$35/TRE_fec!H$35)</f>
        <v>0</v>
      </c>
      <c r="I81" s="348">
        <f>IF(I$35=0,0,I$35/TRE_fec!I$35)</f>
        <v>0</v>
      </c>
      <c r="J81" s="348">
        <f>IF(J$35=0,0,J$35/TRE_fec!J$35)</f>
        <v>0</v>
      </c>
      <c r="K81" s="348">
        <f>IF(K$35=0,0,K$35/TRE_fec!K$35)</f>
        <v>0</v>
      </c>
      <c r="L81" s="348">
        <f>IF(L$35=0,0,L$35/TRE_fec!L$35)</f>
        <v>0</v>
      </c>
      <c r="M81" s="348">
        <f>IF(M$35=0,0,M$35/TRE_fec!M$35)</f>
        <v>0</v>
      </c>
      <c r="N81" s="348">
        <f>IF(N$35=0,0,N$35/TRE_fec!N$35)</f>
        <v>0</v>
      </c>
      <c r="O81" s="348">
        <f>IF(O$35=0,0,O$35/TRE_fec!O$35)</f>
        <v>0</v>
      </c>
      <c r="P81" s="348">
        <f>IF(P$35=0,0,P$35/TRE_fec!P$35)</f>
        <v>0</v>
      </c>
      <c r="Q81" s="348">
        <f>IF(Q$35=0,0,Q$35/TRE_fec!Q$35)</f>
        <v>0</v>
      </c>
      <c r="R81" s="348">
        <f>IF(R$35=0,0,R$35/TRE_fec!R$35)</f>
        <v>0</v>
      </c>
      <c r="S81" s="348">
        <f>IF(S$35=0,0,S$35/TRE_fec!S$35)</f>
        <v>0</v>
      </c>
      <c r="T81" s="348">
        <f>IF(T$35=0,0,T$35/TRE_fec!T$35)</f>
        <v>0</v>
      </c>
      <c r="U81" s="348">
        <f>IF(U$35=0,0,U$35/TRE_fec!U$35)</f>
        <v>0</v>
      </c>
      <c r="V81" s="348">
        <f>IF(V$35=0,0,V$35/TRE_fec!V$35)</f>
        <v>0</v>
      </c>
      <c r="W81" s="348">
        <f>IF(W$35=0,0,W$35/TRE_fec!W$35)</f>
        <v>0</v>
      </c>
      <c r="X81" s="348">
        <f>IF(X$35=0,0,X$35/TRE_fec!X$35)</f>
        <v>0</v>
      </c>
      <c r="Y81" s="348">
        <f>IF(Y$35=0,0,Y$35/TRE_fec!Y$35)</f>
        <v>0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CY: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156.31257871830999</v>
      </c>
      <c r="C3" s="203">
        <v>152.75435870040309</v>
      </c>
      <c r="D3" s="203">
        <v>159.45222147936551</v>
      </c>
      <c r="E3" s="203">
        <v>172.24952418337969</v>
      </c>
      <c r="F3" s="203">
        <v>192.744153305564</v>
      </c>
      <c r="G3" s="203">
        <v>198.1505225766787</v>
      </c>
      <c r="H3" s="203">
        <v>217.19144771762211</v>
      </c>
      <c r="I3" s="203">
        <v>237.07213717284299</v>
      </c>
      <c r="J3" s="203">
        <v>234.0604055795776</v>
      </c>
      <c r="K3" s="203">
        <v>196.4418512295708</v>
      </c>
      <c r="L3" s="203">
        <v>205.90732230086729</v>
      </c>
      <c r="M3" s="203">
        <v>191.0627761879733</v>
      </c>
      <c r="N3" s="203">
        <v>174.97043082943301</v>
      </c>
      <c r="O3" s="203">
        <v>142.93174572505069</v>
      </c>
      <c r="P3" s="203">
        <v>145.67081661435779</v>
      </c>
      <c r="Q3" s="203">
        <v>148.764115</v>
      </c>
      <c r="R3" s="203">
        <v>143.10762722095899</v>
      </c>
      <c r="S3" s="203">
        <v>175.880137396653</v>
      </c>
      <c r="T3" s="203">
        <v>234.48553768127431</v>
      </c>
      <c r="U3" s="203">
        <v>254.37816110959821</v>
      </c>
      <c r="V3" s="203">
        <v>252.6972186920965</v>
      </c>
      <c r="W3" s="203">
        <v>285.77925942044072</v>
      </c>
      <c r="X3" s="203">
        <v>234.24815262185589</v>
      </c>
      <c r="Y3" s="203">
        <v>235.77542610865351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76.451010575092781</v>
      </c>
      <c r="C5" s="203">
        <v>73.108000990066046</v>
      </c>
      <c r="D5" s="203">
        <v>75.430138984782104</v>
      </c>
      <c r="E5" s="203">
        <v>65.229151881809756</v>
      </c>
      <c r="F5" s="203">
        <v>78.250927624157868</v>
      </c>
      <c r="G5" s="203">
        <v>85.858613748788827</v>
      </c>
      <c r="H5" s="203">
        <v>97.869227032946142</v>
      </c>
      <c r="I5" s="203">
        <v>109.77919389356749</v>
      </c>
      <c r="J5" s="203">
        <v>107.27196346744709</v>
      </c>
      <c r="K5" s="203">
        <v>90.188581962724626</v>
      </c>
      <c r="L5" s="203">
        <v>88.396775138367843</v>
      </c>
      <c r="M5" s="203">
        <v>85.833718316969779</v>
      </c>
      <c r="N5" s="203">
        <v>79.810496728920384</v>
      </c>
      <c r="O5" s="203">
        <v>64.915559951203036</v>
      </c>
      <c r="P5" s="203">
        <v>58.897798643953131</v>
      </c>
      <c r="Q5" s="203">
        <v>60.938414501607078</v>
      </c>
      <c r="R5" s="203">
        <v>72.444767307019305</v>
      </c>
      <c r="S5" s="203">
        <v>75.67241902145544</v>
      </c>
      <c r="T5" s="203">
        <v>90.819307635033027</v>
      </c>
      <c r="U5" s="203">
        <v>86.563763256016642</v>
      </c>
      <c r="V5" s="203">
        <v>74.379858585407973</v>
      </c>
      <c r="W5" s="203">
        <v>78.675926440921131</v>
      </c>
      <c r="X5" s="203">
        <v>103.90065213018229</v>
      </c>
      <c r="Y5" s="203">
        <v>111.9338925122825</v>
      </c>
      <c r="DA5" s="112" t="s">
        <v>2525</v>
      </c>
    </row>
    <row r="6" spans="1:105" ht="12" customHeight="1" x14ac:dyDescent="0.25">
      <c r="A6" s="154" t="s">
        <v>2112</v>
      </c>
      <c r="B6" s="338">
        <v>95.563763218865972</v>
      </c>
      <c r="C6" s="338">
        <v>90.785575057922671</v>
      </c>
      <c r="D6" s="338">
        <v>86.007386896979369</v>
      </c>
      <c r="E6" s="338">
        <v>86.007386896979369</v>
      </c>
      <c r="F6" s="338">
        <v>86.007386896979369</v>
      </c>
      <c r="G6" s="338">
        <v>90.785575057922671</v>
      </c>
      <c r="H6" s="338">
        <v>105.1201395407526</v>
      </c>
      <c r="I6" s="338">
        <v>119.45470402358249</v>
      </c>
      <c r="J6" s="338">
        <v>114.67651586263921</v>
      </c>
      <c r="K6" s="338">
        <v>114.67651586263921</v>
      </c>
      <c r="L6" s="338">
        <v>109.89832770169591</v>
      </c>
      <c r="M6" s="338">
        <v>109.89832770169591</v>
      </c>
      <c r="N6" s="338">
        <v>105.1201395407526</v>
      </c>
      <c r="O6" s="338">
        <v>100.3419513798093</v>
      </c>
      <c r="P6" s="338">
        <v>100.3419513798093</v>
      </c>
      <c r="Q6" s="338">
        <v>95.563763218865972</v>
      </c>
      <c r="R6" s="338">
        <v>90.785575057922671</v>
      </c>
      <c r="S6" s="338">
        <v>86.007386896979369</v>
      </c>
      <c r="T6" s="338">
        <v>100.3419513798093</v>
      </c>
      <c r="U6" s="338">
        <v>95.563763218865972</v>
      </c>
      <c r="V6" s="338">
        <v>95.563763218865972</v>
      </c>
      <c r="W6" s="338">
        <v>90.785575057922671</v>
      </c>
      <c r="X6" s="338">
        <v>109.89832770169591</v>
      </c>
      <c r="Y6" s="338">
        <v>119.45470402358249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4.7781881609432988</v>
      </c>
      <c r="G7" s="340">
        <v>4.7781881609432988</v>
      </c>
      <c r="H7" s="340">
        <v>19.112752643773199</v>
      </c>
      <c r="I7" s="340">
        <v>19.112752643773199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14.334564482829901</v>
      </c>
      <c r="U7" s="340">
        <v>0</v>
      </c>
      <c r="V7" s="340">
        <v>0</v>
      </c>
      <c r="W7" s="340">
        <v>0</v>
      </c>
      <c r="X7" s="340">
        <v>23.89094080471649</v>
      </c>
      <c r="Y7" s="340">
        <v>9.5563763218865976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4.7781881609433015</v>
      </c>
      <c r="D8" s="342">
        <f t="shared" si="0"/>
        <v>4.7781881609433015</v>
      </c>
      <c r="E8" s="342">
        <f t="shared" si="0"/>
        <v>0</v>
      </c>
      <c r="F8" s="342">
        <f t="shared" si="0"/>
        <v>4.7781881609433015</v>
      </c>
      <c r="G8" s="342">
        <f t="shared" si="0"/>
        <v>0</v>
      </c>
      <c r="H8" s="342">
        <f t="shared" si="0"/>
        <v>4.778188160943273</v>
      </c>
      <c r="I8" s="342">
        <f t="shared" si="0"/>
        <v>4.7781881609433157</v>
      </c>
      <c r="J8" s="342">
        <f t="shared" si="0"/>
        <v>4.7781881609432872</v>
      </c>
      <c r="K8" s="342">
        <f t="shared" si="0"/>
        <v>0</v>
      </c>
      <c r="L8" s="342">
        <f t="shared" si="0"/>
        <v>4.7781881609433015</v>
      </c>
      <c r="M8" s="342">
        <f t="shared" si="0"/>
        <v>0</v>
      </c>
      <c r="N8" s="342">
        <f t="shared" si="0"/>
        <v>4.7781881609433015</v>
      </c>
      <c r="O8" s="342">
        <f t="shared" si="0"/>
        <v>4.7781881609433015</v>
      </c>
      <c r="P8" s="342">
        <f t="shared" si="0"/>
        <v>0</v>
      </c>
      <c r="Q8" s="342">
        <f t="shared" si="0"/>
        <v>4.7781881609433299</v>
      </c>
      <c r="R8" s="342">
        <f t="shared" si="0"/>
        <v>4.7781881609433015</v>
      </c>
      <c r="S8" s="342">
        <f t="shared" si="0"/>
        <v>4.7781881609433015</v>
      </c>
      <c r="T8" s="342">
        <f t="shared" si="0"/>
        <v>0</v>
      </c>
      <c r="U8" s="342">
        <f t="shared" si="0"/>
        <v>4.7781881609433299</v>
      </c>
      <c r="V8" s="342">
        <f t="shared" si="0"/>
        <v>0</v>
      </c>
      <c r="W8" s="342">
        <f t="shared" si="0"/>
        <v>4.7781881609433015</v>
      </c>
      <c r="X8" s="342">
        <f t="shared" si="0"/>
        <v>4.7781881609432588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19.112752643773192</v>
      </c>
      <c r="C9" s="343">
        <f t="shared" si="1"/>
        <v>17.677574067856625</v>
      </c>
      <c r="D9" s="343">
        <f t="shared" si="1"/>
        <v>10.577247912197265</v>
      </c>
      <c r="E9" s="343">
        <f t="shared" si="1"/>
        <v>20.778235015169614</v>
      </c>
      <c r="F9" s="343">
        <f t="shared" si="1"/>
        <v>7.7564592728215018</v>
      </c>
      <c r="G9" s="343">
        <f t="shared" si="1"/>
        <v>4.9269613091338442</v>
      </c>
      <c r="H9" s="343">
        <f t="shared" si="1"/>
        <v>7.2509125078064613</v>
      </c>
      <c r="I9" s="343">
        <f t="shared" si="1"/>
        <v>9.6755101300149988</v>
      </c>
      <c r="J9" s="343">
        <f t="shared" si="1"/>
        <v>7.4045523951921126</v>
      </c>
      <c r="K9" s="343">
        <f t="shared" si="1"/>
        <v>24.48793389991458</v>
      </c>
      <c r="L9" s="343">
        <f t="shared" si="1"/>
        <v>21.501552563328062</v>
      </c>
      <c r="M9" s="343">
        <f t="shared" si="1"/>
        <v>24.064609384726126</v>
      </c>
      <c r="N9" s="343">
        <f t="shared" si="1"/>
        <v>25.309642811832219</v>
      </c>
      <c r="O9" s="343">
        <f t="shared" si="1"/>
        <v>35.426391428606266</v>
      </c>
      <c r="P9" s="343">
        <f t="shared" si="1"/>
        <v>41.444152735856171</v>
      </c>
      <c r="Q9" s="343">
        <f t="shared" si="1"/>
        <v>34.625348717258895</v>
      </c>
      <c r="R9" s="343">
        <f t="shared" si="1"/>
        <v>18.340807750903366</v>
      </c>
      <c r="S9" s="343">
        <f t="shared" si="1"/>
        <v>10.33496787552393</v>
      </c>
      <c r="T9" s="343">
        <f t="shared" si="1"/>
        <v>9.5226437447762748</v>
      </c>
      <c r="U9" s="343">
        <f t="shared" si="1"/>
        <v>8.9999999628493299</v>
      </c>
      <c r="V9" s="343">
        <f t="shared" si="1"/>
        <v>21.183904633457999</v>
      </c>
      <c r="W9" s="343">
        <f t="shared" si="1"/>
        <v>12.10964861700154</v>
      </c>
      <c r="X9" s="343">
        <f t="shared" si="1"/>
        <v>5.9976755715136107</v>
      </c>
      <c r="Y9" s="343">
        <f t="shared" si="1"/>
        <v>7.5208115112999963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1.9776440240756661</v>
      </c>
      <c r="C12" s="210">
        <v>1.9776440240756661</v>
      </c>
      <c r="D12" s="210">
        <v>2.0636285468615649</v>
      </c>
      <c r="E12" s="210">
        <v>1.9776440240756661</v>
      </c>
      <c r="F12" s="210">
        <v>2.3215821152192602</v>
      </c>
      <c r="G12" s="210">
        <v>2.493551160791057</v>
      </c>
      <c r="H12" s="210">
        <v>2.6655202063628551</v>
      </c>
      <c r="I12" s="210">
        <v>2.837489251934652</v>
      </c>
      <c r="J12" s="210">
        <v>2.9234737747205499</v>
      </c>
      <c r="K12" s="210">
        <v>2.5795356835769558</v>
      </c>
      <c r="L12" s="210">
        <v>2.493551160791057</v>
      </c>
      <c r="M12" s="210">
        <v>2.2355975924333622</v>
      </c>
      <c r="N12" s="210">
        <v>2.0636285468615649</v>
      </c>
      <c r="O12" s="210">
        <v>1.7196904557179711</v>
      </c>
      <c r="P12" s="210">
        <v>1.461736887360275</v>
      </c>
      <c r="Q12" s="210">
        <v>1.461736887360275</v>
      </c>
      <c r="R12" s="210">
        <v>1.7196904557179711</v>
      </c>
      <c r="S12" s="210">
        <v>1.778331900257953</v>
      </c>
      <c r="T12" s="210">
        <v>2.0891659501289772</v>
      </c>
      <c r="U12" s="210">
        <v>1.9664660361135</v>
      </c>
      <c r="V12" s="210">
        <v>1.708340498710232</v>
      </c>
      <c r="W12" s="210">
        <v>1.8039552880481511</v>
      </c>
      <c r="X12" s="210">
        <v>2.2587274290627679</v>
      </c>
      <c r="Y12" s="210">
        <v>2.3258813413585551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0</v>
      </c>
      <c r="V14" s="204">
        <f t="shared" si="2"/>
        <v>0</v>
      </c>
      <c r="W14" s="204">
        <f t="shared" si="2"/>
        <v>0</v>
      </c>
      <c r="X14" s="204">
        <f t="shared" si="2"/>
        <v>0</v>
      </c>
      <c r="Y14" s="204">
        <f t="shared" si="2"/>
        <v>0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2531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2532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</v>
      </c>
      <c r="X23" s="204">
        <f t="shared" si="4"/>
        <v>0.3885640584694755</v>
      </c>
      <c r="Y23" s="204">
        <f t="shared" si="4"/>
        <v>0.43465176268271699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0.3885640584694755</v>
      </c>
      <c r="Y27" s="204">
        <v>0.43465176268271699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2543</v>
      </c>
    </row>
    <row r="31" spans="1:105" ht="12" customHeight="1" x14ac:dyDescent="0.25">
      <c r="A31" s="21" t="s">
        <v>40</v>
      </c>
      <c r="B31" s="207">
        <v>1.9776440240756661</v>
      </c>
      <c r="C31" s="207">
        <v>1.9776440240756661</v>
      </c>
      <c r="D31" s="207">
        <v>2.0636285468615649</v>
      </c>
      <c r="E31" s="207">
        <v>1.9776440240756661</v>
      </c>
      <c r="F31" s="207">
        <v>2.3215821152192602</v>
      </c>
      <c r="G31" s="207">
        <v>2.493551160791057</v>
      </c>
      <c r="H31" s="207">
        <v>2.6655202063628551</v>
      </c>
      <c r="I31" s="207">
        <v>2.837489251934652</v>
      </c>
      <c r="J31" s="207">
        <v>2.9234737747205499</v>
      </c>
      <c r="K31" s="207">
        <v>2.5795356835769558</v>
      </c>
      <c r="L31" s="207">
        <v>2.493551160791057</v>
      </c>
      <c r="M31" s="207">
        <v>2.2355975924333622</v>
      </c>
      <c r="N31" s="207">
        <v>2.0636285468615649</v>
      </c>
      <c r="O31" s="207">
        <v>1.7196904557179711</v>
      </c>
      <c r="P31" s="207">
        <v>1.461736887360275</v>
      </c>
      <c r="Q31" s="207">
        <v>1.461736887360275</v>
      </c>
      <c r="R31" s="207">
        <v>1.7196904557179711</v>
      </c>
      <c r="S31" s="207">
        <v>1.778331900257953</v>
      </c>
      <c r="T31" s="207">
        <v>2.0891659501289772</v>
      </c>
      <c r="U31" s="207">
        <v>1.9664660361135</v>
      </c>
      <c r="V31" s="207">
        <v>1.708340498710232</v>
      </c>
      <c r="W31" s="207">
        <v>1.8039552880481511</v>
      </c>
      <c r="X31" s="207">
        <v>1.870163370593293</v>
      </c>
      <c r="Y31" s="207">
        <v>1.891229578675838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0</v>
      </c>
      <c r="C33" s="203">
        <f>MAE_emi!C5</f>
        <v>0</v>
      </c>
      <c r="D33" s="203">
        <f>MAE_emi!D5</f>
        <v>0</v>
      </c>
      <c r="E33" s="203">
        <f>MAE_emi!E5</f>
        <v>0</v>
      </c>
      <c r="F33" s="203">
        <f>MAE_emi!F5</f>
        <v>0</v>
      </c>
      <c r="G33" s="203">
        <f>MAE_emi!G5</f>
        <v>0</v>
      </c>
      <c r="H33" s="203">
        <f>MAE_emi!H5</f>
        <v>0</v>
      </c>
      <c r="I33" s="203">
        <f>MAE_emi!I5</f>
        <v>0</v>
      </c>
      <c r="J33" s="203">
        <f>MAE_emi!J5</f>
        <v>0</v>
      </c>
      <c r="K33" s="203">
        <f>MAE_emi!K5</f>
        <v>0</v>
      </c>
      <c r="L33" s="203">
        <f>MAE_emi!L5</f>
        <v>0</v>
      </c>
      <c r="M33" s="203">
        <f>MAE_emi!M5</f>
        <v>0</v>
      </c>
      <c r="N33" s="203">
        <f>MAE_emi!N5</f>
        <v>0</v>
      </c>
      <c r="O33" s="203">
        <f>MAE_emi!O5</f>
        <v>0</v>
      </c>
      <c r="P33" s="203">
        <f>MAE_emi!P5</f>
        <v>0</v>
      </c>
      <c r="Q33" s="203">
        <f>MAE_emi!Q5</f>
        <v>0</v>
      </c>
      <c r="R33" s="203">
        <f>MAE_emi!R5</f>
        <v>0</v>
      </c>
      <c r="S33" s="203">
        <f>MAE_emi!S5</f>
        <v>0</v>
      </c>
      <c r="T33" s="203">
        <f>MAE_emi!T5</f>
        <v>0</v>
      </c>
      <c r="U33" s="203">
        <f>MAE_emi!U5</f>
        <v>0</v>
      </c>
      <c r="V33" s="203">
        <f>MAE_emi!V5</f>
        <v>0</v>
      </c>
      <c r="W33" s="203">
        <f>MAE_emi!W5</f>
        <v>0</v>
      </c>
      <c r="X33" s="203">
        <f>MAE_emi!X5</f>
        <v>0</v>
      </c>
      <c r="Y33" s="203">
        <f>MAE_emi!Y5</f>
        <v>0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12.65185463826022</v>
      </c>
      <c r="C35" s="284">
        <f t="shared" si="5"/>
        <v>12.946563626079021</v>
      </c>
      <c r="D35" s="284">
        <f t="shared" si="5"/>
        <v>12.941986807807606</v>
      </c>
      <c r="E35" s="284">
        <f t="shared" si="5"/>
        <v>11.481274235452945</v>
      </c>
      <c r="F35" s="284">
        <f t="shared" si="5"/>
        <v>12.044889950766887</v>
      </c>
      <c r="G35" s="284">
        <f t="shared" si="5"/>
        <v>12.584126089428418</v>
      </c>
      <c r="H35" s="284">
        <f t="shared" si="5"/>
        <v>12.272675717086187</v>
      </c>
      <c r="I35" s="284">
        <f t="shared" si="5"/>
        <v>11.968885444626983</v>
      </c>
      <c r="J35" s="284">
        <f t="shared" si="5"/>
        <v>12.490253391988615</v>
      </c>
      <c r="K35" s="284">
        <f t="shared" si="5"/>
        <v>13.131293904181316</v>
      </c>
      <c r="L35" s="284">
        <f t="shared" si="5"/>
        <v>12.110065503875255</v>
      </c>
      <c r="M35" s="284">
        <f t="shared" si="5"/>
        <v>11.700853703883764</v>
      </c>
      <c r="N35" s="284">
        <f t="shared" si="5"/>
        <v>11.794155944402164</v>
      </c>
      <c r="O35" s="284">
        <f t="shared" si="5"/>
        <v>12.03155007304002</v>
      </c>
      <c r="P35" s="284">
        <f t="shared" si="5"/>
        <v>10.034521130131438</v>
      </c>
      <c r="Q35" s="284">
        <f t="shared" si="5"/>
        <v>9.8258702198461965</v>
      </c>
      <c r="R35" s="284">
        <f t="shared" si="5"/>
        <v>12.016763111184558</v>
      </c>
      <c r="S35" s="284">
        <f t="shared" si="5"/>
        <v>10.111044524870804</v>
      </c>
      <c r="T35" s="284">
        <f t="shared" si="5"/>
        <v>8.9095727215752092</v>
      </c>
      <c r="U35" s="284">
        <f t="shared" si="5"/>
        <v>7.7304829452959725</v>
      </c>
      <c r="V35" s="284">
        <f t="shared" si="5"/>
        <v>6.7604246202321301</v>
      </c>
      <c r="W35" s="284">
        <f t="shared" si="5"/>
        <v>6.3124080162660006</v>
      </c>
      <c r="X35" s="284">
        <f t="shared" si="5"/>
        <v>9.642455676946172</v>
      </c>
      <c r="Y35" s="284">
        <f t="shared" si="5"/>
        <v>9.8648166170070173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25.868121417873958</v>
      </c>
      <c r="C36" s="344">
        <f t="shared" si="6"/>
        <v>27.050993014354059</v>
      </c>
      <c r="D36" s="344">
        <f t="shared" si="6"/>
        <v>27.358143238711229</v>
      </c>
      <c r="E36" s="344">
        <f t="shared" si="6"/>
        <v>30.318407752089218</v>
      </c>
      <c r="F36" s="344">
        <f t="shared" si="6"/>
        <v>29.668429317156544</v>
      </c>
      <c r="G36" s="344">
        <f t="shared" si="6"/>
        <v>29.042527615072665</v>
      </c>
      <c r="H36" s="344">
        <f t="shared" si="6"/>
        <v>27.235529360679934</v>
      </c>
      <c r="I36" s="344">
        <f t="shared" si="6"/>
        <v>25.847240732024673</v>
      </c>
      <c r="J36" s="344">
        <f t="shared" si="6"/>
        <v>27.25291567547108</v>
      </c>
      <c r="K36" s="344">
        <f t="shared" si="6"/>
        <v>28.601577133600909</v>
      </c>
      <c r="L36" s="344">
        <f t="shared" si="6"/>
        <v>28.208621376604416</v>
      </c>
      <c r="M36" s="344">
        <f t="shared" si="6"/>
        <v>26.04568037210818</v>
      </c>
      <c r="N36" s="344">
        <f t="shared" si="6"/>
        <v>25.856605727825048</v>
      </c>
      <c r="O36" s="344">
        <f t="shared" si="6"/>
        <v>26.491190355758476</v>
      </c>
      <c r="P36" s="344">
        <f t="shared" si="6"/>
        <v>24.818192207771883</v>
      </c>
      <c r="Q36" s="344">
        <f t="shared" si="6"/>
        <v>23.987117146307209</v>
      </c>
      <c r="R36" s="344">
        <f t="shared" si="6"/>
        <v>23.737952645081478</v>
      </c>
      <c r="S36" s="344">
        <f t="shared" si="6"/>
        <v>23.500397149372766</v>
      </c>
      <c r="T36" s="344">
        <f t="shared" si="6"/>
        <v>23.003544119985047</v>
      </c>
      <c r="U36" s="344">
        <f t="shared" si="6"/>
        <v>22.716965646440055</v>
      </c>
      <c r="V36" s="344">
        <f t="shared" si="6"/>
        <v>22.967783633906752</v>
      </c>
      <c r="W36" s="344">
        <f t="shared" si="6"/>
        <v>22.928936075544868</v>
      </c>
      <c r="X36" s="344">
        <f t="shared" si="6"/>
        <v>21.739299828770047</v>
      </c>
      <c r="Y36" s="344">
        <f t="shared" si="6"/>
        <v>20.779062437262567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14.495488526132633</v>
      </c>
      <c r="C37" s="344">
        <f>IF(MAE_ued!C$5=0,"",MAE_ued!C$5/C$5*1000)</f>
        <v>15.158323734676921</v>
      </c>
      <c r="D37" s="344">
        <f>IF(MAE_ued!D$5=0,"",MAE_ued!D$5/D$5*1000)</f>
        <v>15.330438766961107</v>
      </c>
      <c r="E37" s="344">
        <f>IF(MAE_ued!E$5=0,"",MAE_ued!E$5/E$5*1000)</f>
        <v>16.989255794870157</v>
      </c>
      <c r="F37" s="344">
        <f>IF(MAE_ued!F$5=0,"",MAE_ued!F$5/F$5*1000)</f>
        <v>16.625033175314559</v>
      </c>
      <c r="G37" s="344">
        <f>IF(MAE_ued!G$5=0,"",MAE_ued!G$5/G$5*1000)</f>
        <v>16.27430221984692</v>
      </c>
      <c r="H37" s="344">
        <f>IF(MAE_ued!H$5=0,"",MAE_ued!H$5/H$5*1000)</f>
        <v>15.261730721508711</v>
      </c>
      <c r="I37" s="344">
        <f>IF(MAE_ued!I$5=0,"",MAE_ued!I$5/I$5*1000)</f>
        <v>14.4837878024018</v>
      </c>
      <c r="J37" s="344">
        <f>IF(MAE_ued!J$5=0,"",MAE_ued!J$5/J$5*1000)</f>
        <v>15.271473335689905</v>
      </c>
      <c r="K37" s="344">
        <f>IF(MAE_ued!K$5=0,"",MAE_ued!K$5/K$5*1000)</f>
        <v>16.027210730615316</v>
      </c>
      <c r="L37" s="344">
        <f>IF(MAE_ued!L$5=0,"",MAE_ued!L$5/L$5*1000)</f>
        <v>15.807013617156404</v>
      </c>
      <c r="M37" s="344">
        <f>IF(MAE_ued!M$5=0,"",MAE_ued!M$5/M$5*1000)</f>
        <v>14.594985653977247</v>
      </c>
      <c r="N37" s="344">
        <f>IF(MAE_ued!N$5=0,"",MAE_ued!N$5/N$5*1000)</f>
        <v>14.48903558158835</v>
      </c>
      <c r="O37" s="344">
        <f>IF(MAE_ued!O$5=0,"",MAE_ued!O$5/O$5*1000)</f>
        <v>14.844632110786373</v>
      </c>
      <c r="P37" s="344">
        <f>IF(MAE_ued!P$5=0,"",MAE_ued!P$5/P$5*1000)</f>
        <v>13.907149057160979</v>
      </c>
      <c r="Q37" s="344">
        <f>IF(MAE_ued!Q$5=0,"",MAE_ued!Q$5/Q$5*1000)</f>
        <v>13.44144693588161</v>
      </c>
      <c r="R37" s="344">
        <f>IF(MAE_ued!R$5=0,"",MAE_ued!R$5/R$5*1000)</f>
        <v>13.30182484619475</v>
      </c>
      <c r="S37" s="344">
        <f>IF(MAE_ued!S$5=0,"",MAE_ued!S$5/S$5*1000)</f>
        <v>13.168707991408914</v>
      </c>
      <c r="T37" s="344">
        <f>IF(MAE_ued!T$5=0,"",MAE_ued!T$5/T$5*1000)</f>
        <v>12.890290889899276</v>
      </c>
      <c r="U37" s="344">
        <f>IF(MAE_ued!U$5=0,"",MAE_ued!U$5/U$5*1000)</f>
        <v>12.72970346617404</v>
      </c>
      <c r="V37" s="344">
        <f>IF(MAE_ued!V$5=0,"",MAE_ued!V$5/V$5*1000)</f>
        <v>12.870252105201182</v>
      </c>
      <c r="W37" s="344">
        <f>IF(MAE_ued!W$5=0,"",MAE_ued!W$5/W$5*1000)</f>
        <v>12.848483445335772</v>
      </c>
      <c r="X37" s="344">
        <f>IF(MAE_ued!X$5=0,"",MAE_ued!X$5/X$5*1000)</f>
        <v>12.784417925102426</v>
      </c>
      <c r="Y37" s="344">
        <f>IF(MAE_ued!Y$5=0,"",MAE_ued!Y$5/Y$5*1000)</f>
        <v>12.28138356412436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0</v>
      </c>
      <c r="F38" s="345">
        <f t="shared" si="7"/>
        <v>0</v>
      </c>
      <c r="G38" s="345">
        <f t="shared" si="7"/>
        <v>0</v>
      </c>
      <c r="H38" s="345">
        <f t="shared" si="7"/>
        <v>0</v>
      </c>
      <c r="I38" s="345">
        <f t="shared" si="7"/>
        <v>0</v>
      </c>
      <c r="J38" s="345">
        <f t="shared" si="7"/>
        <v>0</v>
      </c>
      <c r="K38" s="345">
        <f t="shared" si="7"/>
        <v>0</v>
      </c>
      <c r="L38" s="345">
        <f t="shared" si="7"/>
        <v>0</v>
      </c>
      <c r="M38" s="345">
        <f t="shared" si="7"/>
        <v>0</v>
      </c>
      <c r="N38" s="345">
        <f t="shared" si="7"/>
        <v>0</v>
      </c>
      <c r="O38" s="345">
        <f t="shared" si="7"/>
        <v>0</v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</v>
      </c>
      <c r="T38" s="345">
        <f t="shared" si="7"/>
        <v>0</v>
      </c>
      <c r="U38" s="345">
        <f t="shared" si="7"/>
        <v>0</v>
      </c>
      <c r="V38" s="345">
        <f t="shared" si="7"/>
        <v>0</v>
      </c>
      <c r="W38" s="345">
        <f t="shared" si="7"/>
        <v>0</v>
      </c>
      <c r="X38" s="345">
        <f t="shared" si="7"/>
        <v>0</v>
      </c>
      <c r="Y38" s="345">
        <f t="shared" si="7"/>
        <v>0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CY: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1.9776440240756661</v>
      </c>
      <c r="C5" s="223">
        <v>1.9776440240756661</v>
      </c>
      <c r="D5" s="223">
        <v>2.0636285468615658</v>
      </c>
      <c r="E5" s="223">
        <v>1.9776440240756661</v>
      </c>
      <c r="F5" s="223">
        <v>2.3215821152192611</v>
      </c>
      <c r="G5" s="223">
        <v>2.493551160791057</v>
      </c>
      <c r="H5" s="223">
        <v>2.6655202063628551</v>
      </c>
      <c r="I5" s="223">
        <v>2.837489251934652</v>
      </c>
      <c r="J5" s="223">
        <v>2.9234737747205499</v>
      </c>
      <c r="K5" s="223">
        <v>2.5795356835769558</v>
      </c>
      <c r="L5" s="223">
        <v>2.493551160791057</v>
      </c>
      <c r="M5" s="223">
        <v>2.2355975924333622</v>
      </c>
      <c r="N5" s="223">
        <v>2.0636285468615658</v>
      </c>
      <c r="O5" s="223">
        <v>1.7196904557179711</v>
      </c>
      <c r="P5" s="223">
        <v>1.461736887360275</v>
      </c>
      <c r="Q5" s="223">
        <v>1.461736887360275</v>
      </c>
      <c r="R5" s="223">
        <v>1.7196904557179711</v>
      </c>
      <c r="S5" s="223">
        <v>1.778331900257953</v>
      </c>
      <c r="T5" s="223">
        <v>2.0891659501289772</v>
      </c>
      <c r="U5" s="223">
        <v>1.9664660361135009</v>
      </c>
      <c r="V5" s="223">
        <v>1.708340498710232</v>
      </c>
      <c r="W5" s="223">
        <v>1.8039552880481511</v>
      </c>
      <c r="X5" s="223">
        <v>2.2587274290627688</v>
      </c>
      <c r="Y5" s="223">
        <v>2.3258813413585551</v>
      </c>
      <c r="DA5" s="89" t="s">
        <v>2528</v>
      </c>
    </row>
    <row r="6" spans="1:105" ht="12" customHeight="1" x14ac:dyDescent="0.25">
      <c r="A6" s="55" t="s">
        <v>91</v>
      </c>
      <c r="B6" s="259">
        <v>6.1359687122295989E-2</v>
      </c>
      <c r="C6" s="259">
        <v>6.1359687122295989E-2</v>
      </c>
      <c r="D6" s="259">
        <v>6.402749960587413E-2</v>
      </c>
      <c r="E6" s="259">
        <v>6.1359687122295989E-2</v>
      </c>
      <c r="F6" s="259">
        <v>7.2030937056608332E-2</v>
      </c>
      <c r="G6" s="259">
        <v>7.7366562023764504E-2</v>
      </c>
      <c r="H6" s="259">
        <v>8.2702186990920704E-2</v>
      </c>
      <c r="I6" s="259">
        <v>8.8037811958076861E-2</v>
      </c>
      <c r="J6" s="259">
        <v>9.0705624441654961E-2</v>
      </c>
      <c r="K6" s="259">
        <v>8.0034374507342604E-2</v>
      </c>
      <c r="L6" s="259">
        <v>7.7366562023764504E-2</v>
      </c>
      <c r="M6" s="259">
        <v>6.9363124573030274E-2</v>
      </c>
      <c r="N6" s="259">
        <v>6.402749960587413E-2</v>
      </c>
      <c r="O6" s="259">
        <v>5.3356249671561752E-2</v>
      </c>
      <c r="P6" s="259">
        <v>4.5352812220827467E-2</v>
      </c>
      <c r="Q6" s="259">
        <v>4.5352812220827467E-2</v>
      </c>
      <c r="R6" s="259">
        <v>5.3356249671561752E-2</v>
      </c>
      <c r="S6" s="259">
        <v>5.5175697785361959E-2</v>
      </c>
      <c r="T6" s="259">
        <v>6.4819839913496782E-2</v>
      </c>
      <c r="U6" s="259">
        <v>6.1012871499430868E-2</v>
      </c>
      <c r="V6" s="259">
        <v>5.300409842372944E-2</v>
      </c>
      <c r="W6" s="259">
        <v>5.5970705905468252E-2</v>
      </c>
      <c r="X6" s="259">
        <v>5.9757980580719357E-2</v>
      </c>
      <c r="Y6" s="259">
        <v>6.0461418956217428E-2</v>
      </c>
      <c r="DA6" s="67" t="s">
        <v>2545</v>
      </c>
    </row>
    <row r="7" spans="1:105" ht="12" customHeight="1" x14ac:dyDescent="0.25">
      <c r="A7" s="173" t="s">
        <v>92</v>
      </c>
      <c r="B7" s="224">
        <v>8.3449174486322553E-2</v>
      </c>
      <c r="C7" s="224">
        <v>8.3449174486322553E-2</v>
      </c>
      <c r="D7" s="224">
        <v>8.7077399463988778E-2</v>
      </c>
      <c r="E7" s="224">
        <v>8.3449174486322553E-2</v>
      </c>
      <c r="F7" s="224">
        <v>9.7962074396987342E-2</v>
      </c>
      <c r="G7" s="224">
        <v>0.1052185243523197</v>
      </c>
      <c r="H7" s="224">
        <v>0.1124749743076522</v>
      </c>
      <c r="I7" s="224">
        <v>0.1197314242629846</v>
      </c>
      <c r="J7" s="224">
        <v>0.12335964924065081</v>
      </c>
      <c r="K7" s="224">
        <v>0.10884674932998591</v>
      </c>
      <c r="L7" s="224">
        <v>0.1052185243523197</v>
      </c>
      <c r="M7" s="224">
        <v>9.4333849419321131E-2</v>
      </c>
      <c r="N7" s="224">
        <v>8.7077399463988778E-2</v>
      </c>
      <c r="O7" s="224">
        <v>7.2564499553323988E-2</v>
      </c>
      <c r="P7" s="224">
        <v>6.1679824620325362E-2</v>
      </c>
      <c r="Q7" s="224">
        <v>6.1679824620325362E-2</v>
      </c>
      <c r="R7" s="224">
        <v>7.2564499553323988E-2</v>
      </c>
      <c r="S7" s="224">
        <v>7.5038948988092269E-2</v>
      </c>
      <c r="T7" s="224">
        <v>8.8154982282355646E-2</v>
      </c>
      <c r="U7" s="224">
        <v>8.2977505239225993E-2</v>
      </c>
      <c r="V7" s="224">
        <v>7.2085573856272026E-2</v>
      </c>
      <c r="W7" s="224">
        <v>7.6120160031436818E-2</v>
      </c>
      <c r="X7" s="224">
        <v>8.1270853589778341E-2</v>
      </c>
      <c r="Y7" s="224">
        <v>8.2227529780455708E-2</v>
      </c>
      <c r="DA7" s="177" t="s">
        <v>2546</v>
      </c>
    </row>
    <row r="8" spans="1:105" ht="12" customHeight="1" x14ac:dyDescent="0.25">
      <c r="A8" s="173" t="s">
        <v>93</v>
      </c>
      <c r="B8" s="224">
        <v>0.10308427436545731</v>
      </c>
      <c r="C8" s="224">
        <v>0.10308427436545731</v>
      </c>
      <c r="D8" s="224">
        <v>0.1075661993378685</v>
      </c>
      <c r="E8" s="224">
        <v>0.10308427436545731</v>
      </c>
      <c r="F8" s="224">
        <v>0.121011974255102</v>
      </c>
      <c r="G8" s="224">
        <v>0.1299758241999244</v>
      </c>
      <c r="H8" s="224">
        <v>0.13893967414474681</v>
      </c>
      <c r="I8" s="224">
        <v>0.14790352408956911</v>
      </c>
      <c r="J8" s="224">
        <v>0.15238544906198029</v>
      </c>
      <c r="K8" s="224">
        <v>0.13445774917233561</v>
      </c>
      <c r="L8" s="224">
        <v>0.1299758241999244</v>
      </c>
      <c r="M8" s="224">
        <v>0.1165300492826909</v>
      </c>
      <c r="N8" s="224">
        <v>0.1075661993378685</v>
      </c>
      <c r="O8" s="224">
        <v>8.9638499448223774E-2</v>
      </c>
      <c r="P8" s="224">
        <v>7.6192724530990158E-2</v>
      </c>
      <c r="Q8" s="224">
        <v>7.6192724530990158E-2</v>
      </c>
      <c r="R8" s="224">
        <v>8.9638499448223774E-2</v>
      </c>
      <c r="S8" s="224">
        <v>9.2695172279408128E-2</v>
      </c>
      <c r="T8" s="224">
        <v>0.1088973310546746</v>
      </c>
      <c r="U8" s="224">
        <v>0.1025016241190439</v>
      </c>
      <c r="V8" s="224">
        <v>8.9046885351865446E-2</v>
      </c>
      <c r="W8" s="224">
        <v>9.403078592118666E-2</v>
      </c>
      <c r="X8" s="224">
        <v>0.10039340737560851</v>
      </c>
      <c r="Y8" s="224">
        <v>0.1015751838464453</v>
      </c>
      <c r="DA8" s="177" t="s">
        <v>2547</v>
      </c>
    </row>
    <row r="9" spans="1:105" ht="12" customHeight="1" x14ac:dyDescent="0.25">
      <c r="A9" s="173" t="s">
        <v>94</v>
      </c>
      <c r="B9" s="224">
        <v>6.3814074607187826E-2</v>
      </c>
      <c r="C9" s="224">
        <v>6.3814074607187826E-2</v>
      </c>
      <c r="D9" s="224">
        <v>6.6588599590109085E-2</v>
      </c>
      <c r="E9" s="224">
        <v>6.3814074607187826E-2</v>
      </c>
      <c r="F9" s="224">
        <v>7.4912174538872667E-2</v>
      </c>
      <c r="G9" s="224">
        <v>8.0461224504715087E-2</v>
      </c>
      <c r="H9" s="224">
        <v>8.6010274470557535E-2</v>
      </c>
      <c r="I9" s="224">
        <v>9.1559324436399928E-2</v>
      </c>
      <c r="J9" s="224">
        <v>9.4333849419321172E-2</v>
      </c>
      <c r="K9" s="224">
        <v>8.323574948763629E-2</v>
      </c>
      <c r="L9" s="224">
        <v>8.0461224504715087E-2</v>
      </c>
      <c r="M9" s="224">
        <v>7.2137649555951477E-2</v>
      </c>
      <c r="N9" s="224">
        <v>6.6588599590109085E-2</v>
      </c>
      <c r="O9" s="224">
        <v>5.5490499658424217E-2</v>
      </c>
      <c r="P9" s="224">
        <v>4.7166924709660572E-2</v>
      </c>
      <c r="Q9" s="224">
        <v>4.7166924709660572E-2</v>
      </c>
      <c r="R9" s="224">
        <v>5.5490499658424217E-2</v>
      </c>
      <c r="S9" s="224">
        <v>5.7382725696776438E-2</v>
      </c>
      <c r="T9" s="224">
        <v>6.7412633510036638E-2</v>
      </c>
      <c r="U9" s="224">
        <v>6.3453386359408115E-2</v>
      </c>
      <c r="V9" s="224">
        <v>5.5124262360678591E-2</v>
      </c>
      <c r="W9" s="224">
        <v>5.8209534141686982E-2</v>
      </c>
      <c r="X9" s="224">
        <v>6.2148299803948162E-2</v>
      </c>
      <c r="Y9" s="224">
        <v>6.2879875714466141E-2</v>
      </c>
      <c r="DA9" s="177" t="s">
        <v>2548</v>
      </c>
    </row>
    <row r="10" spans="1:105" ht="12" customHeight="1" x14ac:dyDescent="0.25">
      <c r="A10" s="56" t="s">
        <v>95</v>
      </c>
      <c r="B10" s="260">
        <v>6.6268462092079677E-2</v>
      </c>
      <c r="C10" s="260">
        <v>6.6268462092079677E-2</v>
      </c>
      <c r="D10" s="260">
        <v>6.9149699574344053E-2</v>
      </c>
      <c r="E10" s="260">
        <v>6.6268462092079677E-2</v>
      </c>
      <c r="F10" s="260">
        <v>7.7793412021136987E-2</v>
      </c>
      <c r="G10" s="260">
        <v>8.3555886985665656E-2</v>
      </c>
      <c r="H10" s="260">
        <v>8.9318361950194353E-2</v>
      </c>
      <c r="I10" s="260">
        <v>9.508083691472298E-2</v>
      </c>
      <c r="J10" s="260">
        <v>9.796207439698737E-2</v>
      </c>
      <c r="K10" s="260">
        <v>8.643712446792999E-2</v>
      </c>
      <c r="L10" s="260">
        <v>8.3555886985665656E-2</v>
      </c>
      <c r="M10" s="260">
        <v>7.4912174538872667E-2</v>
      </c>
      <c r="N10" s="260">
        <v>6.9149699574344053E-2</v>
      </c>
      <c r="O10" s="260">
        <v>5.7624749645286702E-2</v>
      </c>
      <c r="P10" s="260">
        <v>4.8981037198493671E-2</v>
      </c>
      <c r="Q10" s="260">
        <v>4.8981037198493671E-2</v>
      </c>
      <c r="R10" s="260">
        <v>5.7624749645286702E-2</v>
      </c>
      <c r="S10" s="260">
        <v>5.9589753608190917E-2</v>
      </c>
      <c r="T10" s="260">
        <v>7.000542710657652E-2</v>
      </c>
      <c r="U10" s="260">
        <v>6.5893901219385362E-2</v>
      </c>
      <c r="V10" s="260">
        <v>5.7244426297627771E-2</v>
      </c>
      <c r="W10" s="260">
        <v>6.0448362377905719E-2</v>
      </c>
      <c r="X10" s="260">
        <v>0.39724558206728178</v>
      </c>
      <c r="Y10" s="260">
        <v>0.44248714468617639</v>
      </c>
      <c r="DA10" s="68" t="s">
        <v>2549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2550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0.38856405784241788</v>
      </c>
      <c r="Y13" s="226">
        <v>0.43465176185611992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6.6268462092079677E-2</v>
      </c>
      <c r="C15" s="226">
        <v>6.6268462092079677E-2</v>
      </c>
      <c r="D15" s="226">
        <v>6.9149699574344053E-2</v>
      </c>
      <c r="E15" s="226">
        <v>6.6268462092079677E-2</v>
      </c>
      <c r="F15" s="226">
        <v>7.7793412021136987E-2</v>
      </c>
      <c r="G15" s="226">
        <v>8.3555886985665656E-2</v>
      </c>
      <c r="H15" s="226">
        <v>8.9318361950194353E-2</v>
      </c>
      <c r="I15" s="226">
        <v>9.508083691472298E-2</v>
      </c>
      <c r="J15" s="226">
        <v>9.796207439698737E-2</v>
      </c>
      <c r="K15" s="226">
        <v>8.643712446792999E-2</v>
      </c>
      <c r="L15" s="226">
        <v>8.3555886985665656E-2</v>
      </c>
      <c r="M15" s="226">
        <v>7.4912174538872667E-2</v>
      </c>
      <c r="N15" s="226">
        <v>6.9149699574344053E-2</v>
      </c>
      <c r="O15" s="226">
        <v>5.7624749645286702E-2</v>
      </c>
      <c r="P15" s="226">
        <v>4.8981037198493671E-2</v>
      </c>
      <c r="Q15" s="226">
        <v>4.8981037198493671E-2</v>
      </c>
      <c r="R15" s="226">
        <v>5.7624749645286702E-2</v>
      </c>
      <c r="S15" s="226">
        <v>5.9589753608190917E-2</v>
      </c>
      <c r="T15" s="226">
        <v>7.000542710657652E-2</v>
      </c>
      <c r="U15" s="226">
        <v>6.5893901219385362E-2</v>
      </c>
      <c r="V15" s="226">
        <v>5.7244426297627771E-2</v>
      </c>
      <c r="W15" s="226">
        <v>6.0448362377905719E-2</v>
      </c>
      <c r="X15" s="226">
        <v>8.6815242248638961E-3</v>
      </c>
      <c r="Y15" s="226">
        <v>7.8353828300565531E-3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0.42951780985607202</v>
      </c>
      <c r="C16" s="261">
        <f t="shared" si="0"/>
        <v>0.42951780985607202</v>
      </c>
      <c r="D16" s="261">
        <f t="shared" si="0"/>
        <v>0.44819249724111881</v>
      </c>
      <c r="E16" s="261">
        <f t="shared" si="0"/>
        <v>0.42951780985607202</v>
      </c>
      <c r="F16" s="261">
        <f t="shared" si="0"/>
        <v>0.50421655939625831</v>
      </c>
      <c r="G16" s="261">
        <f t="shared" si="0"/>
        <v>0.54156593416635135</v>
      </c>
      <c r="H16" s="261">
        <f t="shared" si="0"/>
        <v>0.57891530893644494</v>
      </c>
      <c r="I16" s="261">
        <f t="shared" si="0"/>
        <v>0.61626468370653786</v>
      </c>
      <c r="J16" s="261">
        <f t="shared" si="0"/>
        <v>0.63493937109158483</v>
      </c>
      <c r="K16" s="261">
        <f t="shared" si="0"/>
        <v>0.5602406215513982</v>
      </c>
      <c r="L16" s="261">
        <f t="shared" si="0"/>
        <v>0.54156593416635135</v>
      </c>
      <c r="M16" s="261">
        <f t="shared" si="0"/>
        <v>0.48554187201121168</v>
      </c>
      <c r="N16" s="261">
        <f t="shared" si="0"/>
        <v>0.44819249724111881</v>
      </c>
      <c r="O16" s="261">
        <f t="shared" si="0"/>
        <v>0.3734937477009323</v>
      </c>
      <c r="P16" s="261">
        <f t="shared" si="0"/>
        <v>0.3174696855457923</v>
      </c>
      <c r="Q16" s="261">
        <f t="shared" si="0"/>
        <v>0.3174696855457923</v>
      </c>
      <c r="R16" s="261">
        <f t="shared" si="0"/>
        <v>0.3734937477009323</v>
      </c>
      <c r="S16" s="261">
        <f t="shared" si="0"/>
        <v>0.3862298844975337</v>
      </c>
      <c r="T16" s="261">
        <f t="shared" si="0"/>
        <v>0.4537388793944776</v>
      </c>
      <c r="U16" s="261">
        <f t="shared" si="0"/>
        <v>0.4270901004960162</v>
      </c>
      <c r="V16" s="261">
        <f t="shared" si="0"/>
        <v>0.37102868896610602</v>
      </c>
      <c r="W16" s="261">
        <f t="shared" si="0"/>
        <v>0.3917949413382778</v>
      </c>
      <c r="X16" s="261">
        <f t="shared" si="0"/>
        <v>0.41830586406503562</v>
      </c>
      <c r="Y16" s="261">
        <f t="shared" si="0"/>
        <v>0.42322993269352188</v>
      </c>
      <c r="DA16" s="70"/>
    </row>
    <row r="17" spans="1:105" ht="12" customHeight="1" x14ac:dyDescent="0.25">
      <c r="A17" s="60" t="s">
        <v>2556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0</v>
      </c>
      <c r="X17" s="329">
        <v>0</v>
      </c>
      <c r="Y17" s="329">
        <v>0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2559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2560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2562</v>
      </c>
    </row>
    <row r="23" spans="1:105" ht="12" customHeight="1" x14ac:dyDescent="0.25">
      <c r="A23" s="60" t="s">
        <v>2563</v>
      </c>
      <c r="B23" s="329">
        <v>0.42951780985607202</v>
      </c>
      <c r="C23" s="329">
        <v>0.42951780985607202</v>
      </c>
      <c r="D23" s="329">
        <v>0.44819249724111881</v>
      </c>
      <c r="E23" s="329">
        <v>0.42951780985607202</v>
      </c>
      <c r="F23" s="329">
        <v>0.50421655939625831</v>
      </c>
      <c r="G23" s="329">
        <v>0.54156593416635135</v>
      </c>
      <c r="H23" s="329">
        <v>0.57891530893644494</v>
      </c>
      <c r="I23" s="329">
        <v>0.61626468370653786</v>
      </c>
      <c r="J23" s="329">
        <v>0.63493937109158483</v>
      </c>
      <c r="K23" s="329">
        <v>0.5602406215513982</v>
      </c>
      <c r="L23" s="329">
        <v>0.54156593416635135</v>
      </c>
      <c r="M23" s="329">
        <v>0.48554187201121168</v>
      </c>
      <c r="N23" s="329">
        <v>0.44819249724111881</v>
      </c>
      <c r="O23" s="329">
        <v>0.3734937477009323</v>
      </c>
      <c r="P23" s="329">
        <v>0.3174696855457923</v>
      </c>
      <c r="Q23" s="329">
        <v>0.3174696855457923</v>
      </c>
      <c r="R23" s="329">
        <v>0.3734937477009323</v>
      </c>
      <c r="S23" s="329">
        <v>0.3862298844975337</v>
      </c>
      <c r="T23" s="329">
        <v>0.4537388793944776</v>
      </c>
      <c r="U23" s="329">
        <v>0.4270901004960162</v>
      </c>
      <c r="V23" s="329">
        <v>0.37102868896610602</v>
      </c>
      <c r="W23" s="329">
        <v>0.3917949413382778</v>
      </c>
      <c r="X23" s="329">
        <v>0.41830586406503562</v>
      </c>
      <c r="Y23" s="329">
        <v>0.42322993269352188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6.2586880864741914E-2</v>
      </c>
      <c r="C24" s="261">
        <f t="shared" si="1"/>
        <v>6.2586880864741914E-2</v>
      </c>
      <c r="D24" s="261">
        <f t="shared" si="1"/>
        <v>6.5308049597991608E-2</v>
      </c>
      <c r="E24" s="261">
        <f t="shared" si="1"/>
        <v>6.2586880864741914E-2</v>
      </c>
      <c r="F24" s="261">
        <f t="shared" si="1"/>
        <v>7.3471555797740534E-2</v>
      </c>
      <c r="G24" s="261">
        <f t="shared" si="1"/>
        <v>7.8913893264239782E-2</v>
      </c>
      <c r="H24" s="261">
        <f t="shared" si="1"/>
        <v>8.4356230730739168E-2</v>
      </c>
      <c r="I24" s="261">
        <f t="shared" si="1"/>
        <v>8.9798568197238429E-2</v>
      </c>
      <c r="J24" s="261">
        <f t="shared" si="1"/>
        <v>9.2519736930488095E-2</v>
      </c>
      <c r="K24" s="261">
        <f t="shared" si="1"/>
        <v>8.1635061997489475E-2</v>
      </c>
      <c r="L24" s="261">
        <f t="shared" si="1"/>
        <v>7.8913893264239782E-2</v>
      </c>
      <c r="M24" s="261">
        <f t="shared" si="1"/>
        <v>7.0750387064490883E-2</v>
      </c>
      <c r="N24" s="261">
        <f t="shared" si="1"/>
        <v>6.5308049597991608E-2</v>
      </c>
      <c r="O24" s="261">
        <f t="shared" si="1"/>
        <v>5.4423374664993002E-2</v>
      </c>
      <c r="P24" s="261">
        <f t="shared" si="1"/>
        <v>4.6259868465244033E-2</v>
      </c>
      <c r="Q24" s="261">
        <f t="shared" si="1"/>
        <v>4.6259868465244033E-2</v>
      </c>
      <c r="R24" s="261">
        <f t="shared" si="1"/>
        <v>5.4423374664993002E-2</v>
      </c>
      <c r="S24" s="261">
        <f t="shared" si="1"/>
        <v>5.6279211741069222E-2</v>
      </c>
      <c r="T24" s="261">
        <f t="shared" si="1"/>
        <v>6.6116236711766738E-2</v>
      </c>
      <c r="U24" s="261">
        <f t="shared" si="1"/>
        <v>6.2233128929419519E-2</v>
      </c>
      <c r="V24" s="261">
        <f t="shared" si="1"/>
        <v>5.4064180392204043E-2</v>
      </c>
      <c r="W24" s="261">
        <f t="shared" si="1"/>
        <v>5.7090120023577641E-2</v>
      </c>
      <c r="X24" s="261">
        <f t="shared" si="1"/>
        <v>6.095314019233377E-2</v>
      </c>
      <c r="Y24" s="261">
        <f t="shared" si="1"/>
        <v>6.1670647335341777E-2</v>
      </c>
      <c r="DA24" s="70"/>
    </row>
    <row r="25" spans="1:105" ht="12" customHeight="1" x14ac:dyDescent="0.25">
      <c r="A25" s="60" t="s">
        <v>2566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2567</v>
      </c>
    </row>
    <row r="26" spans="1:105" ht="12" customHeight="1" x14ac:dyDescent="0.25">
      <c r="A26" s="60" t="s">
        <v>2568</v>
      </c>
      <c r="B26" s="262">
        <v>6.2586880864741914E-2</v>
      </c>
      <c r="C26" s="262">
        <v>6.2586880864741914E-2</v>
      </c>
      <c r="D26" s="262">
        <v>6.5308049597991608E-2</v>
      </c>
      <c r="E26" s="262">
        <v>6.2586880864741914E-2</v>
      </c>
      <c r="F26" s="262">
        <v>7.3471555797740534E-2</v>
      </c>
      <c r="G26" s="262">
        <v>7.8913893264239782E-2</v>
      </c>
      <c r="H26" s="262">
        <v>8.4356230730739168E-2</v>
      </c>
      <c r="I26" s="262">
        <v>8.9798568197238429E-2</v>
      </c>
      <c r="J26" s="262">
        <v>9.2519736930488095E-2</v>
      </c>
      <c r="K26" s="262">
        <v>8.1635061997489475E-2</v>
      </c>
      <c r="L26" s="262">
        <v>7.8913893264239782E-2</v>
      </c>
      <c r="M26" s="262">
        <v>7.0750387064490883E-2</v>
      </c>
      <c r="N26" s="262">
        <v>6.5308049597991608E-2</v>
      </c>
      <c r="O26" s="262">
        <v>5.4423374664993002E-2</v>
      </c>
      <c r="P26" s="262">
        <v>4.6259868465244033E-2</v>
      </c>
      <c r="Q26" s="262">
        <v>4.6259868465244033E-2</v>
      </c>
      <c r="R26" s="262">
        <v>5.4423374664993002E-2</v>
      </c>
      <c r="S26" s="262">
        <v>5.6279211741069222E-2</v>
      </c>
      <c r="T26" s="262">
        <v>6.6116236711766738E-2</v>
      </c>
      <c r="U26" s="262">
        <v>6.2233128929419519E-2</v>
      </c>
      <c r="V26" s="262">
        <v>5.4064180392204043E-2</v>
      </c>
      <c r="W26" s="262">
        <v>5.7090120023577641E-2</v>
      </c>
      <c r="X26" s="262">
        <v>6.095314019233377E-2</v>
      </c>
      <c r="Y26" s="262">
        <v>6.1670647335341777E-2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0.61359687122296003</v>
      </c>
      <c r="C27" s="261">
        <f t="shared" si="2"/>
        <v>0.61359687122296003</v>
      </c>
      <c r="D27" s="261">
        <f t="shared" si="2"/>
        <v>0.64027499605874127</v>
      </c>
      <c r="E27" s="261">
        <f t="shared" si="2"/>
        <v>0.61359687122296003</v>
      </c>
      <c r="F27" s="261">
        <f t="shared" si="2"/>
        <v>0.72030937056608357</v>
      </c>
      <c r="G27" s="261">
        <f t="shared" si="2"/>
        <v>0.77366562023764496</v>
      </c>
      <c r="H27" s="261">
        <f t="shared" si="2"/>
        <v>0.82702186990920701</v>
      </c>
      <c r="I27" s="261">
        <f t="shared" si="2"/>
        <v>0.88037811958076873</v>
      </c>
      <c r="J27" s="261">
        <f t="shared" si="2"/>
        <v>0.90705624441654964</v>
      </c>
      <c r="K27" s="261">
        <f t="shared" si="2"/>
        <v>0.80034374507342576</v>
      </c>
      <c r="L27" s="261">
        <f t="shared" si="2"/>
        <v>0.77366562023764496</v>
      </c>
      <c r="M27" s="261">
        <f t="shared" si="2"/>
        <v>0.69363124573030266</v>
      </c>
      <c r="N27" s="261">
        <f t="shared" si="2"/>
        <v>0.64027499605874127</v>
      </c>
      <c r="O27" s="261">
        <f t="shared" si="2"/>
        <v>0.53356249671561751</v>
      </c>
      <c r="P27" s="261">
        <f t="shared" si="2"/>
        <v>0.4535281222082746</v>
      </c>
      <c r="Q27" s="261">
        <f t="shared" si="2"/>
        <v>0.4535281222082746</v>
      </c>
      <c r="R27" s="261">
        <f t="shared" si="2"/>
        <v>0.53356249671561751</v>
      </c>
      <c r="S27" s="261">
        <f t="shared" si="2"/>
        <v>0.55175697785361977</v>
      </c>
      <c r="T27" s="261">
        <f t="shared" si="2"/>
        <v>0.6481983991349678</v>
      </c>
      <c r="U27" s="261">
        <f t="shared" si="2"/>
        <v>0.61012871499430887</v>
      </c>
      <c r="V27" s="261">
        <f t="shared" si="2"/>
        <v>0.53004098423729429</v>
      </c>
      <c r="W27" s="261">
        <f t="shared" si="2"/>
        <v>0.55970705905468243</v>
      </c>
      <c r="X27" s="261">
        <f t="shared" si="2"/>
        <v>0.59757980580719372</v>
      </c>
      <c r="Y27" s="261">
        <f t="shared" si="2"/>
        <v>0.60461418956217439</v>
      </c>
      <c r="DA27" s="70"/>
    </row>
    <row r="28" spans="1:105" ht="12" customHeight="1" x14ac:dyDescent="0.25">
      <c r="A28" s="60" t="s">
        <v>2571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0</v>
      </c>
      <c r="X28" s="329">
        <v>0</v>
      </c>
      <c r="Y28" s="329">
        <v>0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2574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2575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2577</v>
      </c>
    </row>
    <row r="34" spans="1:105" ht="12" customHeight="1" x14ac:dyDescent="0.25">
      <c r="A34" s="60" t="s">
        <v>2578</v>
      </c>
      <c r="B34" s="329">
        <v>0.61359687122296003</v>
      </c>
      <c r="C34" s="329">
        <v>0.61359687122296003</v>
      </c>
      <c r="D34" s="329">
        <v>0.64027499605874127</v>
      </c>
      <c r="E34" s="329">
        <v>0.61359687122296003</v>
      </c>
      <c r="F34" s="329">
        <v>0.72030937056608357</v>
      </c>
      <c r="G34" s="329">
        <v>0.77366562023764496</v>
      </c>
      <c r="H34" s="329">
        <v>0.82702186990920701</v>
      </c>
      <c r="I34" s="329">
        <v>0.88037811958076873</v>
      </c>
      <c r="J34" s="329">
        <v>0.90705624441654964</v>
      </c>
      <c r="K34" s="329">
        <v>0.80034374507342576</v>
      </c>
      <c r="L34" s="329">
        <v>0.77366562023764496</v>
      </c>
      <c r="M34" s="329">
        <v>0.69363124573030266</v>
      </c>
      <c r="N34" s="329">
        <v>0.64027499605874127</v>
      </c>
      <c r="O34" s="329">
        <v>0.53356249671561751</v>
      </c>
      <c r="P34" s="329">
        <v>0.4535281222082746</v>
      </c>
      <c r="Q34" s="329">
        <v>0.4535281222082746</v>
      </c>
      <c r="R34" s="329">
        <v>0.53356249671561751</v>
      </c>
      <c r="S34" s="329">
        <v>0.55175697785361977</v>
      </c>
      <c r="T34" s="329">
        <v>0.6481983991349678</v>
      </c>
      <c r="U34" s="329">
        <v>0.61012871499430887</v>
      </c>
      <c r="V34" s="329">
        <v>0.53004098423729429</v>
      </c>
      <c r="W34" s="329">
        <v>0.55970705905468243</v>
      </c>
      <c r="X34" s="329">
        <v>0.59757980580719372</v>
      </c>
      <c r="Y34" s="329">
        <v>0.60461418956217439</v>
      </c>
      <c r="DA34" s="72" t="s">
        <v>2579</v>
      </c>
    </row>
    <row r="35" spans="1:105" ht="12" customHeight="1" x14ac:dyDescent="0.25">
      <c r="A35" s="57" t="s">
        <v>2580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X35" s="261">
        <v>0</v>
      </c>
      <c r="Y35" s="261">
        <v>0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2584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2585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2591</v>
      </c>
    </row>
    <row r="46" spans="1:105" ht="12" customHeight="1" x14ac:dyDescent="0.25">
      <c r="A46" s="57" t="s">
        <v>2592</v>
      </c>
      <c r="B46" s="261">
        <v>0.2945264981870207</v>
      </c>
      <c r="C46" s="261">
        <v>0.2945264981870207</v>
      </c>
      <c r="D46" s="261">
        <v>0.30733199810819578</v>
      </c>
      <c r="E46" s="261">
        <v>0.2945264981870207</v>
      </c>
      <c r="F46" s="261">
        <v>0.34574849787172002</v>
      </c>
      <c r="G46" s="261">
        <v>0.37135949771406962</v>
      </c>
      <c r="H46" s="261">
        <v>0.39697049755641928</v>
      </c>
      <c r="I46" s="261">
        <v>0.42258149739876888</v>
      </c>
      <c r="J46" s="261">
        <v>0.43538699731994368</v>
      </c>
      <c r="K46" s="261">
        <v>0.38416499763524442</v>
      </c>
      <c r="L46" s="261">
        <v>0.37135949771406962</v>
      </c>
      <c r="M46" s="261">
        <v>0.33294299795054522</v>
      </c>
      <c r="N46" s="261">
        <v>0.30733199810819578</v>
      </c>
      <c r="O46" s="261">
        <v>0.25610999842349652</v>
      </c>
      <c r="P46" s="261">
        <v>0.21769349865997181</v>
      </c>
      <c r="Q46" s="261">
        <v>0.21769349865997181</v>
      </c>
      <c r="R46" s="261">
        <v>0.25610999842349652</v>
      </c>
      <c r="S46" s="261">
        <v>0.26484334936973752</v>
      </c>
      <c r="T46" s="261">
        <v>0.31113523158478462</v>
      </c>
      <c r="U46" s="261">
        <v>0.29286178319726819</v>
      </c>
      <c r="V46" s="261">
        <v>0.25441967243390118</v>
      </c>
      <c r="W46" s="261">
        <v>0.26865938834624759</v>
      </c>
      <c r="X46" s="261">
        <v>0.28683830678745292</v>
      </c>
      <c r="Y46" s="261">
        <v>0.29021481098984359</v>
      </c>
      <c r="DA46" s="70" t="s">
        <v>2593</v>
      </c>
    </row>
    <row r="47" spans="1:105" ht="12" customHeight="1" x14ac:dyDescent="0.25">
      <c r="A47" s="41" t="s">
        <v>2594</v>
      </c>
      <c r="B47" s="350">
        <v>0.19944029127152851</v>
      </c>
      <c r="C47" s="350">
        <v>0.19944029127152851</v>
      </c>
      <c r="D47" s="350">
        <v>0.20811160828333419</v>
      </c>
      <c r="E47" s="350">
        <v>0.19944029127152851</v>
      </c>
      <c r="F47" s="350">
        <v>0.2341255593187509</v>
      </c>
      <c r="G47" s="350">
        <v>0.25146819334236192</v>
      </c>
      <c r="H47" s="350">
        <v>0.26881082736597328</v>
      </c>
      <c r="I47" s="350">
        <v>0.28615346138958442</v>
      </c>
      <c r="J47" s="350">
        <v>0.29482477840138999</v>
      </c>
      <c r="K47" s="350">
        <v>0.26013951035416749</v>
      </c>
      <c r="L47" s="350">
        <v>0.25146819334236192</v>
      </c>
      <c r="M47" s="350">
        <v>0.2254542423069453</v>
      </c>
      <c r="N47" s="350">
        <v>0.20811160828333419</v>
      </c>
      <c r="O47" s="350">
        <v>0.17342634023611181</v>
      </c>
      <c r="P47" s="350">
        <v>0.14741238920069499</v>
      </c>
      <c r="Q47" s="350">
        <v>0.14741238920069499</v>
      </c>
      <c r="R47" s="350">
        <v>0.17342634023611181</v>
      </c>
      <c r="S47" s="350">
        <v>0.17934017843816311</v>
      </c>
      <c r="T47" s="350">
        <v>0.21068698943584041</v>
      </c>
      <c r="U47" s="350">
        <v>0.19831302005999391</v>
      </c>
      <c r="V47" s="350">
        <v>0.17228172639055339</v>
      </c>
      <c r="W47" s="350">
        <v>0.1819242309076812</v>
      </c>
      <c r="X47" s="350">
        <v>0.1942341887934167</v>
      </c>
      <c r="Y47" s="350">
        <v>0.19652060779391259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1.0000000000000002</v>
      </c>
      <c r="D51" s="232">
        <f t="shared" si="3"/>
        <v>1</v>
      </c>
      <c r="E51" s="232">
        <f t="shared" si="3"/>
        <v>1.0000000000000002</v>
      </c>
      <c r="F51" s="232">
        <f t="shared" si="3"/>
        <v>0.99999999999999978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1</v>
      </c>
      <c r="O51" s="232">
        <f t="shared" si="3"/>
        <v>1.0000000000000002</v>
      </c>
      <c r="P51" s="232">
        <f t="shared" si="3"/>
        <v>1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3.102665918401315E-2</v>
      </c>
      <c r="C52" s="299">
        <f t="shared" si="4"/>
        <v>3.102665918401315E-2</v>
      </c>
      <c r="D52" s="299">
        <f t="shared" si="4"/>
        <v>3.1026659184013157E-2</v>
      </c>
      <c r="E52" s="299">
        <f t="shared" si="4"/>
        <v>3.102665918401315E-2</v>
      </c>
      <c r="F52" s="299">
        <f t="shared" si="4"/>
        <v>3.1026659184013136E-2</v>
      </c>
      <c r="G52" s="299">
        <f t="shared" si="4"/>
        <v>3.1026659184013154E-2</v>
      </c>
      <c r="H52" s="299">
        <f t="shared" si="4"/>
        <v>3.102665918401315E-2</v>
      </c>
      <c r="I52" s="299">
        <f t="shared" si="4"/>
        <v>3.1026659184013147E-2</v>
      </c>
      <c r="J52" s="299">
        <f t="shared" si="4"/>
        <v>3.1026659184013157E-2</v>
      </c>
      <c r="K52" s="299">
        <f t="shared" si="4"/>
        <v>3.1026659184013154E-2</v>
      </c>
      <c r="L52" s="299">
        <f t="shared" si="4"/>
        <v>3.1026659184013154E-2</v>
      </c>
      <c r="M52" s="299">
        <f t="shared" si="4"/>
        <v>3.1026659184013154E-2</v>
      </c>
      <c r="N52" s="299">
        <f t="shared" si="4"/>
        <v>3.1026659184013157E-2</v>
      </c>
      <c r="O52" s="299">
        <f t="shared" si="4"/>
        <v>3.1026659184013154E-2</v>
      </c>
      <c r="P52" s="299">
        <f t="shared" si="4"/>
        <v>3.1026659184013147E-2</v>
      </c>
      <c r="Q52" s="299">
        <f t="shared" si="4"/>
        <v>3.1026659184013147E-2</v>
      </c>
      <c r="R52" s="299">
        <f t="shared" si="4"/>
        <v>3.1026659184013154E-2</v>
      </c>
      <c r="S52" s="299">
        <f t="shared" si="4"/>
        <v>3.1026659184013143E-2</v>
      </c>
      <c r="T52" s="299">
        <f t="shared" si="4"/>
        <v>3.1026659184013147E-2</v>
      </c>
      <c r="U52" s="299">
        <f t="shared" si="4"/>
        <v>3.102665918401314E-2</v>
      </c>
      <c r="V52" s="299">
        <f t="shared" si="4"/>
        <v>3.102665918401316E-2</v>
      </c>
      <c r="W52" s="299">
        <f t="shared" si="4"/>
        <v>3.102665918401315E-2</v>
      </c>
      <c r="X52" s="299">
        <f t="shared" si="4"/>
        <v>2.6456481562060454E-2</v>
      </c>
      <c r="Y52" s="299">
        <f t="shared" si="4"/>
        <v>2.5995057392266499E-2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4.2196256490257891E-2</v>
      </c>
      <c r="C53" s="233">
        <f t="shared" si="5"/>
        <v>4.2196256490257891E-2</v>
      </c>
      <c r="D53" s="233">
        <f t="shared" si="5"/>
        <v>4.2196256490257877E-2</v>
      </c>
      <c r="E53" s="233">
        <f t="shared" si="5"/>
        <v>4.2196256490257891E-2</v>
      </c>
      <c r="F53" s="233">
        <f t="shared" si="5"/>
        <v>4.219625649025787E-2</v>
      </c>
      <c r="G53" s="233">
        <f t="shared" si="5"/>
        <v>4.2196256490257877E-2</v>
      </c>
      <c r="H53" s="233">
        <f t="shared" si="5"/>
        <v>4.2196256490257898E-2</v>
      </c>
      <c r="I53" s="233">
        <f t="shared" si="5"/>
        <v>4.2196256490257898E-2</v>
      </c>
      <c r="J53" s="233">
        <f t="shared" si="5"/>
        <v>4.2196256490257912E-2</v>
      </c>
      <c r="K53" s="233">
        <f t="shared" si="5"/>
        <v>4.2196256490257877E-2</v>
      </c>
      <c r="L53" s="233">
        <f t="shared" si="5"/>
        <v>4.2196256490257877E-2</v>
      </c>
      <c r="M53" s="233">
        <f t="shared" si="5"/>
        <v>4.219625649025787E-2</v>
      </c>
      <c r="N53" s="233">
        <f t="shared" si="5"/>
        <v>4.2196256490257877E-2</v>
      </c>
      <c r="O53" s="233">
        <f t="shared" si="5"/>
        <v>4.2196256490257891E-2</v>
      </c>
      <c r="P53" s="233">
        <f t="shared" si="5"/>
        <v>4.2196256490257884E-2</v>
      </c>
      <c r="Q53" s="233">
        <f t="shared" si="5"/>
        <v>4.2196256490257884E-2</v>
      </c>
      <c r="R53" s="233">
        <f t="shared" si="5"/>
        <v>4.2196256490257891E-2</v>
      </c>
      <c r="S53" s="233">
        <f t="shared" si="5"/>
        <v>4.2196256490257877E-2</v>
      </c>
      <c r="T53" s="233">
        <f t="shared" si="5"/>
        <v>4.2196256490257891E-2</v>
      </c>
      <c r="U53" s="233">
        <f t="shared" si="5"/>
        <v>4.2196256490257877E-2</v>
      </c>
      <c r="V53" s="233">
        <f t="shared" si="5"/>
        <v>4.2196256490257891E-2</v>
      </c>
      <c r="W53" s="233">
        <f t="shared" si="5"/>
        <v>4.2196256490257877E-2</v>
      </c>
      <c r="X53" s="233">
        <f t="shared" si="5"/>
        <v>3.5980814924402228E-2</v>
      </c>
      <c r="Y53" s="233">
        <f t="shared" si="5"/>
        <v>3.5353278053482443E-2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5.2124787429142116E-2</v>
      </c>
      <c r="C54" s="233">
        <f t="shared" si="6"/>
        <v>5.2124787429142116E-2</v>
      </c>
      <c r="D54" s="233">
        <f t="shared" si="6"/>
        <v>5.2124787429142089E-2</v>
      </c>
      <c r="E54" s="233">
        <f t="shared" si="6"/>
        <v>5.2124787429142116E-2</v>
      </c>
      <c r="F54" s="233">
        <f t="shared" si="6"/>
        <v>5.2124787429142075E-2</v>
      </c>
      <c r="G54" s="233">
        <f t="shared" si="6"/>
        <v>5.212478742914211E-2</v>
      </c>
      <c r="H54" s="233">
        <f t="shared" si="6"/>
        <v>5.2124787429142103E-2</v>
      </c>
      <c r="I54" s="233">
        <f t="shared" si="6"/>
        <v>5.2124787429142082E-2</v>
      </c>
      <c r="J54" s="233">
        <f t="shared" si="6"/>
        <v>5.2124787429142089E-2</v>
      </c>
      <c r="K54" s="233">
        <f t="shared" si="6"/>
        <v>5.212478742914211E-2</v>
      </c>
      <c r="L54" s="233">
        <f t="shared" si="6"/>
        <v>5.212478742914211E-2</v>
      </c>
      <c r="M54" s="233">
        <f t="shared" si="6"/>
        <v>5.2124787429142116E-2</v>
      </c>
      <c r="N54" s="233">
        <f t="shared" si="6"/>
        <v>5.2124787429142089E-2</v>
      </c>
      <c r="O54" s="233">
        <f t="shared" si="6"/>
        <v>5.2124787429142116E-2</v>
      </c>
      <c r="P54" s="233">
        <f t="shared" si="6"/>
        <v>5.2124787429142096E-2</v>
      </c>
      <c r="Q54" s="233">
        <f t="shared" si="6"/>
        <v>5.2124787429142096E-2</v>
      </c>
      <c r="R54" s="233">
        <f t="shared" si="6"/>
        <v>5.2124787429142116E-2</v>
      </c>
      <c r="S54" s="233">
        <f t="shared" si="6"/>
        <v>5.2124787429142103E-2</v>
      </c>
      <c r="T54" s="233">
        <f t="shared" si="6"/>
        <v>5.2124787429142089E-2</v>
      </c>
      <c r="U54" s="233">
        <f t="shared" si="6"/>
        <v>5.2124787429142096E-2</v>
      </c>
      <c r="V54" s="233">
        <f t="shared" si="6"/>
        <v>5.2124787429142103E-2</v>
      </c>
      <c r="W54" s="233">
        <f t="shared" si="6"/>
        <v>5.2124787429142089E-2</v>
      </c>
      <c r="X54" s="233">
        <f t="shared" si="6"/>
        <v>4.4446889024261561E-2</v>
      </c>
      <c r="Y54" s="233">
        <f t="shared" si="6"/>
        <v>4.3671696419007727E-2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3.2267725551373673E-2</v>
      </c>
      <c r="C55" s="233">
        <f t="shared" si="7"/>
        <v>3.2267725551373673E-2</v>
      </c>
      <c r="D55" s="233">
        <f t="shared" si="7"/>
        <v>3.226772555137368E-2</v>
      </c>
      <c r="E55" s="233">
        <f t="shared" si="7"/>
        <v>3.2267725551373673E-2</v>
      </c>
      <c r="F55" s="233">
        <f t="shared" si="7"/>
        <v>3.2267725551373666E-2</v>
      </c>
      <c r="G55" s="233">
        <f t="shared" si="7"/>
        <v>3.226772555137368E-2</v>
      </c>
      <c r="H55" s="233">
        <f t="shared" si="7"/>
        <v>3.2267725551373673E-2</v>
      </c>
      <c r="I55" s="233">
        <f t="shared" si="7"/>
        <v>3.2267725551373666E-2</v>
      </c>
      <c r="J55" s="233">
        <f t="shared" si="7"/>
        <v>3.2267725551373687E-2</v>
      </c>
      <c r="K55" s="233">
        <f t="shared" si="7"/>
        <v>3.2267725551373673E-2</v>
      </c>
      <c r="L55" s="233">
        <f t="shared" si="7"/>
        <v>3.226772555137368E-2</v>
      </c>
      <c r="M55" s="233">
        <f t="shared" si="7"/>
        <v>3.226772555137368E-2</v>
      </c>
      <c r="N55" s="233">
        <f t="shared" si="7"/>
        <v>3.226772555137368E-2</v>
      </c>
      <c r="O55" s="233">
        <f t="shared" si="7"/>
        <v>3.2267725551373673E-2</v>
      </c>
      <c r="P55" s="233">
        <f t="shared" si="7"/>
        <v>3.226772555137368E-2</v>
      </c>
      <c r="Q55" s="233">
        <f t="shared" si="7"/>
        <v>3.226772555137368E-2</v>
      </c>
      <c r="R55" s="233">
        <f t="shared" si="7"/>
        <v>3.2267725551373673E-2</v>
      </c>
      <c r="S55" s="233">
        <f t="shared" si="7"/>
        <v>3.2267725551373666E-2</v>
      </c>
      <c r="T55" s="233">
        <f t="shared" si="7"/>
        <v>3.2267725551373666E-2</v>
      </c>
      <c r="U55" s="233">
        <f t="shared" si="7"/>
        <v>3.2267725551373673E-2</v>
      </c>
      <c r="V55" s="233">
        <f t="shared" si="7"/>
        <v>3.2267725551373673E-2</v>
      </c>
      <c r="W55" s="233">
        <f t="shared" si="7"/>
        <v>3.2267725551373673E-2</v>
      </c>
      <c r="X55" s="233">
        <f t="shared" si="7"/>
        <v>2.7514740824542888E-2</v>
      </c>
      <c r="Y55" s="233">
        <f t="shared" si="7"/>
        <v>2.7034859687957165E-2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3.350879191873421E-2</v>
      </c>
      <c r="C56" s="300">
        <f t="shared" si="8"/>
        <v>3.350879191873421E-2</v>
      </c>
      <c r="D56" s="300">
        <f t="shared" si="8"/>
        <v>3.350879191873421E-2</v>
      </c>
      <c r="E56" s="300">
        <f t="shared" si="8"/>
        <v>3.350879191873421E-2</v>
      </c>
      <c r="F56" s="300">
        <f t="shared" si="8"/>
        <v>3.3508791918734182E-2</v>
      </c>
      <c r="G56" s="300">
        <f t="shared" si="8"/>
        <v>3.3508791918734203E-2</v>
      </c>
      <c r="H56" s="300">
        <f t="shared" si="8"/>
        <v>3.3508791918734196E-2</v>
      </c>
      <c r="I56" s="300">
        <f t="shared" si="8"/>
        <v>3.3508791918734189E-2</v>
      </c>
      <c r="J56" s="300">
        <f t="shared" si="8"/>
        <v>3.3508791918734217E-2</v>
      </c>
      <c r="K56" s="300">
        <f t="shared" si="8"/>
        <v>3.3508791918734196E-2</v>
      </c>
      <c r="L56" s="300">
        <f t="shared" si="8"/>
        <v>3.3508791918734203E-2</v>
      </c>
      <c r="M56" s="300">
        <f t="shared" si="8"/>
        <v>3.3508791918734196E-2</v>
      </c>
      <c r="N56" s="300">
        <f t="shared" si="8"/>
        <v>3.350879191873421E-2</v>
      </c>
      <c r="O56" s="300">
        <f t="shared" si="8"/>
        <v>3.350879191873421E-2</v>
      </c>
      <c r="P56" s="300">
        <f t="shared" si="8"/>
        <v>3.3508791918734203E-2</v>
      </c>
      <c r="Q56" s="300">
        <f t="shared" si="8"/>
        <v>3.3508791918734203E-2</v>
      </c>
      <c r="R56" s="300">
        <f t="shared" si="8"/>
        <v>3.350879191873421E-2</v>
      </c>
      <c r="S56" s="300">
        <f t="shared" si="8"/>
        <v>3.3508791918734196E-2</v>
      </c>
      <c r="T56" s="300">
        <f t="shared" si="8"/>
        <v>3.3508791918734196E-2</v>
      </c>
      <c r="U56" s="300">
        <f t="shared" si="8"/>
        <v>3.3508791918734203E-2</v>
      </c>
      <c r="V56" s="300">
        <f t="shared" si="8"/>
        <v>3.3508791918734196E-2</v>
      </c>
      <c r="W56" s="300">
        <f t="shared" si="8"/>
        <v>3.3508791918734203E-2</v>
      </c>
      <c r="X56" s="300">
        <f t="shared" si="8"/>
        <v>0.17587141190918903</v>
      </c>
      <c r="Y56" s="300">
        <f t="shared" si="8"/>
        <v>0.19024493503512874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0.21718661428809211</v>
      </c>
      <c r="C57" s="301">
        <f t="shared" si="9"/>
        <v>0.21718661428809211</v>
      </c>
      <c r="D57" s="301">
        <f t="shared" si="9"/>
        <v>0.21718661428809205</v>
      </c>
      <c r="E57" s="301">
        <f t="shared" si="9"/>
        <v>0.21718661428809211</v>
      </c>
      <c r="F57" s="301">
        <f t="shared" si="9"/>
        <v>0.21718661428809197</v>
      </c>
      <c r="G57" s="301">
        <f t="shared" si="9"/>
        <v>0.21718661428809199</v>
      </c>
      <c r="H57" s="301">
        <f t="shared" si="9"/>
        <v>0.21718661428809205</v>
      </c>
      <c r="I57" s="301">
        <f t="shared" si="9"/>
        <v>0.21718661428809197</v>
      </c>
      <c r="J57" s="301">
        <f t="shared" si="9"/>
        <v>0.21718661428809213</v>
      </c>
      <c r="K57" s="301">
        <f t="shared" si="9"/>
        <v>0.21718661428809205</v>
      </c>
      <c r="L57" s="301">
        <f t="shared" si="9"/>
        <v>0.21718661428809199</v>
      </c>
      <c r="M57" s="301">
        <f t="shared" si="9"/>
        <v>0.21718661428809197</v>
      </c>
      <c r="N57" s="301">
        <f t="shared" si="9"/>
        <v>0.21718661428809205</v>
      </c>
      <c r="O57" s="301">
        <f t="shared" si="9"/>
        <v>0.21718661428809211</v>
      </c>
      <c r="P57" s="301">
        <f t="shared" si="9"/>
        <v>0.21718661428809205</v>
      </c>
      <c r="Q57" s="301">
        <f t="shared" si="9"/>
        <v>0.21718661428809205</v>
      </c>
      <c r="R57" s="301">
        <f t="shared" si="9"/>
        <v>0.21718661428809211</v>
      </c>
      <c r="S57" s="301">
        <f t="shared" si="9"/>
        <v>0.21718661428809199</v>
      </c>
      <c r="T57" s="301">
        <f t="shared" si="9"/>
        <v>0.21718661428809208</v>
      </c>
      <c r="U57" s="301">
        <f t="shared" si="9"/>
        <v>0.21718661428809205</v>
      </c>
      <c r="V57" s="301">
        <f t="shared" si="9"/>
        <v>0.21718661428809208</v>
      </c>
      <c r="W57" s="301">
        <f t="shared" si="9"/>
        <v>0.21718661428809205</v>
      </c>
      <c r="X57" s="301">
        <f t="shared" si="9"/>
        <v>0.18519537093442323</v>
      </c>
      <c r="Y57" s="301">
        <f t="shared" si="9"/>
        <v>0.18196540174586545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0</v>
      </c>
      <c r="X58" s="302">
        <f t="shared" si="10"/>
        <v>0</v>
      </c>
      <c r="Y58" s="302">
        <f t="shared" si="10"/>
        <v>0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0.21718661428809211</v>
      </c>
      <c r="C59" s="302">
        <f t="shared" si="11"/>
        <v>0.21718661428809211</v>
      </c>
      <c r="D59" s="302">
        <f t="shared" si="11"/>
        <v>0.21718661428809205</v>
      </c>
      <c r="E59" s="302">
        <f t="shared" si="11"/>
        <v>0.21718661428809211</v>
      </c>
      <c r="F59" s="302">
        <f t="shared" si="11"/>
        <v>0.21718661428809197</v>
      </c>
      <c r="G59" s="302">
        <f t="shared" si="11"/>
        <v>0.21718661428809199</v>
      </c>
      <c r="H59" s="302">
        <f t="shared" si="11"/>
        <v>0.21718661428809205</v>
      </c>
      <c r="I59" s="302">
        <f t="shared" si="11"/>
        <v>0.21718661428809197</v>
      </c>
      <c r="J59" s="302">
        <f t="shared" si="11"/>
        <v>0.21718661428809213</v>
      </c>
      <c r="K59" s="302">
        <f t="shared" si="11"/>
        <v>0.21718661428809205</v>
      </c>
      <c r="L59" s="302">
        <f t="shared" si="11"/>
        <v>0.21718661428809199</v>
      </c>
      <c r="M59" s="302">
        <f t="shared" si="11"/>
        <v>0.21718661428809197</v>
      </c>
      <c r="N59" s="302">
        <f t="shared" si="11"/>
        <v>0.21718661428809205</v>
      </c>
      <c r="O59" s="302">
        <f t="shared" si="11"/>
        <v>0.21718661428809211</v>
      </c>
      <c r="P59" s="302">
        <f t="shared" si="11"/>
        <v>0.21718661428809205</v>
      </c>
      <c r="Q59" s="302">
        <f t="shared" si="11"/>
        <v>0.21718661428809205</v>
      </c>
      <c r="R59" s="302">
        <f t="shared" si="11"/>
        <v>0.21718661428809211</v>
      </c>
      <c r="S59" s="302">
        <f t="shared" si="11"/>
        <v>0.21718661428809199</v>
      </c>
      <c r="T59" s="302">
        <f t="shared" si="11"/>
        <v>0.21718661428809208</v>
      </c>
      <c r="U59" s="302">
        <f t="shared" si="11"/>
        <v>0.21718661428809205</v>
      </c>
      <c r="V59" s="302">
        <f t="shared" si="11"/>
        <v>0.21718661428809208</v>
      </c>
      <c r="W59" s="302">
        <f t="shared" si="11"/>
        <v>0.21718661428809205</v>
      </c>
      <c r="X59" s="302">
        <f t="shared" si="11"/>
        <v>0.18519537093442323</v>
      </c>
      <c r="Y59" s="302">
        <f t="shared" si="11"/>
        <v>0.18196540174586545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3.1647192367693415E-2</v>
      </c>
      <c r="C60" s="301">
        <f t="shared" si="12"/>
        <v>3.1647192367693415E-2</v>
      </c>
      <c r="D60" s="301">
        <f t="shared" si="12"/>
        <v>3.1647192367693422E-2</v>
      </c>
      <c r="E60" s="301">
        <f t="shared" si="12"/>
        <v>3.1647192367693415E-2</v>
      </c>
      <c r="F60" s="301">
        <f t="shared" si="12"/>
        <v>3.1647192367693415E-2</v>
      </c>
      <c r="G60" s="301">
        <f t="shared" si="12"/>
        <v>3.1647192367693408E-2</v>
      </c>
      <c r="H60" s="301">
        <f t="shared" si="12"/>
        <v>3.1647192367693429E-2</v>
      </c>
      <c r="I60" s="301">
        <f t="shared" si="12"/>
        <v>3.1647192367693422E-2</v>
      </c>
      <c r="J60" s="301">
        <f t="shared" si="12"/>
        <v>3.1647192367693429E-2</v>
      </c>
      <c r="K60" s="301">
        <f t="shared" si="12"/>
        <v>3.1647192367693422E-2</v>
      </c>
      <c r="L60" s="301">
        <f t="shared" si="12"/>
        <v>3.1647192367693408E-2</v>
      </c>
      <c r="M60" s="301">
        <f t="shared" si="12"/>
        <v>3.1647192367693422E-2</v>
      </c>
      <c r="N60" s="301">
        <f t="shared" si="12"/>
        <v>3.1647192367693422E-2</v>
      </c>
      <c r="O60" s="301">
        <f t="shared" si="12"/>
        <v>3.1647192367693422E-2</v>
      </c>
      <c r="P60" s="301">
        <f t="shared" si="12"/>
        <v>3.1647192367693422E-2</v>
      </c>
      <c r="Q60" s="301">
        <f t="shared" si="12"/>
        <v>3.1647192367693422E-2</v>
      </c>
      <c r="R60" s="301">
        <f t="shared" si="12"/>
        <v>3.1647192367693422E-2</v>
      </c>
      <c r="S60" s="301">
        <f t="shared" si="12"/>
        <v>3.1647192367693422E-2</v>
      </c>
      <c r="T60" s="301">
        <f t="shared" si="12"/>
        <v>3.1647192367693422E-2</v>
      </c>
      <c r="U60" s="301">
        <f t="shared" si="12"/>
        <v>3.1647192367693422E-2</v>
      </c>
      <c r="V60" s="301">
        <f t="shared" si="12"/>
        <v>3.1647192367693429E-2</v>
      </c>
      <c r="W60" s="301">
        <f t="shared" si="12"/>
        <v>3.1647192367693422E-2</v>
      </c>
      <c r="X60" s="301">
        <f t="shared" si="12"/>
        <v>2.6985611193301676E-2</v>
      </c>
      <c r="Y60" s="301">
        <f t="shared" si="12"/>
        <v>2.6514958540111828E-2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3.1647192367693415E-2</v>
      </c>
      <c r="C62" s="302">
        <f t="shared" si="14"/>
        <v>3.1647192367693415E-2</v>
      </c>
      <c r="D62" s="302">
        <f t="shared" si="14"/>
        <v>3.1647192367693422E-2</v>
      </c>
      <c r="E62" s="302">
        <f t="shared" si="14"/>
        <v>3.1647192367693415E-2</v>
      </c>
      <c r="F62" s="302">
        <f t="shared" si="14"/>
        <v>3.1647192367693415E-2</v>
      </c>
      <c r="G62" s="302">
        <f t="shared" si="14"/>
        <v>3.1647192367693408E-2</v>
      </c>
      <c r="H62" s="302">
        <f t="shared" si="14"/>
        <v>3.1647192367693429E-2</v>
      </c>
      <c r="I62" s="302">
        <f t="shared" si="14"/>
        <v>3.1647192367693422E-2</v>
      </c>
      <c r="J62" s="302">
        <f t="shared" si="14"/>
        <v>3.1647192367693429E-2</v>
      </c>
      <c r="K62" s="302">
        <f t="shared" si="14"/>
        <v>3.1647192367693422E-2</v>
      </c>
      <c r="L62" s="302">
        <f t="shared" si="14"/>
        <v>3.1647192367693408E-2</v>
      </c>
      <c r="M62" s="302">
        <f t="shared" si="14"/>
        <v>3.1647192367693422E-2</v>
      </c>
      <c r="N62" s="302">
        <f t="shared" si="14"/>
        <v>3.1647192367693422E-2</v>
      </c>
      <c r="O62" s="302">
        <f t="shared" si="14"/>
        <v>3.1647192367693422E-2</v>
      </c>
      <c r="P62" s="302">
        <f t="shared" si="14"/>
        <v>3.1647192367693422E-2</v>
      </c>
      <c r="Q62" s="302">
        <f t="shared" si="14"/>
        <v>3.1647192367693422E-2</v>
      </c>
      <c r="R62" s="302">
        <f t="shared" si="14"/>
        <v>3.1647192367693422E-2</v>
      </c>
      <c r="S62" s="302">
        <f t="shared" si="14"/>
        <v>3.1647192367693422E-2</v>
      </c>
      <c r="T62" s="302">
        <f t="shared" si="14"/>
        <v>3.1647192367693422E-2</v>
      </c>
      <c r="U62" s="302">
        <f t="shared" si="14"/>
        <v>3.1647192367693422E-2</v>
      </c>
      <c r="V62" s="302">
        <f t="shared" si="14"/>
        <v>3.1647192367693429E-2</v>
      </c>
      <c r="W62" s="302">
        <f t="shared" si="14"/>
        <v>3.1647192367693422E-2</v>
      </c>
      <c r="X62" s="302">
        <f t="shared" si="14"/>
        <v>2.6985611193301676E-2</v>
      </c>
      <c r="Y62" s="302">
        <f t="shared" si="14"/>
        <v>2.6514958540111828E-2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0.31026659184013156</v>
      </c>
      <c r="C63" s="301">
        <f t="shared" si="15"/>
        <v>0.31026659184013156</v>
      </c>
      <c r="D63" s="301">
        <f t="shared" si="15"/>
        <v>0.31026659184013156</v>
      </c>
      <c r="E63" s="301">
        <f t="shared" si="15"/>
        <v>0.31026659184013156</v>
      </c>
      <c r="F63" s="301">
        <f t="shared" si="15"/>
        <v>0.3102665918401315</v>
      </c>
      <c r="G63" s="301">
        <f t="shared" si="15"/>
        <v>0.3102665918401315</v>
      </c>
      <c r="H63" s="301">
        <f t="shared" si="15"/>
        <v>0.3102665918401315</v>
      </c>
      <c r="I63" s="301">
        <f t="shared" si="15"/>
        <v>0.3102665918401315</v>
      </c>
      <c r="J63" s="301">
        <f t="shared" si="15"/>
        <v>0.31026659184013156</v>
      </c>
      <c r="K63" s="301">
        <f t="shared" si="15"/>
        <v>0.31026659184013144</v>
      </c>
      <c r="L63" s="301">
        <f t="shared" si="15"/>
        <v>0.3102665918401315</v>
      </c>
      <c r="M63" s="301">
        <f t="shared" si="15"/>
        <v>0.3102665918401315</v>
      </c>
      <c r="N63" s="301">
        <f t="shared" si="15"/>
        <v>0.31026659184013156</v>
      </c>
      <c r="O63" s="301">
        <f t="shared" si="15"/>
        <v>0.3102665918401315</v>
      </c>
      <c r="P63" s="301">
        <f t="shared" si="15"/>
        <v>0.31026659184013144</v>
      </c>
      <c r="Q63" s="301">
        <f t="shared" si="15"/>
        <v>0.31026659184013144</v>
      </c>
      <c r="R63" s="301">
        <f t="shared" si="15"/>
        <v>0.3102665918401315</v>
      </c>
      <c r="S63" s="301">
        <f t="shared" si="15"/>
        <v>0.3102665918401315</v>
      </c>
      <c r="T63" s="301">
        <f t="shared" si="15"/>
        <v>0.31026659184013144</v>
      </c>
      <c r="U63" s="301">
        <f t="shared" si="15"/>
        <v>0.3102665918401315</v>
      </c>
      <c r="V63" s="301">
        <f t="shared" si="15"/>
        <v>0.31026659184013156</v>
      </c>
      <c r="W63" s="301">
        <f t="shared" si="15"/>
        <v>0.31026659184013144</v>
      </c>
      <c r="X63" s="301">
        <f t="shared" si="15"/>
        <v>0.26456481562060463</v>
      </c>
      <c r="Y63" s="301">
        <f t="shared" si="15"/>
        <v>0.25995057392266502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0</v>
      </c>
      <c r="X64" s="302">
        <f t="shared" si="16"/>
        <v>0</v>
      </c>
      <c r="Y64" s="302">
        <f t="shared" si="16"/>
        <v>0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0.31026659184013156</v>
      </c>
      <c r="C65" s="302">
        <f t="shared" si="17"/>
        <v>0.31026659184013156</v>
      </c>
      <c r="D65" s="302">
        <f t="shared" si="17"/>
        <v>0.31026659184013156</v>
      </c>
      <c r="E65" s="302">
        <f t="shared" si="17"/>
        <v>0.31026659184013156</v>
      </c>
      <c r="F65" s="302">
        <f t="shared" si="17"/>
        <v>0.3102665918401315</v>
      </c>
      <c r="G65" s="302">
        <f t="shared" si="17"/>
        <v>0.3102665918401315</v>
      </c>
      <c r="H65" s="302">
        <f t="shared" si="17"/>
        <v>0.3102665918401315</v>
      </c>
      <c r="I65" s="302">
        <f t="shared" si="17"/>
        <v>0.3102665918401315</v>
      </c>
      <c r="J65" s="302">
        <f t="shared" si="17"/>
        <v>0.31026659184013156</v>
      </c>
      <c r="K65" s="302">
        <f t="shared" si="17"/>
        <v>0.31026659184013144</v>
      </c>
      <c r="L65" s="302">
        <f t="shared" si="17"/>
        <v>0.3102665918401315</v>
      </c>
      <c r="M65" s="302">
        <f t="shared" si="17"/>
        <v>0.3102665918401315</v>
      </c>
      <c r="N65" s="302">
        <f t="shared" si="17"/>
        <v>0.31026659184013156</v>
      </c>
      <c r="O65" s="302">
        <f t="shared" si="17"/>
        <v>0.3102665918401315</v>
      </c>
      <c r="P65" s="302">
        <f t="shared" si="17"/>
        <v>0.31026659184013144</v>
      </c>
      <c r="Q65" s="302">
        <f t="shared" si="17"/>
        <v>0.31026659184013144</v>
      </c>
      <c r="R65" s="302">
        <f t="shared" si="17"/>
        <v>0.3102665918401315</v>
      </c>
      <c r="S65" s="302">
        <f t="shared" si="17"/>
        <v>0.3102665918401315</v>
      </c>
      <c r="T65" s="302">
        <f t="shared" si="17"/>
        <v>0.31026659184013144</v>
      </c>
      <c r="U65" s="302">
        <f t="shared" si="17"/>
        <v>0.3102665918401315</v>
      </c>
      <c r="V65" s="302">
        <f t="shared" si="17"/>
        <v>0.31026659184013156</v>
      </c>
      <c r="W65" s="302">
        <f t="shared" si="17"/>
        <v>0.31026659184013144</v>
      </c>
      <c r="X65" s="302">
        <f t="shared" si="17"/>
        <v>0.26456481562060463</v>
      </c>
      <c r="Y65" s="302">
        <f t="shared" si="17"/>
        <v>0.25995057392266502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</v>
      </c>
      <c r="U66" s="301">
        <f t="shared" si="18"/>
        <v>0</v>
      </c>
      <c r="V66" s="301">
        <f t="shared" si="18"/>
        <v>0</v>
      </c>
      <c r="W66" s="301">
        <f t="shared" si="18"/>
        <v>0</v>
      </c>
      <c r="X66" s="301">
        <f t="shared" si="18"/>
        <v>0</v>
      </c>
      <c r="Y66" s="301">
        <f t="shared" si="18"/>
        <v>0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0.14892796408326309</v>
      </c>
      <c r="C67" s="301">
        <f t="shared" si="19"/>
        <v>0.14892796408326309</v>
      </c>
      <c r="D67" s="301">
        <f t="shared" si="19"/>
        <v>0.14892796408326314</v>
      </c>
      <c r="E67" s="301">
        <f t="shared" si="19"/>
        <v>0.14892796408326309</v>
      </c>
      <c r="F67" s="301">
        <f t="shared" si="19"/>
        <v>0.14892796408326306</v>
      </c>
      <c r="G67" s="301">
        <f t="shared" si="19"/>
        <v>0.14892796408326314</v>
      </c>
      <c r="H67" s="301">
        <f t="shared" si="19"/>
        <v>0.14892796408326309</v>
      </c>
      <c r="I67" s="301">
        <f t="shared" si="19"/>
        <v>0.14892796408326309</v>
      </c>
      <c r="J67" s="301">
        <f t="shared" si="19"/>
        <v>0.14892796408326311</v>
      </c>
      <c r="K67" s="301">
        <f t="shared" si="19"/>
        <v>0.14892796408326311</v>
      </c>
      <c r="L67" s="301">
        <f t="shared" si="19"/>
        <v>0.14892796408326314</v>
      </c>
      <c r="M67" s="301">
        <f t="shared" si="19"/>
        <v>0.14892796408326309</v>
      </c>
      <c r="N67" s="301">
        <f t="shared" si="19"/>
        <v>0.14892796408326314</v>
      </c>
      <c r="O67" s="301">
        <f t="shared" si="19"/>
        <v>0.1489279640832632</v>
      </c>
      <c r="P67" s="301">
        <f t="shared" si="19"/>
        <v>0.14892796408326309</v>
      </c>
      <c r="Q67" s="301">
        <f t="shared" si="19"/>
        <v>0.14892796408326309</v>
      </c>
      <c r="R67" s="301">
        <f t="shared" si="19"/>
        <v>0.1489279640832632</v>
      </c>
      <c r="S67" s="301">
        <f t="shared" si="19"/>
        <v>0.14892796408326314</v>
      </c>
      <c r="T67" s="301">
        <f t="shared" si="19"/>
        <v>0.14892796408326314</v>
      </c>
      <c r="U67" s="301">
        <f t="shared" si="19"/>
        <v>0.14892796408326309</v>
      </c>
      <c r="V67" s="301">
        <f t="shared" si="19"/>
        <v>0.14892796408326309</v>
      </c>
      <c r="W67" s="301">
        <f t="shared" si="19"/>
        <v>0.14892796408326309</v>
      </c>
      <c r="X67" s="301">
        <f t="shared" si="19"/>
        <v>0.12699111149789019</v>
      </c>
      <c r="Y67" s="301">
        <f t="shared" si="19"/>
        <v>0.12477627548287917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0.100847416847299</v>
      </c>
      <c r="C68" s="235">
        <f t="shared" si="20"/>
        <v>0.100847416847299</v>
      </c>
      <c r="D68" s="235">
        <f t="shared" si="20"/>
        <v>0.10084741684729899</v>
      </c>
      <c r="E68" s="235">
        <f t="shared" si="20"/>
        <v>0.100847416847299</v>
      </c>
      <c r="F68" s="235">
        <f t="shared" si="20"/>
        <v>0.10084741684729898</v>
      </c>
      <c r="G68" s="235">
        <f t="shared" si="20"/>
        <v>0.10084741684729896</v>
      </c>
      <c r="H68" s="235">
        <f t="shared" si="20"/>
        <v>0.10084741684729899</v>
      </c>
      <c r="I68" s="235">
        <f t="shared" si="20"/>
        <v>0.10084741684729899</v>
      </c>
      <c r="J68" s="235">
        <f t="shared" si="20"/>
        <v>0.100847416847299</v>
      </c>
      <c r="K68" s="235">
        <f t="shared" si="20"/>
        <v>0.10084741684729895</v>
      </c>
      <c r="L68" s="235">
        <f t="shared" si="20"/>
        <v>0.10084741684729896</v>
      </c>
      <c r="M68" s="235">
        <f t="shared" si="20"/>
        <v>0.10084741684729899</v>
      </c>
      <c r="N68" s="235">
        <f t="shared" si="20"/>
        <v>0.10084741684729899</v>
      </c>
      <c r="O68" s="235">
        <f t="shared" si="20"/>
        <v>0.100847416847299</v>
      </c>
      <c r="P68" s="235">
        <f t="shared" si="20"/>
        <v>0.100847416847299</v>
      </c>
      <c r="Q68" s="235">
        <f t="shared" si="20"/>
        <v>0.100847416847299</v>
      </c>
      <c r="R68" s="235">
        <f t="shared" si="20"/>
        <v>0.100847416847299</v>
      </c>
      <c r="S68" s="235">
        <f t="shared" si="20"/>
        <v>0.10084741684729899</v>
      </c>
      <c r="T68" s="235">
        <f t="shared" si="20"/>
        <v>0.10084741684729899</v>
      </c>
      <c r="U68" s="235">
        <f t="shared" si="20"/>
        <v>0.10084741684729898</v>
      </c>
      <c r="V68" s="235">
        <f t="shared" si="20"/>
        <v>0.10084741684729898</v>
      </c>
      <c r="W68" s="235">
        <f t="shared" si="20"/>
        <v>0.10084741684729898</v>
      </c>
      <c r="X68" s="235">
        <f t="shared" si="20"/>
        <v>8.5992752509324144E-2</v>
      </c>
      <c r="Y68" s="235">
        <f t="shared" si="20"/>
        <v>8.4492963720636E-2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25.868121417873965</v>
      </c>
      <c r="C72" s="322">
        <f t="shared" si="21"/>
        <v>27.050993014354066</v>
      </c>
      <c r="D72" s="322">
        <f t="shared" si="21"/>
        <v>27.35814323871125</v>
      </c>
      <c r="E72" s="322">
        <f t="shared" si="21"/>
        <v>30.318407752089229</v>
      </c>
      <c r="F72" s="322">
        <f t="shared" si="21"/>
        <v>29.668429317156548</v>
      </c>
      <c r="G72" s="322">
        <f t="shared" si="21"/>
        <v>29.042527615072665</v>
      </c>
      <c r="H72" s="322">
        <f t="shared" si="21"/>
        <v>27.235529360679937</v>
      </c>
      <c r="I72" s="322">
        <f t="shared" si="21"/>
        <v>25.84724073202467</v>
      </c>
      <c r="J72" s="322">
        <f t="shared" si="21"/>
        <v>27.252915675471087</v>
      </c>
      <c r="K72" s="322">
        <f t="shared" si="21"/>
        <v>28.601577133600905</v>
      </c>
      <c r="L72" s="322">
        <f t="shared" si="21"/>
        <v>28.208621376604416</v>
      </c>
      <c r="M72" s="322">
        <f t="shared" si="21"/>
        <v>26.045680372108183</v>
      </c>
      <c r="N72" s="322">
        <f t="shared" si="21"/>
        <v>25.856605727825066</v>
      </c>
      <c r="O72" s="322">
        <f t="shared" si="21"/>
        <v>26.491190355758487</v>
      </c>
      <c r="P72" s="322">
        <f t="shared" si="21"/>
        <v>24.81819220777188</v>
      </c>
      <c r="Q72" s="322">
        <f t="shared" si="21"/>
        <v>23.987117146307209</v>
      </c>
      <c r="R72" s="322">
        <f t="shared" si="21"/>
        <v>23.737952645081482</v>
      </c>
      <c r="S72" s="322">
        <f t="shared" si="21"/>
        <v>23.500397149372766</v>
      </c>
      <c r="T72" s="322">
        <f t="shared" si="21"/>
        <v>23.003544119985051</v>
      </c>
      <c r="U72" s="322">
        <f t="shared" si="21"/>
        <v>22.716965646440066</v>
      </c>
      <c r="V72" s="322">
        <f t="shared" si="21"/>
        <v>22.967783633906759</v>
      </c>
      <c r="W72" s="322">
        <f t="shared" si="21"/>
        <v>22.928936075544875</v>
      </c>
      <c r="X72" s="322">
        <f t="shared" si="21"/>
        <v>21.739299828770054</v>
      </c>
      <c r="Y72" s="322">
        <f t="shared" si="21"/>
        <v>20.779062437262567</v>
      </c>
      <c r="DA72" s="95"/>
    </row>
    <row r="73" spans="1:105" ht="12" customHeight="1" x14ac:dyDescent="0.25">
      <c r="A73" s="55" t="s">
        <v>91</v>
      </c>
      <c r="B73" s="334">
        <f>IF(B$6=0,0,B$6/MAE!B$5*1000)</f>
        <v>0.80260138696304639</v>
      </c>
      <c r="C73" s="334">
        <f>IF(C$6=0,0,C$6/MAE!C$5*1000)</f>
        <v>0.83930194084548382</v>
      </c>
      <c r="D73" s="334">
        <f>IF(D$6=0,0,D$6/MAE!D$5*1000)</f>
        <v>0.84883178617490773</v>
      </c>
      <c r="E73" s="334">
        <f>IF(E$6=0,0,E$6/MAE!E$5*1000)</f>
        <v>0.94067890432601453</v>
      </c>
      <c r="F73" s="334">
        <f>IF(F$6=0,0,F$6/MAE!F$5*1000)</f>
        <v>0.92051224494840012</v>
      </c>
      <c r="G73" s="334">
        <f>IF(G$6=0,0,G$6/MAE!G$5*1000)</f>
        <v>0.90109260615514986</v>
      </c>
      <c r="H73" s="334">
        <f>IF(H$6=0,0,H$6/MAE!H$5*1000)</f>
        <v>0.84502748716999987</v>
      </c>
      <c r="I73" s="334">
        <f>IF(I$6=0,0,I$6/MAE!I$5*1000)</f>
        <v>0.80195352903967199</v>
      </c>
      <c r="J73" s="334">
        <f>IF(J$6=0,0,J$6/MAE!J$5*1000)</f>
        <v>0.84556692643349085</v>
      </c>
      <c r="K73" s="334">
        <f>IF(K$6=0,0,K$6/MAE!K$5*1000)</f>
        <v>0.88741138584949908</v>
      </c>
      <c r="L73" s="334">
        <f>IF(L$6=0,0,L$6/MAE!L$5*1000)</f>
        <v>0.87521928150277317</v>
      </c>
      <c r="M73" s="334">
        <f>IF(M$6=0,0,M$6/MAE!M$5*1000)</f>
        <v>0.80811044812114141</v>
      </c>
      <c r="N73" s="334">
        <f>IF(N$6=0,0,N$6/MAE!N$5*1000)</f>
        <v>0.8022440935726306</v>
      </c>
      <c r="O73" s="334">
        <f>IF(O$6=0,0,O$6/MAE!O$5*1000)</f>
        <v>0.8219331345469344</v>
      </c>
      <c r="P73" s="334">
        <f>IF(P$6=0,0,P$6/MAE!P$5*1000)</f>
        <v>0.77002559119386904</v>
      </c>
      <c r="Q73" s="334">
        <f>IF(Q$6=0,0,Q$6/MAE!Q$5*1000)</f>
        <v>0.74424010850547184</v>
      </c>
      <c r="R73" s="334">
        <f>IF(R$6=0,0,R$6/MAE!R$5*1000)</f>
        <v>0.73650936644518661</v>
      </c>
      <c r="S73" s="334">
        <f>IF(S$6=0,0,S$6/MAE!S$5*1000)</f>
        <v>0.7291388130425428</v>
      </c>
      <c r="T73" s="334">
        <f>IF(T$6=0,0,T$6/MAE!T$5*1000)</f>
        <v>0.71372312343518562</v>
      </c>
      <c r="U73" s="334">
        <f>IF(U$6=0,0,U$6/MAE!U$5*1000)</f>
        <v>0.70483155080703064</v>
      </c>
      <c r="V73" s="334">
        <f>IF(V$6=0,0,V$6/MAE!V$5*1000)</f>
        <v>0.71261359502138011</v>
      </c>
      <c r="W73" s="334">
        <f>IF(W$6=0,0,W$6/MAE!W$5*1000)</f>
        <v>0.71140828506795462</v>
      </c>
      <c r="X73" s="334">
        <f>IF(X$6=0,0,X$6/MAE!X$5*1000)</f>
        <v>0.57514538509195889</v>
      </c>
      <c r="Y73" s="334">
        <f>IF(Y$6=0,0,Y$6/MAE!Y$5*1000)</f>
        <v>0.54015292061412945</v>
      </c>
      <c r="DA73" s="67"/>
    </row>
    <row r="74" spans="1:105" ht="12" customHeight="1" x14ac:dyDescent="0.25">
      <c r="A74" s="173" t="s">
        <v>92</v>
      </c>
      <c r="B74" s="335">
        <f>IF(B$7=0,0,B$7/MAE!B$5*1000)</f>
        <v>1.0915378862697431</v>
      </c>
      <c r="C74" s="335">
        <f>IF(C$7=0,0,C$7/MAE!C$5*1000)</f>
        <v>1.1414506395498583</v>
      </c>
      <c r="D74" s="335">
        <f>IF(D$7=0,0,D$7/MAE!D$5*1000)</f>
        <v>1.1544112291978739</v>
      </c>
      <c r="E74" s="335">
        <f>IF(E$7=0,0,E$7/MAE!E$5*1000)</f>
        <v>1.2793233098833798</v>
      </c>
      <c r="F74" s="335">
        <f>IF(F$7=0,0,F$7/MAE!F$5*1000)</f>
        <v>1.2518966531298243</v>
      </c>
      <c r="G74" s="335">
        <f>IF(G$7=0,0,G$7/MAE!G$5*1000)</f>
        <v>1.2254859443710033</v>
      </c>
      <c r="H74" s="335">
        <f>IF(H$7=0,0,H$7/MAE!H$5*1000)</f>
        <v>1.1492373825512003</v>
      </c>
      <c r="I74" s="335">
        <f>IF(I$7=0,0,I$7/MAE!I$5*1000)</f>
        <v>1.0906567994939544</v>
      </c>
      <c r="J74" s="335">
        <f>IF(J$7=0,0,J$7/MAE!J$5*1000)</f>
        <v>1.1499710199495481</v>
      </c>
      <c r="K74" s="335">
        <f>IF(K$7=0,0,K$7/MAE!K$5*1000)</f>
        <v>1.2068794847553184</v>
      </c>
      <c r="L74" s="335">
        <f>IF(L$7=0,0,L$7/MAE!L$5*1000)</f>
        <v>1.1902982228437713</v>
      </c>
      <c r="M74" s="335">
        <f>IF(M$7=0,0,M$7/MAE!M$5*1000)</f>
        <v>1.0990302094447519</v>
      </c>
      <c r="N74" s="335">
        <f>IF(N$7=0,0,N$7/MAE!N$5*1000)</f>
        <v>1.0910519672587771</v>
      </c>
      <c r="O74" s="335">
        <f>IF(O$7=0,0,O$7/MAE!O$5*1000)</f>
        <v>1.117829062983831</v>
      </c>
      <c r="P74" s="335">
        <f>IF(P$7=0,0,P$7/MAE!P$5*1000)</f>
        <v>1.0472348040236621</v>
      </c>
      <c r="Q74" s="335">
        <f>IF(Q$7=0,0,Q$7/MAE!Q$5*1000)</f>
        <v>1.0121665475674417</v>
      </c>
      <c r="R74" s="335">
        <f>IF(R$7=0,0,R$7/MAE!R$5*1000)</f>
        <v>1.0016527383654539</v>
      </c>
      <c r="S74" s="335">
        <f>IF(S$7=0,0,S$7/MAE!S$5*1000)</f>
        <v>0.99162878573785829</v>
      </c>
      <c r="T74" s="335">
        <f>IF(T$7=0,0,T$7/MAE!T$5*1000)</f>
        <v>0.97066344787185288</v>
      </c>
      <c r="U74" s="335">
        <f>IF(U$7=0,0,U$7/MAE!U$5*1000)</f>
        <v>0.95857090909756182</v>
      </c>
      <c r="V74" s="335">
        <f>IF(V$7=0,0,V$7/MAE!V$5*1000)</f>
        <v>0.96915448922907677</v>
      </c>
      <c r="W74" s="335">
        <f>IF(W$7=0,0,W$7/MAE!W$5*1000)</f>
        <v>0.96751526769241836</v>
      </c>
      <c r="X74" s="335">
        <f>IF(X$7=0,0,X$7/MAE!X$5*1000)</f>
        <v>0.78219772372506424</v>
      </c>
      <c r="Y74" s="335">
        <f>IF(Y$7=0,0,Y$7/MAE!Y$5*1000)</f>
        <v>0.73460797203521611</v>
      </c>
      <c r="DA74" s="177"/>
    </row>
    <row r="75" spans="1:105" ht="12" customHeight="1" x14ac:dyDescent="0.25">
      <c r="A75" s="173" t="s">
        <v>93</v>
      </c>
      <c r="B75" s="335">
        <f>IF(B$8=0,0,B$8/MAE!B$5*1000)</f>
        <v>1.3483703300979184</v>
      </c>
      <c r="C75" s="335">
        <f>IF(C$8=0,0,C$8/MAE!C$5*1000)</f>
        <v>1.4100272606204136</v>
      </c>
      <c r="D75" s="335">
        <f>IF(D$8=0,0,D$8/MAE!D$5*1000)</f>
        <v>1.4260374007738446</v>
      </c>
      <c r="E75" s="335">
        <f>IF(E$8=0,0,E$8/MAE!E$5*1000)</f>
        <v>1.5803405592677051</v>
      </c>
      <c r="F75" s="335">
        <f>IF(F$8=0,0,F$8/MAE!F$5*1000)</f>
        <v>1.5464605715133122</v>
      </c>
      <c r="G75" s="335">
        <f>IF(G$8=0,0,G$8/MAE!G$5*1000)</f>
        <v>1.5138355783406521</v>
      </c>
      <c r="H75" s="335">
        <f>IF(H$8=0,0,H$8/MAE!H$5*1000)</f>
        <v>1.4196461784456003</v>
      </c>
      <c r="I75" s="335">
        <f>IF(I$8=0,0,I$8/MAE!I$5*1000)</f>
        <v>1.3472819287866489</v>
      </c>
      <c r="J75" s="335">
        <f>IF(J$8=0,0,J$8/MAE!J$5*1000)</f>
        <v>1.4205524364082645</v>
      </c>
      <c r="K75" s="335">
        <f>IF(K$8=0,0,K$8/MAE!K$5*1000)</f>
        <v>1.490851128227159</v>
      </c>
      <c r="L75" s="335">
        <f>IF(L$8=0,0,L$8/MAE!L$5*1000)</f>
        <v>1.4703683929246594</v>
      </c>
      <c r="M75" s="335">
        <f>IF(M$8=0,0,M$8/MAE!M$5*1000)</f>
        <v>1.3576255528435179</v>
      </c>
      <c r="N75" s="335">
        <f>IF(N$8=0,0,N$8/MAE!N$5*1000)</f>
        <v>1.3477700772020187</v>
      </c>
      <c r="O75" s="335">
        <f>IF(O$8=0,0,O$8/MAE!O$5*1000)</f>
        <v>1.3808476660388502</v>
      </c>
      <c r="P75" s="335">
        <f>IF(P$8=0,0,P$8/MAE!P$5*1000)</f>
        <v>1.2936429932057003</v>
      </c>
      <c r="Q75" s="335">
        <f>IF(Q$8=0,0,Q$8/MAE!Q$5*1000)</f>
        <v>1.2503233822891928</v>
      </c>
      <c r="R75" s="335">
        <f>IF(R$8=0,0,R$8/MAE!R$5*1000)</f>
        <v>1.2373357356279138</v>
      </c>
      <c r="S75" s="335">
        <f>IF(S$8=0,0,S$8/MAE!S$5*1000)</f>
        <v>1.2249532059114725</v>
      </c>
      <c r="T75" s="335">
        <f>IF(T$8=0,0,T$8/MAE!T$5*1000)</f>
        <v>1.199054847371112</v>
      </c>
      <c r="U75" s="335">
        <f>IF(U$8=0,0,U$8/MAE!U$5*1000)</f>
        <v>1.1841170053558121</v>
      </c>
      <c r="V75" s="335">
        <f>IF(V$8=0,0,V$8/MAE!V$5*1000)</f>
        <v>1.1971908396359183</v>
      </c>
      <c r="W75" s="335">
        <f>IF(W$8=0,0,W$8/MAE!W$5*1000)</f>
        <v>1.1951659189141637</v>
      </c>
      <c r="X75" s="335">
        <f>IF(X$8=0,0,X$8/MAE!X$5*1000)</f>
        <v>0.96624424695449085</v>
      </c>
      <c r="Y75" s="335">
        <f>IF(Y$8=0,0,Y$8/MAE!Y$5*1000)</f>
        <v>0.90745690663173773</v>
      </c>
      <c r="DA75" s="177"/>
    </row>
    <row r="76" spans="1:105" ht="12" customHeight="1" x14ac:dyDescent="0.25">
      <c r="A76" s="173" t="s">
        <v>94</v>
      </c>
      <c r="B76" s="335">
        <f>IF(B$9=0,0,B$9/MAE!B$5*1000)</f>
        <v>0.83470544244156808</v>
      </c>
      <c r="C76" s="335">
        <f>IF(C$9=0,0,C$9/MAE!C$5*1000)</f>
        <v>0.87287401847930324</v>
      </c>
      <c r="D76" s="335">
        <f>IF(D$9=0,0,D$9/MAE!D$5*1000)</f>
        <v>0.88278505762190385</v>
      </c>
      <c r="E76" s="335">
        <f>IF(E$9=0,0,E$9/MAE!E$5*1000)</f>
        <v>0.97830606049905522</v>
      </c>
      <c r="F76" s="335">
        <f>IF(F$9=0,0,F$9/MAE!F$5*1000)</f>
        <v>0.95733273474633607</v>
      </c>
      <c r="G76" s="335">
        <f>IF(G$9=0,0,G$9/MAE!G$5*1000)</f>
        <v>0.93713631040135581</v>
      </c>
      <c r="H76" s="335">
        <f>IF(H$9=0,0,H$9/MAE!H$5*1000)</f>
        <v>0.87882858665679997</v>
      </c>
      <c r="I76" s="335">
        <f>IF(I$9=0,0,I$9/MAE!I$5*1000)</f>
        <v>0.83403167020125879</v>
      </c>
      <c r="J76" s="335">
        <f>IF(J$9=0,0,J$9/MAE!J$5*1000)</f>
        <v>0.87938960349083062</v>
      </c>
      <c r="K76" s="335">
        <f>IF(K$9=0,0,K$9/MAE!K$5*1000)</f>
        <v>0.92290784128347891</v>
      </c>
      <c r="L76" s="335">
        <f>IF(L$9=0,0,L$9/MAE!L$5*1000)</f>
        <v>0.9102280527628841</v>
      </c>
      <c r="M76" s="335">
        <f>IF(M$9=0,0,M$9/MAE!M$5*1000)</f>
        <v>0.84043486604598705</v>
      </c>
      <c r="N76" s="335">
        <f>IF(N$9=0,0,N$9/MAE!N$5*1000)</f>
        <v>0.83433385731553567</v>
      </c>
      <c r="O76" s="335">
        <f>IF(O$9=0,0,O$9/MAE!O$5*1000)</f>
        <v>0.85481045992881177</v>
      </c>
      <c r="P76" s="335">
        <f>IF(P$9=0,0,P$9/MAE!P$5*1000)</f>
        <v>0.80082661484162398</v>
      </c>
      <c r="Q76" s="335">
        <f>IF(Q$9=0,0,Q$9/MAE!Q$5*1000)</f>
        <v>0.77400971284569076</v>
      </c>
      <c r="R76" s="335">
        <f>IF(R$9=0,0,R$9/MAE!R$5*1000)</f>
        <v>0.76596974110299398</v>
      </c>
      <c r="S76" s="335">
        <f>IF(S$9=0,0,S$9/MAE!S$5*1000)</f>
        <v>0.75830436556424452</v>
      </c>
      <c r="T76" s="335">
        <f>IF(T$9=0,0,T$9/MAE!T$5*1000)</f>
        <v>0.74227204837259297</v>
      </c>
      <c r="U76" s="335">
        <f>IF(U$9=0,0,U$9/MAE!U$5*1000)</f>
        <v>0.73302481283931198</v>
      </c>
      <c r="V76" s="335">
        <f>IF(V$9=0,0,V$9/MAE!V$5*1000)</f>
        <v>0.74111813882223498</v>
      </c>
      <c r="W76" s="335">
        <f>IF(W$9=0,0,W$9/MAE!W$5*1000)</f>
        <v>0.73986461647067281</v>
      </c>
      <c r="X76" s="335">
        <f>IF(X$9=0,0,X$9/MAE!X$5*1000)</f>
        <v>0.59815120049563753</v>
      </c>
      <c r="Y76" s="335">
        <f>IF(Y$9=0,0,Y$9/MAE!Y$5*1000)</f>
        <v>0.56175903743869482</v>
      </c>
      <c r="DA76" s="177"/>
    </row>
    <row r="77" spans="1:105" ht="12" customHeight="1" x14ac:dyDescent="0.25">
      <c r="A77" s="56" t="s">
        <v>95</v>
      </c>
      <c r="B77" s="336">
        <f>IF(B$10=0,0,B$10/MAE!B$5*1000)</f>
        <v>0.86680949792009021</v>
      </c>
      <c r="C77" s="336">
        <f>IF(C$10=0,0,C$10/MAE!C$5*1000)</f>
        <v>0.90644609611312277</v>
      </c>
      <c r="D77" s="336">
        <f>IF(D$10=0,0,D$10/MAE!D$5*1000)</f>
        <v>0.91673832906890018</v>
      </c>
      <c r="E77" s="336">
        <f>IF(E$10=0,0,E$10/MAE!E$5*1000)</f>
        <v>1.0159332166720958</v>
      </c>
      <c r="F77" s="336">
        <f>IF(F$10=0,0,F$10/MAE!F$5*1000)</f>
        <v>0.99415322454427191</v>
      </c>
      <c r="G77" s="336">
        <f>IF(G$10=0,0,G$10/MAE!G$5*1000)</f>
        <v>0.97318001464756176</v>
      </c>
      <c r="H77" s="336">
        <f>IF(H$10=0,0,H$10/MAE!H$5*1000)</f>
        <v>0.91262968614359985</v>
      </c>
      <c r="I77" s="336">
        <f>IF(I$10=0,0,I$10/MAE!I$5*1000)</f>
        <v>0.86610981136284548</v>
      </c>
      <c r="J77" s="336">
        <f>IF(J$10=0,0,J$10/MAE!J$5*1000)</f>
        <v>0.91321228054817027</v>
      </c>
      <c r="K77" s="336">
        <f>IF(K$10=0,0,K$10/MAE!K$5*1000)</f>
        <v>0.95840429671745886</v>
      </c>
      <c r="L77" s="336">
        <f>IF(L$10=0,0,L$10/MAE!L$5*1000)</f>
        <v>0.94523682402299491</v>
      </c>
      <c r="M77" s="336">
        <f>IF(M$10=0,0,M$10/MAE!M$5*1000)</f>
        <v>0.87275928397083236</v>
      </c>
      <c r="N77" s="336">
        <f>IF(N$10=0,0,N$10/MAE!N$5*1000)</f>
        <v>0.86642362105844095</v>
      </c>
      <c r="O77" s="336">
        <f>IF(O$10=0,0,O$10/MAE!O$5*1000)</f>
        <v>0.88768778531068926</v>
      </c>
      <c r="P77" s="336">
        <f>IF(P$10=0,0,P$10/MAE!P$5*1000)</f>
        <v>0.83162763848937871</v>
      </c>
      <c r="Q77" s="336">
        <f>IF(Q$10=0,0,Q$10/MAE!Q$5*1000)</f>
        <v>0.80377931718590956</v>
      </c>
      <c r="R77" s="336">
        <f>IF(R$10=0,0,R$10/MAE!R$5*1000)</f>
        <v>0.79543011576080158</v>
      </c>
      <c r="S77" s="336">
        <f>IF(S$10=0,0,S$10/MAE!S$5*1000)</f>
        <v>0.78746991808594635</v>
      </c>
      <c r="T77" s="336">
        <f>IF(T$10=0,0,T$10/MAE!T$5*1000)</f>
        <v>0.77082097331000043</v>
      </c>
      <c r="U77" s="336">
        <f>IF(U$10=0,0,U$10/MAE!U$5*1000)</f>
        <v>0.76121807487159343</v>
      </c>
      <c r="V77" s="336">
        <f>IF(V$10=0,0,V$10/MAE!V$5*1000)</f>
        <v>0.76962268262309019</v>
      </c>
      <c r="W77" s="336">
        <f>IF(W$10=0,0,W$10/MAE!W$5*1000)</f>
        <v>0.76832094787339122</v>
      </c>
      <c r="X77" s="336">
        <f>IF(X$10=0,0,X$10/MAE!X$5*1000)</f>
        <v>3.8233213548029807</v>
      </c>
      <c r="Y77" s="336">
        <f>IF(Y$10=0,0,Y$10/MAE!Y$5*1000)</f>
        <v>3.9531113834679013</v>
      </c>
      <c r="DA77" s="68"/>
    </row>
    <row r="78" spans="1:105" ht="12" customHeight="1" x14ac:dyDescent="0.25">
      <c r="A78" s="174" t="s">
        <v>2555</v>
      </c>
      <c r="B78" s="349">
        <f>IF(B$16=0,0,B$16/MAE!B$5*1000)</f>
        <v>5.6182097087413263</v>
      </c>
      <c r="C78" s="349">
        <f>IF(C$16=0,0,C$16/MAE!C$5*1000)</f>
        <v>5.8751135859183892</v>
      </c>
      <c r="D78" s="349">
        <f>IF(D$16=0,0,D$16/MAE!D$5*1000)</f>
        <v>5.9418225032243521</v>
      </c>
      <c r="E78" s="349">
        <f>IF(E$16=0,0,E$16/MAE!E$5*1000)</f>
        <v>6.5847523302821029</v>
      </c>
      <c r="F78" s="349">
        <f>IF(F$16=0,0,F$16/MAE!F$5*1000)</f>
        <v>6.4435857146388003</v>
      </c>
      <c r="G78" s="349">
        <f>IF(G$16=0,0,G$16/MAE!G$5*1000)</f>
        <v>6.3076482430860468</v>
      </c>
      <c r="H78" s="349">
        <f>IF(H$16=0,0,H$16/MAE!H$5*1000)</f>
        <v>5.9151924101899995</v>
      </c>
      <c r="I78" s="349">
        <f>IF(I$16=0,0,I$16/MAE!I$5*1000)</f>
        <v>5.6136747032777023</v>
      </c>
      <c r="J78" s="349">
        <f>IF(J$16=0,0,J$16/MAE!J$5*1000)</f>
        <v>5.9189684850344371</v>
      </c>
      <c r="K78" s="349">
        <f>IF(K$16=0,0,K$16/MAE!K$5*1000)</f>
        <v>6.2118797009464934</v>
      </c>
      <c r="L78" s="349">
        <f>IF(L$16=0,0,L$16/MAE!L$5*1000)</f>
        <v>6.1265349705194101</v>
      </c>
      <c r="M78" s="349">
        <f>IF(M$16=0,0,M$16/MAE!M$5*1000)</f>
        <v>5.6567731368479874</v>
      </c>
      <c r="N78" s="349">
        <f>IF(N$16=0,0,N$16/MAE!N$5*1000)</f>
        <v>5.6157086550084125</v>
      </c>
      <c r="O78" s="349">
        <f>IF(O$16=0,0,O$16/MAE!O$5*1000)</f>
        <v>5.7535319418285411</v>
      </c>
      <c r="P78" s="349">
        <f>IF(P$16=0,0,P$16/MAE!P$5*1000)</f>
        <v>5.3901791383570838</v>
      </c>
      <c r="Q78" s="349">
        <f>IF(Q$16=0,0,Q$16/MAE!Q$5*1000)</f>
        <v>5.209680759538303</v>
      </c>
      <c r="R78" s="349">
        <f>IF(R$16=0,0,R$16/MAE!R$5*1000)</f>
        <v>5.1555655651163059</v>
      </c>
      <c r="S78" s="349">
        <f>IF(S$16=0,0,S$16/MAE!S$5*1000)</f>
        <v>5.1039716912977999</v>
      </c>
      <c r="T78" s="349">
        <f>IF(T$16=0,0,T$16/MAE!T$5*1000)</f>
        <v>4.9960618640463013</v>
      </c>
      <c r="U78" s="349">
        <f>IF(U$16=0,0,U$16/MAE!U$5*1000)</f>
        <v>4.9338208556492154</v>
      </c>
      <c r="V78" s="349">
        <f>IF(V$16=0,0,V$16/MAE!V$5*1000)</f>
        <v>4.9882951651496601</v>
      </c>
      <c r="W78" s="349">
        <f>IF(W$16=0,0,W$16/MAE!W$5*1000)</f>
        <v>4.9798579954756832</v>
      </c>
      <c r="X78" s="349">
        <f>IF(X$16=0,0,X$16/MAE!X$5*1000)</f>
        <v>4.0260176956437137</v>
      </c>
      <c r="Y78" s="349">
        <f>IF(Y$16=0,0,Y$16/MAE!Y$5*1000)</f>
        <v>3.7810704442989049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0.81865341470230735</v>
      </c>
      <c r="C79" s="349">
        <f>IF(C$24=0,0,C$24/MAE!C$5*1000)</f>
        <v>0.85608797966239358</v>
      </c>
      <c r="D79" s="349">
        <f>IF(D$24=0,0,D$24/MAE!D$5*1000)</f>
        <v>0.86580842189840579</v>
      </c>
      <c r="E79" s="349">
        <f>IF(E$24=0,0,E$24/MAE!E$5*1000)</f>
        <v>0.95949248241253493</v>
      </c>
      <c r="F79" s="349">
        <f>IF(F$24=0,0,F$24/MAE!F$5*1000)</f>
        <v>0.93892248984736848</v>
      </c>
      <c r="G79" s="349">
        <f>IF(G$24=0,0,G$24/MAE!G$5*1000)</f>
        <v>0.91911445827825267</v>
      </c>
      <c r="H79" s="349">
        <f>IF(H$24=0,0,H$24/MAE!H$5*1000)</f>
        <v>0.86192803691340036</v>
      </c>
      <c r="I79" s="349">
        <f>IF(I$24=0,0,I$24/MAE!I$5*1000)</f>
        <v>0.81799259962046567</v>
      </c>
      <c r="J79" s="349">
        <f>IF(J$24=0,0,J$24/MAE!J$5*1000)</f>
        <v>0.86247826496216096</v>
      </c>
      <c r="K79" s="349">
        <f>IF(K$24=0,0,K$24/MAE!K$5*1000)</f>
        <v>0.90515961356648944</v>
      </c>
      <c r="L79" s="349">
        <f>IF(L$24=0,0,L$24/MAE!L$5*1000)</f>
        <v>0.89272366713282847</v>
      </c>
      <c r="M79" s="349">
        <f>IF(M$24=0,0,M$24/MAE!M$5*1000)</f>
        <v>0.82427265708356434</v>
      </c>
      <c r="N79" s="349">
        <f>IF(N$24=0,0,N$24/MAE!N$5*1000)</f>
        <v>0.81828897544408308</v>
      </c>
      <c r="O79" s="349">
        <f>IF(O$24=0,0,O$24/MAE!O$5*1000)</f>
        <v>0.83837179723787336</v>
      </c>
      <c r="P79" s="349">
        <f>IF(P$24=0,0,P$24/MAE!P$5*1000)</f>
        <v>0.78542610301774662</v>
      </c>
      <c r="Q79" s="349">
        <f>IF(Q$24=0,0,Q$24/MAE!Q$5*1000)</f>
        <v>0.75912491067558152</v>
      </c>
      <c r="R79" s="349">
        <f>IF(R$24=0,0,R$24/MAE!R$5*1000)</f>
        <v>0.75123955377409046</v>
      </c>
      <c r="S79" s="349">
        <f>IF(S$24=0,0,S$24/MAE!S$5*1000)</f>
        <v>0.74372158930339394</v>
      </c>
      <c r="T79" s="349">
        <f>IF(T$24=0,0,T$24/MAE!T$5*1000)</f>
        <v>0.72799758590388963</v>
      </c>
      <c r="U79" s="349">
        <f>IF(U$24=0,0,U$24/MAE!U$5*1000)</f>
        <v>0.71892818182317164</v>
      </c>
      <c r="V79" s="349">
        <f>IF(V$24=0,0,V$24/MAE!V$5*1000)</f>
        <v>0.72686586692180788</v>
      </c>
      <c r="W79" s="349">
        <f>IF(W$24=0,0,W$24/MAE!W$5*1000)</f>
        <v>0.72563645076931405</v>
      </c>
      <c r="X79" s="349">
        <f>IF(X$24=0,0,X$24/MAE!X$5*1000)</f>
        <v>0.58664829279379838</v>
      </c>
      <c r="Y79" s="349">
        <f>IF(Y$24=0,0,Y$24/MAE!Y$5*1000)</f>
        <v>0.55095597902641202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8.0260138696304644</v>
      </c>
      <c r="C80" s="349">
        <f>IF(C$27=0,0,C$27/MAE!C$5*1000)</f>
        <v>8.3930194084548404</v>
      </c>
      <c r="D80" s="349">
        <f>IF(D$27=0,0,D$27/MAE!D$5*1000)</f>
        <v>8.4883178617490778</v>
      </c>
      <c r="E80" s="349">
        <f>IF(E$27=0,0,E$27/MAE!E$5*1000)</f>
        <v>9.4067890432601473</v>
      </c>
      <c r="F80" s="349">
        <f>IF(F$27=0,0,F$27/MAE!F$5*1000)</f>
        <v>9.2051224494840032</v>
      </c>
      <c r="G80" s="349">
        <f>IF(G$27=0,0,G$27/MAE!G$5*1000)</f>
        <v>9.0109260615514977</v>
      </c>
      <c r="H80" s="349">
        <f>IF(H$27=0,0,H$27/MAE!H$5*1000)</f>
        <v>8.4502748716999996</v>
      </c>
      <c r="I80" s="349">
        <f>IF(I$27=0,0,I$27/MAE!I$5*1000)</f>
        <v>8.0195352903967194</v>
      </c>
      <c r="J80" s="349">
        <f>IF(J$27=0,0,J$27/MAE!J$5*1000)</f>
        <v>8.4556692643349081</v>
      </c>
      <c r="K80" s="349">
        <f>IF(K$27=0,0,K$27/MAE!K$5*1000)</f>
        <v>8.8741138584949883</v>
      </c>
      <c r="L80" s="349">
        <f>IF(L$27=0,0,L$27/MAE!L$5*1000)</f>
        <v>8.7521928150277297</v>
      </c>
      <c r="M80" s="349">
        <f>IF(M$27=0,0,M$27/MAE!M$5*1000)</f>
        <v>8.0811044812114137</v>
      </c>
      <c r="N80" s="349">
        <f>IF(N$27=0,0,N$27/MAE!N$5*1000)</f>
        <v>8.0224409357263067</v>
      </c>
      <c r="O80" s="349">
        <f>IF(O$27=0,0,O$27/MAE!O$5*1000)</f>
        <v>8.2193313454693442</v>
      </c>
      <c r="P80" s="349">
        <f>IF(P$27=0,0,P$27/MAE!P$5*1000)</f>
        <v>7.7002559119386893</v>
      </c>
      <c r="Q80" s="349">
        <f>IF(Q$27=0,0,Q$27/MAE!Q$5*1000)</f>
        <v>7.4424010850547173</v>
      </c>
      <c r="R80" s="349">
        <f>IF(R$27=0,0,R$27/MAE!R$5*1000)</f>
        <v>7.3650936644518659</v>
      </c>
      <c r="S80" s="349">
        <f>IF(S$27=0,0,S$27/MAE!S$5*1000)</f>
        <v>7.29138813042543</v>
      </c>
      <c r="T80" s="349">
        <f>IF(T$27=0,0,T$27/MAE!T$5*1000)</f>
        <v>7.1372312343518569</v>
      </c>
      <c r="U80" s="349">
        <f>IF(U$27=0,0,U$27/MAE!U$5*1000)</f>
        <v>7.048315508070309</v>
      </c>
      <c r="V80" s="349">
        <f>IF(V$27=0,0,V$27/MAE!V$5*1000)</f>
        <v>7.1261359502137998</v>
      </c>
      <c r="W80" s="349">
        <f>IF(W$27=0,0,W$27/MAE!W$5*1000)</f>
        <v>7.1140828506795462</v>
      </c>
      <c r="X80" s="349">
        <f>IF(X$27=0,0,X$27/MAE!X$5*1000)</f>
        <v>5.7514538509195914</v>
      </c>
      <c r="Y80" s="349">
        <f>IF(Y$27=0,0,Y$27/MAE!Y$5*1000)</f>
        <v>5.4015292061412952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0</v>
      </c>
      <c r="C81" s="349">
        <f>IF(C$35=0,0,C$35/MAE!C$5*1000)</f>
        <v>0</v>
      </c>
      <c r="D81" s="349">
        <f>IF(D$35=0,0,D$35/MAE!D$5*1000)</f>
        <v>0</v>
      </c>
      <c r="E81" s="349">
        <f>IF(E$35=0,0,E$35/MAE!E$5*1000)</f>
        <v>0</v>
      </c>
      <c r="F81" s="349">
        <f>IF(F$35=0,0,F$35/MAE!F$5*1000)</f>
        <v>0</v>
      </c>
      <c r="G81" s="349">
        <f>IF(G$35=0,0,G$35/MAE!G$5*1000)</f>
        <v>0</v>
      </c>
      <c r="H81" s="349">
        <f>IF(H$35=0,0,H$35/MAE!H$5*1000)</f>
        <v>0</v>
      </c>
      <c r="I81" s="349">
        <f>IF(I$35=0,0,I$35/MAE!I$5*1000)</f>
        <v>0</v>
      </c>
      <c r="J81" s="349">
        <f>IF(J$35=0,0,J$35/MAE!J$5*1000)</f>
        <v>0</v>
      </c>
      <c r="K81" s="349">
        <f>IF(K$35=0,0,K$35/MAE!K$5*1000)</f>
        <v>0</v>
      </c>
      <c r="L81" s="349">
        <f>IF(L$35=0,0,L$35/MAE!L$5*1000)</f>
        <v>0</v>
      </c>
      <c r="M81" s="349">
        <f>IF(M$35=0,0,M$35/MAE!M$5*1000)</f>
        <v>0</v>
      </c>
      <c r="N81" s="349">
        <f>IF(N$35=0,0,N$35/MAE!N$5*1000)</f>
        <v>0</v>
      </c>
      <c r="O81" s="349">
        <f>IF(O$35=0,0,O$35/MAE!O$5*1000)</f>
        <v>0</v>
      </c>
      <c r="P81" s="349">
        <f>IF(P$35=0,0,P$35/MAE!P$5*1000)</f>
        <v>0</v>
      </c>
      <c r="Q81" s="349">
        <f>IF(Q$35=0,0,Q$35/MAE!Q$5*1000)</f>
        <v>0</v>
      </c>
      <c r="R81" s="349">
        <f>IF(R$35=0,0,R$35/MAE!R$5*1000)</f>
        <v>0</v>
      </c>
      <c r="S81" s="349">
        <f>IF(S$35=0,0,S$35/MAE!S$5*1000)</f>
        <v>0</v>
      </c>
      <c r="T81" s="349">
        <f>IF(T$35=0,0,T$35/MAE!T$5*1000)</f>
        <v>0</v>
      </c>
      <c r="U81" s="349">
        <f>IF(U$35=0,0,U$35/MAE!U$5*1000)</f>
        <v>0</v>
      </c>
      <c r="V81" s="349">
        <f>IF(V$35=0,0,V$35/MAE!V$5*1000)</f>
        <v>0</v>
      </c>
      <c r="W81" s="349">
        <f>IF(W$35=0,0,W$35/MAE!W$5*1000)</f>
        <v>0</v>
      </c>
      <c r="X81" s="349">
        <f>IF(X$35=0,0,X$35/MAE!X$5*1000)</f>
        <v>0</v>
      </c>
      <c r="Y81" s="349">
        <f>IF(Y$35=0,0,Y$35/MAE!Y$5*1000)</f>
        <v>0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3.852486657422622</v>
      </c>
      <c r="C82" s="349">
        <f>IF(C$46=0,0,C$46/MAE!C$5*1000)</f>
        <v>4.0286493160583223</v>
      </c>
      <c r="D82" s="349">
        <f>IF(D$46=0,0,D$46/MAE!D$5*1000)</f>
        <v>4.0743925736395568</v>
      </c>
      <c r="E82" s="349">
        <f>IF(E$46=0,0,E$46/MAE!E$5*1000)</f>
        <v>4.5152587407648692</v>
      </c>
      <c r="F82" s="349">
        <f>IF(F$46=0,0,F$46/MAE!F$5*1000)</f>
        <v>4.4184587757523213</v>
      </c>
      <c r="G82" s="349">
        <f>IF(G$46=0,0,G$46/MAE!G$5*1000)</f>
        <v>4.3252445095447198</v>
      </c>
      <c r="H82" s="349">
        <f>IF(H$46=0,0,H$46/MAE!H$5*1000)</f>
        <v>4.0561319384159988</v>
      </c>
      <c r="I82" s="349">
        <f>IF(I$46=0,0,I$46/MAE!I$5*1000)</f>
        <v>3.8493769393904249</v>
      </c>
      <c r="J82" s="349">
        <f>IF(J$46=0,0,J$46/MAE!J$5*1000)</f>
        <v>4.0587212468807552</v>
      </c>
      <c r="K82" s="349">
        <f>IF(K$46=0,0,K$46/MAE!K$5*1000)</f>
        <v>4.2595746520775952</v>
      </c>
      <c r="L82" s="349">
        <f>IF(L$46=0,0,L$46/MAE!L$5*1000)</f>
        <v>4.2010525512133112</v>
      </c>
      <c r="M82" s="349">
        <f>IF(M$46=0,0,M$46/MAE!M$5*1000)</f>
        <v>3.878930150981478</v>
      </c>
      <c r="N82" s="349">
        <f>IF(N$46=0,0,N$46/MAE!N$5*1000)</f>
        <v>3.8507716491486264</v>
      </c>
      <c r="O82" s="349">
        <f>IF(O$46=0,0,O$46/MAE!O$5*1000)</f>
        <v>3.9452790458252864</v>
      </c>
      <c r="P82" s="349">
        <f>IF(P$46=0,0,P$46/MAE!P$5*1000)</f>
        <v>3.6961228377305706</v>
      </c>
      <c r="Q82" s="349">
        <f>IF(Q$46=0,0,Q$46/MAE!Q$5*1000)</f>
        <v>3.5723525208262639</v>
      </c>
      <c r="R82" s="349">
        <f>IF(R$46=0,0,R$46/MAE!R$5*1000)</f>
        <v>3.5352449589368971</v>
      </c>
      <c r="S82" s="349">
        <f>IF(S$46=0,0,S$46/MAE!S$5*1000)</f>
        <v>3.4998663026042074</v>
      </c>
      <c r="T82" s="349">
        <f>IF(T$46=0,0,T$46/MAE!T$5*1000)</f>
        <v>3.4258709924888922</v>
      </c>
      <c r="U82" s="349">
        <f>IF(U$46=0,0,U$46/MAE!U$5*1000)</f>
        <v>3.3831914438737476</v>
      </c>
      <c r="V82" s="349">
        <f>IF(V$46=0,0,V$46/MAE!V$5*1000)</f>
        <v>3.4205452561026228</v>
      </c>
      <c r="W82" s="349">
        <f>IF(W$46=0,0,W$46/MAE!W$5*1000)</f>
        <v>3.4147597683261819</v>
      </c>
      <c r="X82" s="349">
        <f>IF(X$46=0,0,X$46/MAE!X$5*1000)</f>
        <v>2.7606978484414029</v>
      </c>
      <c r="Y82" s="349">
        <f>IF(Y$46=0,0,Y$46/MAE!Y$5*1000)</f>
        <v>2.5927340189478207</v>
      </c>
      <c r="DA82" s="178"/>
    </row>
    <row r="83" spans="1:105" ht="12" customHeight="1" x14ac:dyDescent="0.25">
      <c r="A83" s="41" t="s">
        <v>2594</v>
      </c>
      <c r="B83" s="337">
        <f>IF(B$47=0,0,B$47/MAE!B$5*1000)</f>
        <v>2.6087332236848781</v>
      </c>
      <c r="C83" s="337">
        <f>IF(C$47=0,0,C$47/MAE!C$5*1000)</f>
        <v>2.7280227686519369</v>
      </c>
      <c r="D83" s="337">
        <f>IF(D$47=0,0,D$47/MAE!D$5*1000)</f>
        <v>2.7589980753624266</v>
      </c>
      <c r="E83" s="337">
        <f>IF(E$47=0,0,E$47/MAE!E$5*1000)</f>
        <v>3.057533104721323</v>
      </c>
      <c r="F83" s="337">
        <f>IF(F$47=0,0,F$47/MAE!F$5*1000)</f>
        <v>2.9919844585519124</v>
      </c>
      <c r="G83" s="337">
        <f>IF(G$47=0,0,G$47/MAE!G$5*1000)</f>
        <v>2.9288638886964247</v>
      </c>
      <c r="H83" s="337">
        <f>IF(H$47=0,0,H$47/MAE!H$5*1000)</f>
        <v>2.7466327824933403</v>
      </c>
      <c r="I83" s="337">
        <f>IF(I$47=0,0,I$47/MAE!I$5*1000)</f>
        <v>2.6066274604549773</v>
      </c>
      <c r="J83" s="337">
        <f>IF(J$47=0,0,J$47/MAE!J$5*1000)</f>
        <v>2.7483861474285209</v>
      </c>
      <c r="K83" s="337">
        <f>IF(K$47=0,0,K$47/MAE!K$5*1000)</f>
        <v>2.8843951716824243</v>
      </c>
      <c r="L83" s="337">
        <f>IF(L$47=0,0,L$47/MAE!L$5*1000)</f>
        <v>2.8447665986540538</v>
      </c>
      <c r="M83" s="337">
        <f>IF(M$47=0,0,M$47/MAE!M$5*1000)</f>
        <v>2.6266395855575069</v>
      </c>
      <c r="N83" s="337">
        <f>IF(N$47=0,0,N$47/MAE!N$5*1000)</f>
        <v>2.6075718960902319</v>
      </c>
      <c r="O83" s="337">
        <f>IF(O$47=0,0,O$47/MAE!O$5*1000)</f>
        <v>2.6715681165883218</v>
      </c>
      <c r="P83" s="337">
        <f>IF(P$47=0,0,P$47/MAE!P$5*1000)</f>
        <v>2.502850574973559</v>
      </c>
      <c r="Q83" s="337">
        <f>IF(Q$47=0,0,Q$47/MAE!Q$5*1000)</f>
        <v>2.4190388018186364</v>
      </c>
      <c r="R83" s="337">
        <f>IF(R$47=0,0,R$47/MAE!R$5*1000)</f>
        <v>2.3939112054999758</v>
      </c>
      <c r="S83" s="337">
        <f>IF(S$47=0,0,S$47/MAE!S$5*1000)</f>
        <v>2.3699543473998723</v>
      </c>
      <c r="T83" s="337">
        <f>IF(T$47=0,0,T$47/MAE!T$5*1000)</f>
        <v>2.3198480028333659</v>
      </c>
      <c r="U83" s="337">
        <f>IF(U$47=0,0,U$47/MAE!U$5*1000)</f>
        <v>2.2909473040523118</v>
      </c>
      <c r="V83" s="337">
        <f>IF(V$47=0,0,V$47/MAE!V$5*1000)</f>
        <v>2.3162416501871661</v>
      </c>
      <c r="W83" s="337">
        <f>IF(W$47=0,0,W$47/MAE!W$5*1000)</f>
        <v>2.3123239742755448</v>
      </c>
      <c r="X83" s="337">
        <f>IF(X$47=0,0,X$47/MAE!X$5*1000)</f>
        <v>1.869422229901416</v>
      </c>
      <c r="Y83" s="337">
        <f>IF(Y$47=0,0,Y$47/MAE!Y$5*1000)</f>
        <v>1.7556845686604563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CY: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1.1081947466025019</v>
      </c>
      <c r="C5" s="223">
        <v>1.1081947466025019</v>
      </c>
      <c r="D5" s="223">
        <v>1.156377126889568</v>
      </c>
      <c r="E5" s="223">
        <v>1.1081947466025019</v>
      </c>
      <c r="F5" s="223">
        <v>1.3009242677507631</v>
      </c>
      <c r="G5" s="223">
        <v>1.3972890283248931</v>
      </c>
      <c r="H5" s="223">
        <v>1.4936537888990249</v>
      </c>
      <c r="I5" s="223">
        <v>1.5900185494731549</v>
      </c>
      <c r="J5" s="223">
        <v>1.63820092976022</v>
      </c>
      <c r="K5" s="223">
        <v>1.4454714086119591</v>
      </c>
      <c r="L5" s="223">
        <v>1.3972890283248931</v>
      </c>
      <c r="M5" s="223">
        <v>1.252741887463698</v>
      </c>
      <c r="N5" s="223">
        <v>1.156377126889568</v>
      </c>
      <c r="O5" s="223">
        <v>0.96364760574130648</v>
      </c>
      <c r="P5" s="223">
        <v>0.8191004648801099</v>
      </c>
      <c r="Q5" s="223">
        <v>0.8191004648801099</v>
      </c>
      <c r="R5" s="223">
        <v>0.96364760574130648</v>
      </c>
      <c r="S5" s="223">
        <v>0.99650798909708416</v>
      </c>
      <c r="T5" s="223">
        <v>1.1706872938348261</v>
      </c>
      <c r="U5" s="223">
        <v>1.101931037165184</v>
      </c>
      <c r="V5" s="223">
        <v>0.95728753154341317</v>
      </c>
      <c r="W5" s="223">
        <v>1.01086633842263</v>
      </c>
      <c r="X5" s="223">
        <v>1.3283093595229341</v>
      </c>
      <c r="Y5" s="223">
        <v>1.374703067768809</v>
      </c>
      <c r="DA5" s="89" t="s">
        <v>2596</v>
      </c>
    </row>
    <row r="6" spans="1:105" ht="12" customHeight="1" x14ac:dyDescent="0.25">
      <c r="A6" s="55" t="s">
        <v>91</v>
      </c>
      <c r="B6" s="259">
        <v>2.879356224438091E-2</v>
      </c>
      <c r="C6" s="259">
        <v>2.879356224438091E-2</v>
      </c>
      <c r="D6" s="259">
        <v>3.0045456255006191E-2</v>
      </c>
      <c r="E6" s="259">
        <v>2.879356224438091E-2</v>
      </c>
      <c r="F6" s="259">
        <v>3.3801138286881943E-2</v>
      </c>
      <c r="G6" s="259">
        <v>3.6304926308132451E-2</v>
      </c>
      <c r="H6" s="259">
        <v>3.8808714329382973E-2</v>
      </c>
      <c r="I6" s="259">
        <v>4.1312502350633488E-2</v>
      </c>
      <c r="J6" s="259">
        <v>4.2564396361258749E-2</v>
      </c>
      <c r="K6" s="259">
        <v>3.7556820318757712E-2</v>
      </c>
      <c r="L6" s="259">
        <v>3.6304926308132451E-2</v>
      </c>
      <c r="M6" s="259">
        <v>3.2549244276256703E-2</v>
      </c>
      <c r="N6" s="259">
        <v>3.0045456255006191E-2</v>
      </c>
      <c r="O6" s="259">
        <v>2.5037880212505151E-2</v>
      </c>
      <c r="P6" s="259">
        <v>2.1282198180629371E-2</v>
      </c>
      <c r="Q6" s="259">
        <v>2.1282198180629371E-2</v>
      </c>
      <c r="R6" s="259">
        <v>2.5037880212505151E-2</v>
      </c>
      <c r="S6" s="259">
        <v>2.5891671927751551E-2</v>
      </c>
      <c r="T6" s="259">
        <v>3.0417268776161879E-2</v>
      </c>
      <c r="U6" s="259">
        <v>2.863081602299964E-2</v>
      </c>
      <c r="V6" s="259">
        <v>2.4872630203102611E-2</v>
      </c>
      <c r="W6" s="259">
        <v>2.6264736342917889E-2</v>
      </c>
      <c r="X6" s="259">
        <v>2.8041947639335759E-2</v>
      </c>
      <c r="Y6" s="259">
        <v>2.837204216230196E-2</v>
      </c>
      <c r="DA6" s="67" t="s">
        <v>2597</v>
      </c>
    </row>
    <row r="7" spans="1:105" ht="12" customHeight="1" x14ac:dyDescent="0.25">
      <c r="A7" s="173" t="s">
        <v>92</v>
      </c>
      <c r="B7" s="224">
        <v>1.0168073949007849E-2</v>
      </c>
      <c r="C7" s="224">
        <v>1.0168073949007849E-2</v>
      </c>
      <c r="D7" s="224">
        <v>1.061016412070385E-2</v>
      </c>
      <c r="E7" s="224">
        <v>1.0168073949007849E-2</v>
      </c>
      <c r="F7" s="224">
        <v>1.1936434635791819E-2</v>
      </c>
      <c r="G7" s="224">
        <v>1.282061497918381E-2</v>
      </c>
      <c r="H7" s="224">
        <v>1.370479532257581E-2</v>
      </c>
      <c r="I7" s="224">
        <v>1.458897566596779E-2</v>
      </c>
      <c r="J7" s="224">
        <v>1.503106583766378E-2</v>
      </c>
      <c r="K7" s="224">
        <v>1.32627051508798E-2</v>
      </c>
      <c r="L7" s="224">
        <v>1.282061497918381E-2</v>
      </c>
      <c r="M7" s="224">
        <v>1.149434446409583E-2</v>
      </c>
      <c r="N7" s="224">
        <v>1.061016412070385E-2</v>
      </c>
      <c r="O7" s="224">
        <v>8.8418034339198728E-3</v>
      </c>
      <c r="P7" s="224">
        <v>7.5155329188318892E-3</v>
      </c>
      <c r="Q7" s="224">
        <v>7.5155329188318892E-3</v>
      </c>
      <c r="R7" s="224">
        <v>8.8418034339198728E-3</v>
      </c>
      <c r="S7" s="224">
        <v>9.143308931016534E-3</v>
      </c>
      <c r="T7" s="224">
        <v>1.074146490169756E-2</v>
      </c>
      <c r="U7" s="224">
        <v>1.011060222668738E-2</v>
      </c>
      <c r="V7" s="224">
        <v>8.783447531255999E-3</v>
      </c>
      <c r="W7" s="224">
        <v>9.2750518021819436E-3</v>
      </c>
      <c r="X7" s="224">
        <v>9.9026509763173193E-3</v>
      </c>
      <c r="Y7" s="224">
        <v>1.001921958603624E-2</v>
      </c>
      <c r="DA7" s="177" t="s">
        <v>2598</v>
      </c>
    </row>
    <row r="8" spans="1:105" ht="12" customHeight="1" x14ac:dyDescent="0.25">
      <c r="A8" s="173" t="s">
        <v>93</v>
      </c>
      <c r="B8" s="224">
        <v>6.7306441162183428E-2</v>
      </c>
      <c r="C8" s="224">
        <v>6.7306441162183428E-2</v>
      </c>
      <c r="D8" s="224">
        <v>7.0232808169234898E-2</v>
      </c>
      <c r="E8" s="224">
        <v>6.7306441162183428E-2</v>
      </c>
      <c r="F8" s="224">
        <v>7.901190919038921E-2</v>
      </c>
      <c r="G8" s="224">
        <v>8.4864643204492121E-2</v>
      </c>
      <c r="H8" s="224">
        <v>9.0717377218595047E-2</v>
      </c>
      <c r="I8" s="224">
        <v>9.6570111232697917E-2</v>
      </c>
      <c r="J8" s="224">
        <v>9.94964782397494E-2</v>
      </c>
      <c r="K8" s="224">
        <v>8.7791010211543549E-2</v>
      </c>
      <c r="L8" s="224">
        <v>8.4864643204492121E-2</v>
      </c>
      <c r="M8" s="224">
        <v>7.6085542183337782E-2</v>
      </c>
      <c r="N8" s="224">
        <v>7.0232808169234898E-2</v>
      </c>
      <c r="O8" s="224">
        <v>5.8527340141029068E-2</v>
      </c>
      <c r="P8" s="224">
        <v>4.9748239119874693E-2</v>
      </c>
      <c r="Q8" s="224">
        <v>4.9748239119874693E-2</v>
      </c>
      <c r="R8" s="224">
        <v>5.8527340141029068E-2</v>
      </c>
      <c r="S8" s="224">
        <v>6.052312243983813E-2</v>
      </c>
      <c r="T8" s="224">
        <v>7.110193917032917E-2</v>
      </c>
      <c r="U8" s="224">
        <v>6.6926013451266753E-2</v>
      </c>
      <c r="V8" s="224">
        <v>5.8141059696098257E-2</v>
      </c>
      <c r="W8" s="224">
        <v>6.139517980793946E-2</v>
      </c>
      <c r="X8" s="224">
        <v>6.5549503143825433E-2</v>
      </c>
      <c r="Y8" s="224">
        <v>6.6321116166188437E-2</v>
      </c>
      <c r="DA8" s="177" t="s">
        <v>2599</v>
      </c>
    </row>
    <row r="9" spans="1:105" ht="12" customHeight="1" x14ac:dyDescent="0.25">
      <c r="A9" s="173" t="s">
        <v>94</v>
      </c>
      <c r="B9" s="224">
        <v>2.951852345890078E-2</v>
      </c>
      <c r="C9" s="224">
        <v>2.951852345890078E-2</v>
      </c>
      <c r="D9" s="224">
        <v>3.080193752233127E-2</v>
      </c>
      <c r="E9" s="224">
        <v>2.951852345890078E-2</v>
      </c>
      <c r="F9" s="224">
        <v>3.4652179712622661E-2</v>
      </c>
      <c r="G9" s="224">
        <v>3.7219007839483599E-2</v>
      </c>
      <c r="H9" s="224">
        <v>3.9785835966344538E-2</v>
      </c>
      <c r="I9" s="224">
        <v>4.2352664093205483E-2</v>
      </c>
      <c r="J9" s="224">
        <v>4.3636078156635963E-2</v>
      </c>
      <c r="K9" s="224">
        <v>3.8502421902914058E-2</v>
      </c>
      <c r="L9" s="224">
        <v>3.7219007839483599E-2</v>
      </c>
      <c r="M9" s="224">
        <v>3.3368765649192202E-2</v>
      </c>
      <c r="N9" s="224">
        <v>3.080193752233127E-2</v>
      </c>
      <c r="O9" s="224">
        <v>2.5668281268609389E-2</v>
      </c>
      <c r="P9" s="224">
        <v>2.1818039078317971E-2</v>
      </c>
      <c r="Q9" s="224">
        <v>2.1818039078317971E-2</v>
      </c>
      <c r="R9" s="224">
        <v>2.5668281268609389E-2</v>
      </c>
      <c r="S9" s="224">
        <v>2.6543569659868951E-2</v>
      </c>
      <c r="T9" s="224">
        <v>3.1183111499170101E-2</v>
      </c>
      <c r="U9" s="224">
        <v>2.935167963065485E-2</v>
      </c>
      <c r="V9" s="224">
        <v>2.549887061223655E-2</v>
      </c>
      <c r="W9" s="224">
        <v>2.692602705077124E-2</v>
      </c>
      <c r="X9" s="224">
        <v>2.874798478213781E-2</v>
      </c>
      <c r="Y9" s="224">
        <v>2.9086390389513959E-2</v>
      </c>
      <c r="DA9" s="177" t="s">
        <v>2600</v>
      </c>
    </row>
    <row r="10" spans="1:105" ht="12" customHeight="1" x14ac:dyDescent="0.25">
      <c r="A10" s="56" t="s">
        <v>95</v>
      </c>
      <c r="B10" s="260">
        <v>5.4792705651012873E-2</v>
      </c>
      <c r="C10" s="260">
        <v>5.4792705651012873E-2</v>
      </c>
      <c r="D10" s="260">
        <v>5.7174997201056947E-2</v>
      </c>
      <c r="E10" s="260">
        <v>5.4792705651012873E-2</v>
      </c>
      <c r="F10" s="260">
        <v>6.4321871851189011E-2</v>
      </c>
      <c r="G10" s="260">
        <v>6.908645495127709E-2</v>
      </c>
      <c r="H10" s="260">
        <v>7.3851038051365184E-2</v>
      </c>
      <c r="I10" s="260">
        <v>7.8615621151453235E-2</v>
      </c>
      <c r="J10" s="260">
        <v>8.099791270149731E-2</v>
      </c>
      <c r="K10" s="260">
        <v>7.1468746501321123E-2</v>
      </c>
      <c r="L10" s="260">
        <v>6.908645495127709E-2</v>
      </c>
      <c r="M10" s="260">
        <v>6.1939580301144978E-2</v>
      </c>
      <c r="N10" s="260">
        <v>5.7174997201056947E-2</v>
      </c>
      <c r="O10" s="260">
        <v>4.7645831000880781E-2</v>
      </c>
      <c r="P10" s="260">
        <v>4.0498956350748641E-2</v>
      </c>
      <c r="Q10" s="260">
        <v>4.0498956350748641E-2</v>
      </c>
      <c r="R10" s="260">
        <v>4.7645831000880781E-2</v>
      </c>
      <c r="S10" s="260">
        <v>4.9270553838010767E-2</v>
      </c>
      <c r="T10" s="260">
        <v>5.7882537791419997E-2</v>
      </c>
      <c r="U10" s="260">
        <v>5.4483007749507192E-2</v>
      </c>
      <c r="V10" s="260">
        <v>4.7331368516274938E-2</v>
      </c>
      <c r="W10" s="260">
        <v>4.9980476719923922E-2</v>
      </c>
      <c r="X10" s="260">
        <v>0.3024048665387174</v>
      </c>
      <c r="Y10" s="260">
        <v>0.33672218627634692</v>
      </c>
      <c r="DA10" s="68" t="s">
        <v>2601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0.29522672800286093</v>
      </c>
      <c r="Y13" s="226">
        <v>0.33024366223162482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5.4792705651012873E-2</v>
      </c>
      <c r="C15" s="226">
        <v>5.4792705651012873E-2</v>
      </c>
      <c r="D15" s="226">
        <v>5.7174997201056947E-2</v>
      </c>
      <c r="E15" s="226">
        <v>5.4792705651012873E-2</v>
      </c>
      <c r="F15" s="226">
        <v>6.4321871851189011E-2</v>
      </c>
      <c r="G15" s="226">
        <v>6.908645495127709E-2</v>
      </c>
      <c r="H15" s="226">
        <v>7.3851038051365184E-2</v>
      </c>
      <c r="I15" s="226">
        <v>7.8615621151453235E-2</v>
      </c>
      <c r="J15" s="226">
        <v>8.099791270149731E-2</v>
      </c>
      <c r="K15" s="226">
        <v>7.1468746501321123E-2</v>
      </c>
      <c r="L15" s="226">
        <v>6.908645495127709E-2</v>
      </c>
      <c r="M15" s="226">
        <v>6.1939580301144978E-2</v>
      </c>
      <c r="N15" s="226">
        <v>5.7174997201056947E-2</v>
      </c>
      <c r="O15" s="226">
        <v>4.7645831000880781E-2</v>
      </c>
      <c r="P15" s="226">
        <v>4.0498956350748641E-2</v>
      </c>
      <c r="Q15" s="226">
        <v>4.0498956350748641E-2</v>
      </c>
      <c r="R15" s="226">
        <v>4.7645831000880781E-2</v>
      </c>
      <c r="S15" s="226">
        <v>4.9270553838010767E-2</v>
      </c>
      <c r="T15" s="226">
        <v>5.7882537791419997E-2</v>
      </c>
      <c r="U15" s="226">
        <v>5.4483007749507192E-2</v>
      </c>
      <c r="V15" s="226">
        <v>4.7331368516274938E-2</v>
      </c>
      <c r="W15" s="226">
        <v>4.9980476719923922E-2</v>
      </c>
      <c r="X15" s="226">
        <v>7.1781385358565359E-3</v>
      </c>
      <c r="Y15" s="226">
        <v>6.4785240447220371E-3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0.26559269053630191</v>
      </c>
      <c r="C16" s="261">
        <f t="shared" si="0"/>
        <v>0.26559269053630191</v>
      </c>
      <c r="D16" s="261">
        <f t="shared" si="0"/>
        <v>0.27714019882048913</v>
      </c>
      <c r="E16" s="261">
        <f t="shared" si="0"/>
        <v>0.26559269053630191</v>
      </c>
      <c r="F16" s="261">
        <f t="shared" si="0"/>
        <v>0.3117827236730501</v>
      </c>
      <c r="G16" s="261">
        <f t="shared" si="0"/>
        <v>0.33487774024142408</v>
      </c>
      <c r="H16" s="261">
        <f t="shared" si="0"/>
        <v>0.35797275680979829</v>
      </c>
      <c r="I16" s="261">
        <f t="shared" si="0"/>
        <v>0.38106777337817233</v>
      </c>
      <c r="J16" s="261">
        <f t="shared" si="0"/>
        <v>0.39261528166235948</v>
      </c>
      <c r="K16" s="261">
        <f t="shared" si="0"/>
        <v>0.34642524852561118</v>
      </c>
      <c r="L16" s="261">
        <f t="shared" si="0"/>
        <v>0.33487774024142408</v>
      </c>
      <c r="M16" s="261">
        <f t="shared" si="0"/>
        <v>0.30023521538886311</v>
      </c>
      <c r="N16" s="261">
        <f t="shared" si="0"/>
        <v>0.27714019882048913</v>
      </c>
      <c r="O16" s="261">
        <f t="shared" si="0"/>
        <v>0.23095016568374091</v>
      </c>
      <c r="P16" s="261">
        <f t="shared" si="0"/>
        <v>0.19630764083117971</v>
      </c>
      <c r="Q16" s="261">
        <f t="shared" si="0"/>
        <v>0.19630764083117971</v>
      </c>
      <c r="R16" s="261">
        <f t="shared" si="0"/>
        <v>0.23095016568374091</v>
      </c>
      <c r="S16" s="261">
        <f t="shared" si="0"/>
        <v>0.2388255663335562</v>
      </c>
      <c r="T16" s="261">
        <f t="shared" si="0"/>
        <v>0.28056980878089272</v>
      </c>
      <c r="U16" s="261">
        <f t="shared" si="0"/>
        <v>0.2640915144593578</v>
      </c>
      <c r="V16" s="261">
        <f t="shared" si="0"/>
        <v>0.22942589459022811</v>
      </c>
      <c r="W16" s="261">
        <f t="shared" si="0"/>
        <v>0.24226672380224409</v>
      </c>
      <c r="X16" s="261">
        <f t="shared" si="0"/>
        <v>0.25865977464676898</v>
      </c>
      <c r="Y16" s="261">
        <f t="shared" si="0"/>
        <v>0.26170457652789092</v>
      </c>
      <c r="DA16" s="70"/>
    </row>
    <row r="17" spans="1:105" ht="12" customHeight="1" x14ac:dyDescent="0.25">
      <c r="A17" s="169" t="s">
        <v>2556</v>
      </c>
      <c r="B17" s="351">
        <v>0</v>
      </c>
      <c r="C17" s="351">
        <v>0</v>
      </c>
      <c r="D17" s="351">
        <v>0</v>
      </c>
      <c r="E17" s="351">
        <v>0</v>
      </c>
      <c r="F17" s="351">
        <v>0</v>
      </c>
      <c r="G17" s="351">
        <v>0</v>
      </c>
      <c r="H17" s="351">
        <v>0</v>
      </c>
      <c r="I17" s="351">
        <v>0</v>
      </c>
      <c r="J17" s="351">
        <v>0</v>
      </c>
      <c r="K17" s="351">
        <v>0</v>
      </c>
      <c r="L17" s="351">
        <v>0</v>
      </c>
      <c r="M17" s="351">
        <v>0</v>
      </c>
      <c r="N17" s="351">
        <v>0</v>
      </c>
      <c r="O17" s="351">
        <v>0</v>
      </c>
      <c r="P17" s="351">
        <v>0</v>
      </c>
      <c r="Q17" s="351">
        <v>0</v>
      </c>
      <c r="R17" s="351">
        <v>0</v>
      </c>
      <c r="S17" s="351">
        <v>0</v>
      </c>
      <c r="T17" s="351">
        <v>0</v>
      </c>
      <c r="U17" s="351">
        <v>0</v>
      </c>
      <c r="V17" s="351">
        <v>0</v>
      </c>
      <c r="W17" s="351">
        <v>0</v>
      </c>
      <c r="X17" s="351">
        <v>0</v>
      </c>
      <c r="Y17" s="351">
        <v>0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2609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2610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2612</v>
      </c>
    </row>
    <row r="23" spans="1:105" ht="12" customHeight="1" x14ac:dyDescent="0.25">
      <c r="A23" s="60" t="s">
        <v>2563</v>
      </c>
      <c r="B23" s="329">
        <v>0.26559269053630191</v>
      </c>
      <c r="C23" s="329">
        <v>0.26559269053630191</v>
      </c>
      <c r="D23" s="329">
        <v>0.27714019882048913</v>
      </c>
      <c r="E23" s="329">
        <v>0.26559269053630191</v>
      </c>
      <c r="F23" s="329">
        <v>0.3117827236730501</v>
      </c>
      <c r="G23" s="329">
        <v>0.33487774024142408</v>
      </c>
      <c r="H23" s="329">
        <v>0.35797275680979829</v>
      </c>
      <c r="I23" s="329">
        <v>0.38106777337817233</v>
      </c>
      <c r="J23" s="329">
        <v>0.39261528166235948</v>
      </c>
      <c r="K23" s="329">
        <v>0.34642524852561118</v>
      </c>
      <c r="L23" s="329">
        <v>0.33487774024142408</v>
      </c>
      <c r="M23" s="329">
        <v>0.30023521538886311</v>
      </c>
      <c r="N23" s="329">
        <v>0.27714019882048913</v>
      </c>
      <c r="O23" s="329">
        <v>0.23095016568374091</v>
      </c>
      <c r="P23" s="329">
        <v>0.19630764083117971</v>
      </c>
      <c r="Q23" s="329">
        <v>0.19630764083117971</v>
      </c>
      <c r="R23" s="329">
        <v>0.23095016568374091</v>
      </c>
      <c r="S23" s="329">
        <v>0.2388255663335562</v>
      </c>
      <c r="T23" s="329">
        <v>0.28056980878089272</v>
      </c>
      <c r="U23" s="329">
        <v>0.2640915144593578</v>
      </c>
      <c r="V23" s="329">
        <v>0.22942589459022811</v>
      </c>
      <c r="W23" s="329">
        <v>0.24226672380224409</v>
      </c>
      <c r="X23" s="329">
        <v>0.25865977464676898</v>
      </c>
      <c r="Y23" s="329">
        <v>0.26170457652789092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3.3171985022085057E-2</v>
      </c>
      <c r="C24" s="261">
        <f t="shared" si="1"/>
        <v>3.3171985022085057E-2</v>
      </c>
      <c r="D24" s="261">
        <f t="shared" si="1"/>
        <v>3.461424524043661E-2</v>
      </c>
      <c r="E24" s="261">
        <f t="shared" si="1"/>
        <v>3.3171985022085057E-2</v>
      </c>
      <c r="F24" s="261">
        <f t="shared" si="1"/>
        <v>3.8941025895491178E-2</v>
      </c>
      <c r="G24" s="261">
        <f t="shared" si="1"/>
        <v>4.1825546332194201E-2</v>
      </c>
      <c r="H24" s="261">
        <f t="shared" si="1"/>
        <v>4.4710066768897293E-2</v>
      </c>
      <c r="I24" s="261">
        <f t="shared" si="1"/>
        <v>4.7594587205600322E-2</v>
      </c>
      <c r="J24" s="261">
        <f t="shared" si="1"/>
        <v>4.9036847423951861E-2</v>
      </c>
      <c r="K24" s="261">
        <f t="shared" si="1"/>
        <v>4.326780655054574E-2</v>
      </c>
      <c r="L24" s="261">
        <f t="shared" si="1"/>
        <v>4.1825546332194201E-2</v>
      </c>
      <c r="M24" s="261">
        <f t="shared" si="1"/>
        <v>3.7498765677139653E-2</v>
      </c>
      <c r="N24" s="261">
        <f t="shared" si="1"/>
        <v>3.461424524043661E-2</v>
      </c>
      <c r="O24" s="261">
        <f t="shared" si="1"/>
        <v>2.8845204367030499E-2</v>
      </c>
      <c r="P24" s="261">
        <f t="shared" si="1"/>
        <v>2.451842371197592E-2</v>
      </c>
      <c r="Q24" s="261">
        <f t="shared" si="1"/>
        <v>2.451842371197592E-2</v>
      </c>
      <c r="R24" s="261">
        <f t="shared" si="1"/>
        <v>2.8845204367030499E-2</v>
      </c>
      <c r="S24" s="261">
        <f t="shared" si="1"/>
        <v>2.9828825835946218E-2</v>
      </c>
      <c r="T24" s="261">
        <f t="shared" si="1"/>
        <v>3.5042596525286997E-2</v>
      </c>
      <c r="U24" s="261">
        <f t="shared" si="1"/>
        <v>3.2984491193699388E-2</v>
      </c>
      <c r="V24" s="261">
        <f t="shared" si="1"/>
        <v>2.86548260182081E-2</v>
      </c>
      <c r="W24" s="261">
        <f t="shared" si="1"/>
        <v>3.0258619381014991E-2</v>
      </c>
      <c r="X24" s="261">
        <f t="shared" si="1"/>
        <v>3.230607797629035E-2</v>
      </c>
      <c r="Y24" s="261">
        <f t="shared" si="1"/>
        <v>3.2686367517361072E-2</v>
      </c>
      <c r="DA24" s="70"/>
    </row>
    <row r="25" spans="1:105" ht="12" customHeight="1" x14ac:dyDescent="0.25">
      <c r="A25" s="169" t="s">
        <v>2566</v>
      </c>
      <c r="B25" s="352">
        <v>0</v>
      </c>
      <c r="C25" s="352">
        <v>0</v>
      </c>
      <c r="D25" s="352">
        <v>0</v>
      </c>
      <c r="E25" s="352">
        <v>0</v>
      </c>
      <c r="F25" s="352">
        <v>0</v>
      </c>
      <c r="G25" s="352">
        <v>0</v>
      </c>
      <c r="H25" s="352">
        <v>0</v>
      </c>
      <c r="I25" s="352">
        <v>0</v>
      </c>
      <c r="J25" s="352">
        <v>0</v>
      </c>
      <c r="K25" s="352">
        <v>0</v>
      </c>
      <c r="L25" s="352">
        <v>0</v>
      </c>
      <c r="M25" s="352">
        <v>0</v>
      </c>
      <c r="N25" s="352">
        <v>0</v>
      </c>
      <c r="O25" s="352">
        <v>0</v>
      </c>
      <c r="P25" s="352">
        <v>0</v>
      </c>
      <c r="Q25" s="352">
        <v>0</v>
      </c>
      <c r="R25" s="352">
        <v>0</v>
      </c>
      <c r="S25" s="352">
        <v>0</v>
      </c>
      <c r="T25" s="352">
        <v>0</v>
      </c>
      <c r="U25" s="352">
        <v>0</v>
      </c>
      <c r="V25" s="352">
        <v>0</v>
      </c>
      <c r="W25" s="352">
        <v>0</v>
      </c>
      <c r="X25" s="352">
        <v>0</v>
      </c>
      <c r="Y25" s="352">
        <v>0</v>
      </c>
      <c r="DA25" s="170" t="s">
        <v>2614</v>
      </c>
    </row>
    <row r="26" spans="1:105" ht="12" customHeight="1" x14ac:dyDescent="0.25">
      <c r="A26" s="61" t="s">
        <v>2568</v>
      </c>
      <c r="B26" s="263">
        <v>3.3171985022085057E-2</v>
      </c>
      <c r="C26" s="263">
        <v>3.3171985022085057E-2</v>
      </c>
      <c r="D26" s="263">
        <v>3.461424524043661E-2</v>
      </c>
      <c r="E26" s="263">
        <v>3.3171985022085057E-2</v>
      </c>
      <c r="F26" s="263">
        <v>3.8941025895491178E-2</v>
      </c>
      <c r="G26" s="263">
        <v>4.1825546332194201E-2</v>
      </c>
      <c r="H26" s="263">
        <v>4.4710066768897293E-2</v>
      </c>
      <c r="I26" s="263">
        <v>4.7594587205600322E-2</v>
      </c>
      <c r="J26" s="263">
        <v>4.9036847423951861E-2</v>
      </c>
      <c r="K26" s="263">
        <v>4.326780655054574E-2</v>
      </c>
      <c r="L26" s="263">
        <v>4.1825546332194201E-2</v>
      </c>
      <c r="M26" s="263">
        <v>3.7498765677139653E-2</v>
      </c>
      <c r="N26" s="263">
        <v>3.461424524043661E-2</v>
      </c>
      <c r="O26" s="263">
        <v>2.8845204367030499E-2</v>
      </c>
      <c r="P26" s="263">
        <v>2.451842371197592E-2</v>
      </c>
      <c r="Q26" s="263">
        <v>2.451842371197592E-2</v>
      </c>
      <c r="R26" s="263">
        <v>2.8845204367030499E-2</v>
      </c>
      <c r="S26" s="263">
        <v>2.9828825835946218E-2</v>
      </c>
      <c r="T26" s="263">
        <v>3.5042596525286997E-2</v>
      </c>
      <c r="U26" s="263">
        <v>3.2984491193699388E-2</v>
      </c>
      <c r="V26" s="263">
        <v>2.86548260182081E-2</v>
      </c>
      <c r="W26" s="263">
        <v>3.0258619381014991E-2</v>
      </c>
      <c r="X26" s="263">
        <v>3.230607797629035E-2</v>
      </c>
      <c r="Y26" s="263">
        <v>3.2686367517361072E-2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0.32521553943220649</v>
      </c>
      <c r="C27" s="261">
        <f t="shared" si="2"/>
        <v>0.32521553943220649</v>
      </c>
      <c r="D27" s="261">
        <f t="shared" si="2"/>
        <v>0.3393553454944766</v>
      </c>
      <c r="E27" s="261">
        <f t="shared" si="2"/>
        <v>0.32521553943220649</v>
      </c>
      <c r="F27" s="261">
        <f t="shared" si="2"/>
        <v>0.38177476368128588</v>
      </c>
      <c r="G27" s="261">
        <f t="shared" si="2"/>
        <v>0.41005437580582538</v>
      </c>
      <c r="H27" s="261">
        <f t="shared" si="2"/>
        <v>0.43833398793036538</v>
      </c>
      <c r="I27" s="261">
        <f t="shared" si="2"/>
        <v>0.46661360005490488</v>
      </c>
      <c r="J27" s="261">
        <f t="shared" si="2"/>
        <v>0.48075340611717482</v>
      </c>
      <c r="K27" s="261">
        <f t="shared" si="2"/>
        <v>0.42419418186809521</v>
      </c>
      <c r="L27" s="261">
        <f t="shared" si="2"/>
        <v>0.41005437580582538</v>
      </c>
      <c r="M27" s="261">
        <f t="shared" si="2"/>
        <v>0.36763495761901599</v>
      </c>
      <c r="N27" s="261">
        <f t="shared" si="2"/>
        <v>0.3393553454944766</v>
      </c>
      <c r="O27" s="261">
        <f t="shared" si="2"/>
        <v>0.28279612124539699</v>
      </c>
      <c r="P27" s="261">
        <f t="shared" si="2"/>
        <v>0.2403767030585873</v>
      </c>
      <c r="Q27" s="261">
        <f t="shared" si="2"/>
        <v>0.2403767030585873</v>
      </c>
      <c r="R27" s="261">
        <f t="shared" si="2"/>
        <v>0.28279612124539699</v>
      </c>
      <c r="S27" s="261">
        <f t="shared" si="2"/>
        <v>0.29243946897986489</v>
      </c>
      <c r="T27" s="261">
        <f t="shared" si="2"/>
        <v>0.34355486789497047</v>
      </c>
      <c r="U27" s="261">
        <f t="shared" si="2"/>
        <v>0.3233773646441116</v>
      </c>
      <c r="V27" s="261">
        <f t="shared" si="2"/>
        <v>0.28092966684517728</v>
      </c>
      <c r="W27" s="261">
        <f t="shared" si="2"/>
        <v>0.29665313118642128</v>
      </c>
      <c r="X27" s="261">
        <f t="shared" si="2"/>
        <v>0.31672625466951321</v>
      </c>
      <c r="Y27" s="261">
        <f t="shared" si="2"/>
        <v>0.32045458350354</v>
      </c>
      <c r="DA27" s="70"/>
    </row>
    <row r="28" spans="1:105" ht="12" customHeight="1" x14ac:dyDescent="0.25">
      <c r="A28" s="169" t="s">
        <v>2571</v>
      </c>
      <c r="B28" s="351">
        <v>0</v>
      </c>
      <c r="C28" s="351">
        <v>0</v>
      </c>
      <c r="D28" s="351">
        <v>0</v>
      </c>
      <c r="E28" s="351">
        <v>0</v>
      </c>
      <c r="F28" s="351">
        <v>0</v>
      </c>
      <c r="G28" s="351">
        <v>0</v>
      </c>
      <c r="H28" s="351">
        <v>0</v>
      </c>
      <c r="I28" s="351">
        <v>0</v>
      </c>
      <c r="J28" s="351">
        <v>0</v>
      </c>
      <c r="K28" s="351">
        <v>0</v>
      </c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2618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2619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2621</v>
      </c>
    </row>
    <row r="34" spans="1:105" ht="12" customHeight="1" x14ac:dyDescent="0.25">
      <c r="A34" s="60" t="s">
        <v>2578</v>
      </c>
      <c r="B34" s="329">
        <v>0.32521553943220649</v>
      </c>
      <c r="C34" s="329">
        <v>0.32521553943220649</v>
      </c>
      <c r="D34" s="329">
        <v>0.3393553454944766</v>
      </c>
      <c r="E34" s="329">
        <v>0.32521553943220649</v>
      </c>
      <c r="F34" s="329">
        <v>0.38177476368128588</v>
      </c>
      <c r="G34" s="329">
        <v>0.41005437580582538</v>
      </c>
      <c r="H34" s="329">
        <v>0.43833398793036538</v>
      </c>
      <c r="I34" s="329">
        <v>0.46661360005490488</v>
      </c>
      <c r="J34" s="329">
        <v>0.48075340611717482</v>
      </c>
      <c r="K34" s="329">
        <v>0.42419418186809521</v>
      </c>
      <c r="L34" s="329">
        <v>0.41005437580582538</v>
      </c>
      <c r="M34" s="329">
        <v>0.36763495761901599</v>
      </c>
      <c r="N34" s="329">
        <v>0.3393553454944766</v>
      </c>
      <c r="O34" s="329">
        <v>0.28279612124539699</v>
      </c>
      <c r="P34" s="329">
        <v>0.2403767030585873</v>
      </c>
      <c r="Q34" s="329">
        <v>0.2403767030585873</v>
      </c>
      <c r="R34" s="329">
        <v>0.28279612124539699</v>
      </c>
      <c r="S34" s="329">
        <v>0.29243946897986489</v>
      </c>
      <c r="T34" s="329">
        <v>0.34355486789497047</v>
      </c>
      <c r="U34" s="329">
        <v>0.3233773646441116</v>
      </c>
      <c r="V34" s="329">
        <v>0.28092966684517728</v>
      </c>
      <c r="W34" s="329">
        <v>0.29665313118642128</v>
      </c>
      <c r="X34" s="329">
        <v>0.31672625466951321</v>
      </c>
      <c r="Y34" s="329">
        <v>0.32045458350354</v>
      </c>
      <c r="DA34" s="72" t="s">
        <v>2622</v>
      </c>
    </row>
    <row r="35" spans="1:105" ht="12" customHeight="1" x14ac:dyDescent="0.25">
      <c r="A35" s="39" t="s">
        <v>2580</v>
      </c>
      <c r="B35" s="228">
        <v>0</v>
      </c>
      <c r="C35" s="228">
        <v>0</v>
      </c>
      <c r="D35" s="228">
        <v>0</v>
      </c>
      <c r="E35" s="228">
        <v>0</v>
      </c>
      <c r="F35" s="228">
        <v>0</v>
      </c>
      <c r="G35" s="228">
        <v>0</v>
      </c>
      <c r="H35" s="228">
        <v>0</v>
      </c>
      <c r="I35" s="228">
        <v>0</v>
      </c>
      <c r="J35" s="228">
        <v>0</v>
      </c>
      <c r="K35" s="228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  <c r="U35" s="228">
        <v>0</v>
      </c>
      <c r="V35" s="228">
        <v>0</v>
      </c>
      <c r="W35" s="228">
        <v>0</v>
      </c>
      <c r="X35" s="228">
        <v>0</v>
      </c>
      <c r="Y35" s="228">
        <v>0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2626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2627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2633</v>
      </c>
    </row>
    <row r="46" spans="1:105" ht="12" customHeight="1" x14ac:dyDescent="0.25">
      <c r="A46" s="39" t="s">
        <v>2592</v>
      </c>
      <c r="B46" s="228">
        <v>0.1805518657797911</v>
      </c>
      <c r="C46" s="228">
        <v>0.1805518657797911</v>
      </c>
      <c r="D46" s="228">
        <v>0.18840194690065171</v>
      </c>
      <c r="E46" s="228">
        <v>0.1805518657797911</v>
      </c>
      <c r="F46" s="228">
        <v>0.211952190263233</v>
      </c>
      <c r="G46" s="228">
        <v>0.227652352504954</v>
      </c>
      <c r="H46" s="228">
        <v>0.24335251474667499</v>
      </c>
      <c r="I46" s="228">
        <v>0.25905267698839601</v>
      </c>
      <c r="J46" s="228">
        <v>0.26690275810925651</v>
      </c>
      <c r="K46" s="228">
        <v>0.23550243362581441</v>
      </c>
      <c r="L46" s="228">
        <v>0.227652352504954</v>
      </c>
      <c r="M46" s="228">
        <v>0.20410210914237251</v>
      </c>
      <c r="N46" s="228">
        <v>0.18840194690065171</v>
      </c>
      <c r="O46" s="228">
        <v>0.1570016224172098</v>
      </c>
      <c r="P46" s="228">
        <v>0.1334513790546282</v>
      </c>
      <c r="Q46" s="228">
        <v>0.1334513790546282</v>
      </c>
      <c r="R46" s="228">
        <v>0.1570016224172098</v>
      </c>
      <c r="S46" s="228">
        <v>0.1623553777416365</v>
      </c>
      <c r="T46" s="228">
        <v>0.1907334209935472</v>
      </c>
      <c r="U46" s="228">
        <v>0.1795313552340794</v>
      </c>
      <c r="V46" s="228">
        <v>0.1559654117092561</v>
      </c>
      <c r="W46" s="228">
        <v>0.16469470191565291</v>
      </c>
      <c r="X46" s="228">
        <v>0.17583881853206029</v>
      </c>
      <c r="Y46" s="228">
        <v>0.1779086972604858</v>
      </c>
      <c r="DA46" s="92" t="s">
        <v>2634</v>
      </c>
    </row>
    <row r="47" spans="1:105" ht="12" customHeight="1" x14ac:dyDescent="0.25">
      <c r="A47" s="39" t="s">
        <v>2594</v>
      </c>
      <c r="B47" s="228">
        <v>0.1130833593666314</v>
      </c>
      <c r="C47" s="228">
        <v>0.1130833593666314</v>
      </c>
      <c r="D47" s="228">
        <v>0.1180000271651807</v>
      </c>
      <c r="E47" s="228">
        <v>0.1130833593666314</v>
      </c>
      <c r="F47" s="228">
        <v>0.13275003056082821</v>
      </c>
      <c r="G47" s="228">
        <v>0.14258336615792649</v>
      </c>
      <c r="H47" s="228">
        <v>0.152416701755025</v>
      </c>
      <c r="I47" s="228">
        <v>0.16225003735212329</v>
      </c>
      <c r="J47" s="228">
        <v>0.1671667051506725</v>
      </c>
      <c r="K47" s="228">
        <v>0.14750003395647571</v>
      </c>
      <c r="L47" s="228">
        <v>0.14258336615792649</v>
      </c>
      <c r="M47" s="228">
        <v>0.127833362762279</v>
      </c>
      <c r="N47" s="228">
        <v>0.1180000271651807</v>
      </c>
      <c r="O47" s="228">
        <v>9.8333355970983888E-2</v>
      </c>
      <c r="P47" s="228">
        <v>8.3583352575336237E-2</v>
      </c>
      <c r="Q47" s="228">
        <v>8.3583352575336237E-2</v>
      </c>
      <c r="R47" s="228">
        <v>9.8333355970983888E-2</v>
      </c>
      <c r="S47" s="228">
        <v>0.1016865234095943</v>
      </c>
      <c r="T47" s="228">
        <v>0.1194602775013497</v>
      </c>
      <c r="U47" s="228">
        <v>0.11244419255282009</v>
      </c>
      <c r="V47" s="228">
        <v>9.7684355821575322E-2</v>
      </c>
      <c r="W47" s="228">
        <v>0.10315169041356199</v>
      </c>
      <c r="X47" s="228">
        <v>0.1101314806179672</v>
      </c>
      <c r="Y47" s="228">
        <v>0.111427888379144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0.99999999999999978</v>
      </c>
      <c r="D51" s="232">
        <f t="shared" si="3"/>
        <v>1</v>
      </c>
      <c r="E51" s="232">
        <f t="shared" si="3"/>
        <v>0.99999999999999978</v>
      </c>
      <c r="F51" s="232">
        <f t="shared" si="3"/>
        <v>0.99999999999999989</v>
      </c>
      <c r="G51" s="232">
        <f t="shared" si="3"/>
        <v>1</v>
      </c>
      <c r="H51" s="232">
        <f t="shared" si="3"/>
        <v>0.99999999999999978</v>
      </c>
      <c r="I51" s="232">
        <f t="shared" si="3"/>
        <v>0.99999999999999978</v>
      </c>
      <c r="J51" s="232">
        <f t="shared" si="3"/>
        <v>1.0000000000000002</v>
      </c>
      <c r="K51" s="232">
        <f t="shared" si="3"/>
        <v>0.99999999999999944</v>
      </c>
      <c r="L51" s="232">
        <f t="shared" si="3"/>
        <v>1</v>
      </c>
      <c r="M51" s="232">
        <f t="shared" si="3"/>
        <v>0.99999999999999978</v>
      </c>
      <c r="N51" s="232">
        <f t="shared" si="3"/>
        <v>1</v>
      </c>
      <c r="O51" s="232">
        <f t="shared" si="3"/>
        <v>0.99999999999999978</v>
      </c>
      <c r="P51" s="232">
        <f t="shared" si="3"/>
        <v>1</v>
      </c>
      <c r="Q51" s="232">
        <f t="shared" si="3"/>
        <v>1</v>
      </c>
      <c r="R51" s="232">
        <f t="shared" si="3"/>
        <v>0.99999999999999978</v>
      </c>
      <c r="S51" s="232">
        <f t="shared" si="3"/>
        <v>0.99999999999999978</v>
      </c>
      <c r="T51" s="232">
        <f t="shared" si="3"/>
        <v>0.99999999999999978</v>
      </c>
      <c r="U51" s="232">
        <f t="shared" si="3"/>
        <v>1</v>
      </c>
      <c r="V51" s="232">
        <f t="shared" si="3"/>
        <v>1</v>
      </c>
      <c r="W51" s="232">
        <f t="shared" si="3"/>
        <v>0.99999999999999978</v>
      </c>
      <c r="X51" s="232">
        <f t="shared" si="3"/>
        <v>0.99999999999999989</v>
      </c>
      <c r="Y51" s="232">
        <f t="shared" si="3"/>
        <v>1.0000000000000002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2.5982402761478587E-2</v>
      </c>
      <c r="C52" s="233">
        <f t="shared" si="4"/>
        <v>2.5982402761478587E-2</v>
      </c>
      <c r="D52" s="233">
        <f t="shared" si="4"/>
        <v>2.5982402761478594E-2</v>
      </c>
      <c r="E52" s="233">
        <f t="shared" si="4"/>
        <v>2.5982402761478587E-2</v>
      </c>
      <c r="F52" s="233">
        <f t="shared" si="4"/>
        <v>2.5982402761478594E-2</v>
      </c>
      <c r="G52" s="233">
        <f t="shared" si="4"/>
        <v>2.5982402761478601E-2</v>
      </c>
      <c r="H52" s="233">
        <f t="shared" si="4"/>
        <v>2.5982402761478583E-2</v>
      </c>
      <c r="I52" s="233">
        <f t="shared" si="4"/>
        <v>2.5982402761478594E-2</v>
      </c>
      <c r="J52" s="233">
        <f t="shared" si="4"/>
        <v>2.5982402761478601E-2</v>
      </c>
      <c r="K52" s="233">
        <f t="shared" si="4"/>
        <v>2.598240276147859E-2</v>
      </c>
      <c r="L52" s="233">
        <f t="shared" si="4"/>
        <v>2.5982402761478601E-2</v>
      </c>
      <c r="M52" s="233">
        <f t="shared" si="4"/>
        <v>2.5982402761478604E-2</v>
      </c>
      <c r="N52" s="233">
        <f t="shared" si="4"/>
        <v>2.5982402761478594E-2</v>
      </c>
      <c r="O52" s="233">
        <f t="shared" si="4"/>
        <v>2.5982402761478587E-2</v>
      </c>
      <c r="P52" s="233">
        <f t="shared" si="4"/>
        <v>2.5982402761478597E-2</v>
      </c>
      <c r="Q52" s="233">
        <f t="shared" si="4"/>
        <v>2.5982402761478597E-2</v>
      </c>
      <c r="R52" s="233">
        <f t="shared" si="4"/>
        <v>2.5982402761478587E-2</v>
      </c>
      <c r="S52" s="233">
        <f t="shared" si="4"/>
        <v>2.5982402761478583E-2</v>
      </c>
      <c r="T52" s="233">
        <f t="shared" si="4"/>
        <v>2.5982402761478587E-2</v>
      </c>
      <c r="U52" s="233">
        <f t="shared" si="4"/>
        <v>2.5982402761478587E-2</v>
      </c>
      <c r="V52" s="233">
        <f t="shared" si="4"/>
        <v>2.5982402761478601E-2</v>
      </c>
      <c r="W52" s="233">
        <f t="shared" si="4"/>
        <v>2.5982402761478587E-2</v>
      </c>
      <c r="X52" s="233">
        <f t="shared" si="4"/>
        <v>2.1111006587657487E-2</v>
      </c>
      <c r="Y52" s="233">
        <f t="shared" si="4"/>
        <v>2.0638669417062386E-2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9.1753493509882447E-3</v>
      </c>
      <c r="C53" s="233">
        <f t="shared" si="5"/>
        <v>9.1753493509882447E-3</v>
      </c>
      <c r="D53" s="233">
        <f t="shared" si="5"/>
        <v>9.1753493509882465E-3</v>
      </c>
      <c r="E53" s="233">
        <f t="shared" si="5"/>
        <v>9.1753493509882447E-3</v>
      </c>
      <c r="F53" s="233">
        <f t="shared" si="5"/>
        <v>9.175349350988243E-3</v>
      </c>
      <c r="G53" s="233">
        <f t="shared" si="5"/>
        <v>9.1753493509882499E-3</v>
      </c>
      <c r="H53" s="233">
        <f t="shared" si="5"/>
        <v>9.1753493509882517E-3</v>
      </c>
      <c r="I53" s="233">
        <f t="shared" si="5"/>
        <v>9.1753493509882499E-3</v>
      </c>
      <c r="J53" s="233">
        <f t="shared" si="5"/>
        <v>9.1753493509882482E-3</v>
      </c>
      <c r="K53" s="233">
        <f t="shared" si="5"/>
        <v>9.175349350988243E-3</v>
      </c>
      <c r="L53" s="233">
        <f t="shared" si="5"/>
        <v>9.1753493509882499E-3</v>
      </c>
      <c r="M53" s="233">
        <f t="shared" si="5"/>
        <v>9.1753493509882447E-3</v>
      </c>
      <c r="N53" s="233">
        <f t="shared" si="5"/>
        <v>9.1753493509882465E-3</v>
      </c>
      <c r="O53" s="233">
        <f t="shared" si="5"/>
        <v>9.1753493509882447E-3</v>
      </c>
      <c r="P53" s="233">
        <f t="shared" si="5"/>
        <v>9.1753493509882482E-3</v>
      </c>
      <c r="Q53" s="233">
        <f t="shared" si="5"/>
        <v>9.1753493509882482E-3</v>
      </c>
      <c r="R53" s="233">
        <f t="shared" si="5"/>
        <v>9.1753493509882447E-3</v>
      </c>
      <c r="S53" s="233">
        <f t="shared" si="5"/>
        <v>9.1753493509882465E-3</v>
      </c>
      <c r="T53" s="233">
        <f t="shared" si="5"/>
        <v>9.1753493509882482E-3</v>
      </c>
      <c r="U53" s="233">
        <f t="shared" si="5"/>
        <v>9.1753493509882499E-3</v>
      </c>
      <c r="V53" s="233">
        <f t="shared" si="5"/>
        <v>9.1753493509882482E-3</v>
      </c>
      <c r="W53" s="233">
        <f t="shared" si="5"/>
        <v>9.1753493509882465E-3</v>
      </c>
      <c r="X53" s="233">
        <f t="shared" si="5"/>
        <v>7.455078822808177E-3</v>
      </c>
      <c r="Y53" s="233">
        <f t="shared" si="5"/>
        <v>7.2882790625453265E-3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6.0735210456944674E-2</v>
      </c>
      <c r="C54" s="233">
        <f t="shared" si="6"/>
        <v>6.0735210456944674E-2</v>
      </c>
      <c r="D54" s="233">
        <f t="shared" si="6"/>
        <v>6.0735210456944647E-2</v>
      </c>
      <c r="E54" s="233">
        <f t="shared" si="6"/>
        <v>6.0735210456944674E-2</v>
      </c>
      <c r="F54" s="233">
        <f t="shared" si="6"/>
        <v>6.0735210456944654E-2</v>
      </c>
      <c r="G54" s="233">
        <f t="shared" si="6"/>
        <v>6.0735210456944681E-2</v>
      </c>
      <c r="H54" s="233">
        <f t="shared" si="6"/>
        <v>6.0735210456944647E-2</v>
      </c>
      <c r="I54" s="233">
        <f t="shared" si="6"/>
        <v>6.0735210456944647E-2</v>
      </c>
      <c r="J54" s="233">
        <f t="shared" si="6"/>
        <v>6.0735210456944674E-2</v>
      </c>
      <c r="K54" s="233">
        <f t="shared" si="6"/>
        <v>6.0735210456944633E-2</v>
      </c>
      <c r="L54" s="233">
        <f t="shared" si="6"/>
        <v>6.0735210456944681E-2</v>
      </c>
      <c r="M54" s="233">
        <f t="shared" si="6"/>
        <v>6.073521045694466E-2</v>
      </c>
      <c r="N54" s="233">
        <f t="shared" si="6"/>
        <v>6.0735210456944647E-2</v>
      </c>
      <c r="O54" s="233">
        <f t="shared" si="6"/>
        <v>6.0735210456944647E-2</v>
      </c>
      <c r="P54" s="233">
        <f t="shared" si="6"/>
        <v>6.0735210456944674E-2</v>
      </c>
      <c r="Q54" s="233">
        <f t="shared" si="6"/>
        <v>6.0735210456944674E-2</v>
      </c>
      <c r="R54" s="233">
        <f t="shared" si="6"/>
        <v>6.0735210456944647E-2</v>
      </c>
      <c r="S54" s="233">
        <f t="shared" si="6"/>
        <v>6.0735210456944667E-2</v>
      </c>
      <c r="T54" s="233">
        <f t="shared" si="6"/>
        <v>6.073521045694466E-2</v>
      </c>
      <c r="U54" s="233">
        <f t="shared" si="6"/>
        <v>6.0735210456944654E-2</v>
      </c>
      <c r="V54" s="233">
        <f t="shared" si="6"/>
        <v>6.0735210456944667E-2</v>
      </c>
      <c r="W54" s="233">
        <f t="shared" si="6"/>
        <v>6.0735210456944647E-2</v>
      </c>
      <c r="X54" s="233">
        <f t="shared" si="6"/>
        <v>4.934806991600791E-2</v>
      </c>
      <c r="Y54" s="233">
        <f t="shared" si="6"/>
        <v>4.824395734697088E-2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2.6636584904772852E-2</v>
      </c>
      <c r="C55" s="233">
        <f t="shared" si="7"/>
        <v>2.6636584904772852E-2</v>
      </c>
      <c r="D55" s="233">
        <f t="shared" si="7"/>
        <v>2.6636584904772855E-2</v>
      </c>
      <c r="E55" s="233">
        <f t="shared" si="7"/>
        <v>2.6636584904772852E-2</v>
      </c>
      <c r="F55" s="233">
        <f t="shared" si="7"/>
        <v>2.6636584904772859E-2</v>
      </c>
      <c r="G55" s="233">
        <f t="shared" si="7"/>
        <v>2.6636584904772869E-2</v>
      </c>
      <c r="H55" s="233">
        <f t="shared" si="7"/>
        <v>2.6636584904772848E-2</v>
      </c>
      <c r="I55" s="233">
        <f t="shared" si="7"/>
        <v>2.6636584904772866E-2</v>
      </c>
      <c r="J55" s="233">
        <f t="shared" si="7"/>
        <v>2.6636584904772873E-2</v>
      </c>
      <c r="K55" s="233">
        <f t="shared" si="7"/>
        <v>2.6636584904772848E-2</v>
      </c>
      <c r="L55" s="233">
        <f t="shared" si="7"/>
        <v>2.6636584904772869E-2</v>
      </c>
      <c r="M55" s="233">
        <f t="shared" si="7"/>
        <v>2.6636584904772862E-2</v>
      </c>
      <c r="N55" s="233">
        <f t="shared" si="7"/>
        <v>2.6636584904772855E-2</v>
      </c>
      <c r="O55" s="233">
        <f t="shared" si="7"/>
        <v>2.6636584904772855E-2</v>
      </c>
      <c r="P55" s="233">
        <f t="shared" si="7"/>
        <v>2.6636584904772866E-2</v>
      </c>
      <c r="Q55" s="233">
        <f t="shared" si="7"/>
        <v>2.6636584904772866E-2</v>
      </c>
      <c r="R55" s="233">
        <f t="shared" si="7"/>
        <v>2.6636584904772855E-2</v>
      </c>
      <c r="S55" s="233">
        <f t="shared" si="7"/>
        <v>2.6636584904772862E-2</v>
      </c>
      <c r="T55" s="233">
        <f t="shared" si="7"/>
        <v>2.6636584904772845E-2</v>
      </c>
      <c r="U55" s="233">
        <f t="shared" si="7"/>
        <v>2.6636584904772866E-2</v>
      </c>
      <c r="V55" s="233">
        <f t="shared" si="7"/>
        <v>2.6636584904772859E-2</v>
      </c>
      <c r="W55" s="233">
        <f t="shared" si="7"/>
        <v>2.6636584904772862E-2</v>
      </c>
      <c r="X55" s="233">
        <f t="shared" si="7"/>
        <v>2.1642537241823492E-2</v>
      </c>
      <c r="Y55" s="233">
        <f t="shared" si="7"/>
        <v>2.1158307616729325E-2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4.9443210066638633E-2</v>
      </c>
      <c r="C56" s="233">
        <f t="shared" si="8"/>
        <v>4.9443210066638633E-2</v>
      </c>
      <c r="D56" s="233">
        <f t="shared" si="8"/>
        <v>4.9443210066638633E-2</v>
      </c>
      <c r="E56" s="233">
        <f t="shared" si="8"/>
        <v>4.9443210066638633E-2</v>
      </c>
      <c r="F56" s="233">
        <f t="shared" si="8"/>
        <v>4.9443210066638626E-2</v>
      </c>
      <c r="G56" s="233">
        <f t="shared" si="8"/>
        <v>4.9443210066638647E-2</v>
      </c>
      <c r="H56" s="233">
        <f t="shared" si="8"/>
        <v>4.944321006663862E-2</v>
      </c>
      <c r="I56" s="233">
        <f t="shared" si="8"/>
        <v>4.9443210066638626E-2</v>
      </c>
      <c r="J56" s="233">
        <f t="shared" si="8"/>
        <v>4.9443210066638654E-2</v>
      </c>
      <c r="K56" s="233">
        <f t="shared" si="8"/>
        <v>4.944321006663862E-2</v>
      </c>
      <c r="L56" s="233">
        <f t="shared" si="8"/>
        <v>4.9443210066638647E-2</v>
      </c>
      <c r="M56" s="233">
        <f t="shared" si="8"/>
        <v>4.944321006663862E-2</v>
      </c>
      <c r="N56" s="233">
        <f t="shared" si="8"/>
        <v>4.9443210066638633E-2</v>
      </c>
      <c r="O56" s="233">
        <f t="shared" si="8"/>
        <v>4.9443210066638633E-2</v>
      </c>
      <c r="P56" s="233">
        <f t="shared" si="8"/>
        <v>4.944321006663864E-2</v>
      </c>
      <c r="Q56" s="233">
        <f t="shared" si="8"/>
        <v>4.944321006663864E-2</v>
      </c>
      <c r="R56" s="233">
        <f t="shared" si="8"/>
        <v>4.9443210066638633E-2</v>
      </c>
      <c r="S56" s="233">
        <f t="shared" si="8"/>
        <v>4.9443210066638626E-2</v>
      </c>
      <c r="T56" s="233">
        <f t="shared" si="8"/>
        <v>4.944321006663862E-2</v>
      </c>
      <c r="U56" s="233">
        <f t="shared" si="8"/>
        <v>4.9443210066638647E-2</v>
      </c>
      <c r="V56" s="233">
        <f t="shared" si="8"/>
        <v>4.944321006663864E-2</v>
      </c>
      <c r="W56" s="233">
        <f t="shared" si="8"/>
        <v>4.944321006663864E-2</v>
      </c>
      <c r="X56" s="233">
        <f t="shared" si="8"/>
        <v>0.22766147386579202</v>
      </c>
      <c r="Y56" s="233">
        <f t="shared" si="8"/>
        <v>0.24494175809388333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0.2396624702928386</v>
      </c>
      <c r="C57" s="234">
        <f t="shared" si="9"/>
        <v>0.2396624702928386</v>
      </c>
      <c r="D57" s="234">
        <f t="shared" si="9"/>
        <v>0.2396624702928386</v>
      </c>
      <c r="E57" s="234">
        <f t="shared" si="9"/>
        <v>0.2396624702928386</v>
      </c>
      <c r="F57" s="234">
        <f t="shared" si="9"/>
        <v>0.23966247029283863</v>
      </c>
      <c r="G57" s="234">
        <f t="shared" si="9"/>
        <v>0.23966247029283866</v>
      </c>
      <c r="H57" s="234">
        <f t="shared" si="9"/>
        <v>0.23966247029283855</v>
      </c>
      <c r="I57" s="234">
        <f t="shared" si="9"/>
        <v>0.2396624702928386</v>
      </c>
      <c r="J57" s="234">
        <f t="shared" si="9"/>
        <v>0.23966247029283871</v>
      </c>
      <c r="K57" s="234">
        <f t="shared" si="9"/>
        <v>0.23966247029283858</v>
      </c>
      <c r="L57" s="234">
        <f t="shared" si="9"/>
        <v>0.23966247029283866</v>
      </c>
      <c r="M57" s="234">
        <f t="shared" si="9"/>
        <v>0.23966247029283863</v>
      </c>
      <c r="N57" s="234">
        <f t="shared" si="9"/>
        <v>0.2396624702928386</v>
      </c>
      <c r="O57" s="234">
        <f t="shared" si="9"/>
        <v>0.2396624702928386</v>
      </c>
      <c r="P57" s="234">
        <f t="shared" si="9"/>
        <v>0.23966247029283871</v>
      </c>
      <c r="Q57" s="234">
        <f t="shared" si="9"/>
        <v>0.23966247029283871</v>
      </c>
      <c r="R57" s="234">
        <f t="shared" si="9"/>
        <v>0.2396624702928386</v>
      </c>
      <c r="S57" s="234">
        <f t="shared" si="9"/>
        <v>0.23966247029283855</v>
      </c>
      <c r="T57" s="234">
        <f t="shared" si="9"/>
        <v>0.23966247029283869</v>
      </c>
      <c r="U57" s="234">
        <f t="shared" si="9"/>
        <v>0.23966247029283866</v>
      </c>
      <c r="V57" s="234">
        <f t="shared" si="9"/>
        <v>0.23966247029283866</v>
      </c>
      <c r="W57" s="234">
        <f t="shared" si="9"/>
        <v>0.2396624702928386</v>
      </c>
      <c r="X57" s="234">
        <f t="shared" si="9"/>
        <v>0.19472856439080377</v>
      </c>
      <c r="Y57" s="234">
        <f t="shared" si="9"/>
        <v>0.19037171201825173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0</v>
      </c>
      <c r="X58" s="302">
        <f t="shared" si="10"/>
        <v>0</v>
      </c>
      <c r="Y58" s="302">
        <f t="shared" si="10"/>
        <v>0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0.2396624702928386</v>
      </c>
      <c r="C59" s="302">
        <f t="shared" si="11"/>
        <v>0.2396624702928386</v>
      </c>
      <c r="D59" s="302">
        <f t="shared" si="11"/>
        <v>0.2396624702928386</v>
      </c>
      <c r="E59" s="302">
        <f t="shared" si="11"/>
        <v>0.2396624702928386</v>
      </c>
      <c r="F59" s="302">
        <f t="shared" si="11"/>
        <v>0.23966247029283863</v>
      </c>
      <c r="G59" s="302">
        <f t="shared" si="11"/>
        <v>0.23966247029283866</v>
      </c>
      <c r="H59" s="302">
        <f t="shared" si="11"/>
        <v>0.23966247029283855</v>
      </c>
      <c r="I59" s="302">
        <f t="shared" si="11"/>
        <v>0.2396624702928386</v>
      </c>
      <c r="J59" s="302">
        <f t="shared" si="11"/>
        <v>0.23966247029283871</v>
      </c>
      <c r="K59" s="302">
        <f t="shared" si="11"/>
        <v>0.23966247029283858</v>
      </c>
      <c r="L59" s="302">
        <f t="shared" si="11"/>
        <v>0.23966247029283866</v>
      </c>
      <c r="M59" s="302">
        <f t="shared" si="11"/>
        <v>0.23966247029283863</v>
      </c>
      <c r="N59" s="302">
        <f t="shared" si="11"/>
        <v>0.2396624702928386</v>
      </c>
      <c r="O59" s="302">
        <f t="shared" si="11"/>
        <v>0.2396624702928386</v>
      </c>
      <c r="P59" s="302">
        <f t="shared" si="11"/>
        <v>0.23966247029283871</v>
      </c>
      <c r="Q59" s="302">
        <f t="shared" si="11"/>
        <v>0.23966247029283871</v>
      </c>
      <c r="R59" s="302">
        <f t="shared" si="11"/>
        <v>0.2396624702928386</v>
      </c>
      <c r="S59" s="302">
        <f t="shared" si="11"/>
        <v>0.23966247029283855</v>
      </c>
      <c r="T59" s="302">
        <f t="shared" si="11"/>
        <v>0.23966247029283869</v>
      </c>
      <c r="U59" s="302">
        <f t="shared" si="11"/>
        <v>0.23966247029283866</v>
      </c>
      <c r="V59" s="302">
        <f t="shared" si="11"/>
        <v>0.23966247029283866</v>
      </c>
      <c r="W59" s="302">
        <f t="shared" si="11"/>
        <v>0.2396624702928386</v>
      </c>
      <c r="X59" s="302">
        <f t="shared" si="11"/>
        <v>0.19472856439080377</v>
      </c>
      <c r="Y59" s="302">
        <f t="shared" si="11"/>
        <v>0.19037171201825173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2.9933353432493311E-2</v>
      </c>
      <c r="C60" s="301">
        <f t="shared" si="12"/>
        <v>2.9933353432493311E-2</v>
      </c>
      <c r="D60" s="301">
        <f t="shared" si="12"/>
        <v>2.9933353432493318E-2</v>
      </c>
      <c r="E60" s="301">
        <f t="shared" si="12"/>
        <v>2.9933353432493311E-2</v>
      </c>
      <c r="F60" s="301">
        <f t="shared" si="12"/>
        <v>2.9933353432493332E-2</v>
      </c>
      <c r="G60" s="301">
        <f t="shared" si="12"/>
        <v>2.9933353432493325E-2</v>
      </c>
      <c r="H60" s="301">
        <f t="shared" si="12"/>
        <v>2.9933353432493329E-2</v>
      </c>
      <c r="I60" s="301">
        <f t="shared" si="12"/>
        <v>2.9933353432493325E-2</v>
      </c>
      <c r="J60" s="301">
        <f t="shared" si="12"/>
        <v>2.9933353432493339E-2</v>
      </c>
      <c r="K60" s="301">
        <f t="shared" si="12"/>
        <v>2.9933353432493318E-2</v>
      </c>
      <c r="L60" s="301">
        <f t="shared" si="12"/>
        <v>2.9933353432493325E-2</v>
      </c>
      <c r="M60" s="301">
        <f t="shared" si="12"/>
        <v>2.9933353432493329E-2</v>
      </c>
      <c r="N60" s="301">
        <f t="shared" si="12"/>
        <v>2.9933353432493318E-2</v>
      </c>
      <c r="O60" s="301">
        <f t="shared" si="12"/>
        <v>2.9933353432493311E-2</v>
      </c>
      <c r="P60" s="301">
        <f t="shared" si="12"/>
        <v>2.9933353432493329E-2</v>
      </c>
      <c r="Q60" s="301">
        <f t="shared" si="12"/>
        <v>2.9933353432493329E-2</v>
      </c>
      <c r="R60" s="301">
        <f t="shared" si="12"/>
        <v>2.9933353432493311E-2</v>
      </c>
      <c r="S60" s="301">
        <f t="shared" si="12"/>
        <v>2.9933353432493318E-2</v>
      </c>
      <c r="T60" s="301">
        <f t="shared" si="12"/>
        <v>2.9933353432493311E-2</v>
      </c>
      <c r="U60" s="301">
        <f t="shared" si="12"/>
        <v>2.9933353432493322E-2</v>
      </c>
      <c r="V60" s="301">
        <f t="shared" si="12"/>
        <v>2.9933353432493336E-2</v>
      </c>
      <c r="W60" s="301">
        <f t="shared" si="12"/>
        <v>2.9933353432493325E-2</v>
      </c>
      <c r="X60" s="301">
        <f t="shared" si="12"/>
        <v>2.4321200287177956E-2</v>
      </c>
      <c r="Y60" s="301">
        <f t="shared" si="12"/>
        <v>2.3777038317381649E-2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2.9933353432493311E-2</v>
      </c>
      <c r="C62" s="302">
        <f t="shared" si="14"/>
        <v>2.9933353432493311E-2</v>
      </c>
      <c r="D62" s="302">
        <f t="shared" si="14"/>
        <v>2.9933353432493318E-2</v>
      </c>
      <c r="E62" s="302">
        <f t="shared" si="14"/>
        <v>2.9933353432493311E-2</v>
      </c>
      <c r="F62" s="302">
        <f t="shared" si="14"/>
        <v>2.9933353432493332E-2</v>
      </c>
      <c r="G62" s="302">
        <f t="shared" si="14"/>
        <v>2.9933353432493325E-2</v>
      </c>
      <c r="H62" s="302">
        <f t="shared" si="14"/>
        <v>2.9933353432493329E-2</v>
      </c>
      <c r="I62" s="302">
        <f t="shared" si="14"/>
        <v>2.9933353432493325E-2</v>
      </c>
      <c r="J62" s="302">
        <f t="shared" si="14"/>
        <v>2.9933353432493339E-2</v>
      </c>
      <c r="K62" s="302">
        <f t="shared" si="14"/>
        <v>2.9933353432493318E-2</v>
      </c>
      <c r="L62" s="302">
        <f t="shared" si="14"/>
        <v>2.9933353432493325E-2</v>
      </c>
      <c r="M62" s="302">
        <f t="shared" si="14"/>
        <v>2.9933353432493329E-2</v>
      </c>
      <c r="N62" s="302">
        <f t="shared" si="14"/>
        <v>2.9933353432493318E-2</v>
      </c>
      <c r="O62" s="302">
        <f t="shared" si="14"/>
        <v>2.9933353432493311E-2</v>
      </c>
      <c r="P62" s="302">
        <f t="shared" si="14"/>
        <v>2.9933353432493329E-2</v>
      </c>
      <c r="Q62" s="302">
        <f t="shared" si="14"/>
        <v>2.9933353432493329E-2</v>
      </c>
      <c r="R62" s="302">
        <f t="shared" si="14"/>
        <v>2.9933353432493311E-2</v>
      </c>
      <c r="S62" s="302">
        <f t="shared" si="14"/>
        <v>2.9933353432493318E-2</v>
      </c>
      <c r="T62" s="302">
        <f t="shared" si="14"/>
        <v>2.9933353432493311E-2</v>
      </c>
      <c r="U62" s="302">
        <f t="shared" si="14"/>
        <v>2.9933353432493322E-2</v>
      </c>
      <c r="V62" s="302">
        <f t="shared" si="14"/>
        <v>2.9933353432493336E-2</v>
      </c>
      <c r="W62" s="302">
        <f t="shared" si="14"/>
        <v>2.9933353432493325E-2</v>
      </c>
      <c r="X62" s="302">
        <f t="shared" si="14"/>
        <v>2.4321200287177956E-2</v>
      </c>
      <c r="Y62" s="302">
        <f t="shared" si="14"/>
        <v>2.3777038317381649E-2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0.29346424933816978</v>
      </c>
      <c r="C63" s="301">
        <f t="shared" si="15"/>
        <v>0.29346424933816978</v>
      </c>
      <c r="D63" s="301">
        <f t="shared" si="15"/>
        <v>0.29346424933816984</v>
      </c>
      <c r="E63" s="301">
        <f t="shared" si="15"/>
        <v>0.29346424933816978</v>
      </c>
      <c r="F63" s="301">
        <f t="shared" si="15"/>
        <v>0.29346424933816978</v>
      </c>
      <c r="G63" s="301">
        <f t="shared" si="15"/>
        <v>0.29346424933816978</v>
      </c>
      <c r="H63" s="301">
        <f t="shared" si="15"/>
        <v>0.29346424933816972</v>
      </c>
      <c r="I63" s="301">
        <f t="shared" si="15"/>
        <v>0.29346424933816972</v>
      </c>
      <c r="J63" s="301">
        <f t="shared" si="15"/>
        <v>0.29346424933816984</v>
      </c>
      <c r="K63" s="301">
        <f t="shared" si="15"/>
        <v>0.29346424933816961</v>
      </c>
      <c r="L63" s="301">
        <f t="shared" si="15"/>
        <v>0.29346424933816978</v>
      </c>
      <c r="M63" s="301">
        <f t="shared" si="15"/>
        <v>0.29346424933816972</v>
      </c>
      <c r="N63" s="301">
        <f t="shared" si="15"/>
        <v>0.29346424933816984</v>
      </c>
      <c r="O63" s="301">
        <f t="shared" si="15"/>
        <v>0.29346424933816967</v>
      </c>
      <c r="P63" s="301">
        <f t="shared" si="15"/>
        <v>0.29346424933816972</v>
      </c>
      <c r="Q63" s="301">
        <f t="shared" si="15"/>
        <v>0.29346424933816972</v>
      </c>
      <c r="R63" s="301">
        <f t="shared" si="15"/>
        <v>0.29346424933816967</v>
      </c>
      <c r="S63" s="301">
        <f t="shared" si="15"/>
        <v>0.29346424933816978</v>
      </c>
      <c r="T63" s="301">
        <f t="shared" si="15"/>
        <v>0.29346424933816967</v>
      </c>
      <c r="U63" s="301">
        <f t="shared" si="15"/>
        <v>0.29346424933816978</v>
      </c>
      <c r="V63" s="301">
        <f t="shared" si="15"/>
        <v>0.29346424933816978</v>
      </c>
      <c r="W63" s="301">
        <f t="shared" si="15"/>
        <v>0.29346424933816967</v>
      </c>
      <c r="X63" s="301">
        <f t="shared" si="15"/>
        <v>0.23844314007037209</v>
      </c>
      <c r="Y63" s="301">
        <f t="shared" si="15"/>
        <v>0.23310821879785934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0</v>
      </c>
      <c r="X64" s="302">
        <f t="shared" si="16"/>
        <v>0</v>
      </c>
      <c r="Y64" s="302">
        <f t="shared" si="16"/>
        <v>0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0.29346424933816978</v>
      </c>
      <c r="C65" s="302">
        <f t="shared" si="17"/>
        <v>0.29346424933816978</v>
      </c>
      <c r="D65" s="302">
        <f t="shared" si="17"/>
        <v>0.29346424933816984</v>
      </c>
      <c r="E65" s="302">
        <f t="shared" si="17"/>
        <v>0.29346424933816978</v>
      </c>
      <c r="F65" s="302">
        <f t="shared" si="17"/>
        <v>0.29346424933816978</v>
      </c>
      <c r="G65" s="302">
        <f t="shared" si="17"/>
        <v>0.29346424933816978</v>
      </c>
      <c r="H65" s="302">
        <f t="shared" si="17"/>
        <v>0.29346424933816972</v>
      </c>
      <c r="I65" s="302">
        <f t="shared" si="17"/>
        <v>0.29346424933816972</v>
      </c>
      <c r="J65" s="302">
        <f t="shared" si="17"/>
        <v>0.29346424933816984</v>
      </c>
      <c r="K65" s="302">
        <f t="shared" si="17"/>
        <v>0.29346424933816961</v>
      </c>
      <c r="L65" s="302">
        <f t="shared" si="17"/>
        <v>0.29346424933816978</v>
      </c>
      <c r="M65" s="302">
        <f t="shared" si="17"/>
        <v>0.29346424933816972</v>
      </c>
      <c r="N65" s="302">
        <f t="shared" si="17"/>
        <v>0.29346424933816984</v>
      </c>
      <c r="O65" s="302">
        <f t="shared" si="17"/>
        <v>0.29346424933816967</v>
      </c>
      <c r="P65" s="302">
        <f t="shared" si="17"/>
        <v>0.29346424933816972</v>
      </c>
      <c r="Q65" s="302">
        <f t="shared" si="17"/>
        <v>0.29346424933816972</v>
      </c>
      <c r="R65" s="302">
        <f t="shared" si="17"/>
        <v>0.29346424933816967</v>
      </c>
      <c r="S65" s="302">
        <f t="shared" si="17"/>
        <v>0.29346424933816978</v>
      </c>
      <c r="T65" s="302">
        <f t="shared" si="17"/>
        <v>0.29346424933816967</v>
      </c>
      <c r="U65" s="302">
        <f t="shared" si="17"/>
        <v>0.29346424933816978</v>
      </c>
      <c r="V65" s="302">
        <f t="shared" si="17"/>
        <v>0.29346424933816978</v>
      </c>
      <c r="W65" s="302">
        <f t="shared" si="17"/>
        <v>0.29346424933816967</v>
      </c>
      <c r="X65" s="302">
        <f t="shared" si="17"/>
        <v>0.23844314007037209</v>
      </c>
      <c r="Y65" s="302">
        <f t="shared" si="17"/>
        <v>0.23310821879785934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</v>
      </c>
      <c r="U66" s="301">
        <f t="shared" si="18"/>
        <v>0</v>
      </c>
      <c r="V66" s="301">
        <f t="shared" si="18"/>
        <v>0</v>
      </c>
      <c r="W66" s="301">
        <f t="shared" si="18"/>
        <v>0</v>
      </c>
      <c r="X66" s="301">
        <f t="shared" si="18"/>
        <v>0</v>
      </c>
      <c r="Y66" s="301">
        <f t="shared" si="18"/>
        <v>0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0.16292431121274137</v>
      </c>
      <c r="C67" s="301">
        <f t="shared" si="19"/>
        <v>0.16292431121274137</v>
      </c>
      <c r="D67" s="301">
        <f t="shared" si="19"/>
        <v>0.1629243112127414</v>
      </c>
      <c r="E67" s="301">
        <f t="shared" si="19"/>
        <v>0.16292431121274137</v>
      </c>
      <c r="F67" s="301">
        <f t="shared" si="19"/>
        <v>0.16292431121274137</v>
      </c>
      <c r="G67" s="301">
        <f t="shared" si="19"/>
        <v>0.16292431121274145</v>
      </c>
      <c r="H67" s="301">
        <f t="shared" si="19"/>
        <v>0.16292431121274134</v>
      </c>
      <c r="I67" s="301">
        <f t="shared" si="19"/>
        <v>0.16292431121274145</v>
      </c>
      <c r="J67" s="301">
        <f t="shared" si="19"/>
        <v>0.16292431121274148</v>
      </c>
      <c r="K67" s="301">
        <f t="shared" si="19"/>
        <v>0.16292431121274134</v>
      </c>
      <c r="L67" s="301">
        <f t="shared" si="19"/>
        <v>0.16292431121274145</v>
      </c>
      <c r="M67" s="301">
        <f t="shared" si="19"/>
        <v>0.16292431121274134</v>
      </c>
      <c r="N67" s="301">
        <f t="shared" si="19"/>
        <v>0.1629243112127414</v>
      </c>
      <c r="O67" s="301">
        <f t="shared" si="19"/>
        <v>0.16292431121274145</v>
      </c>
      <c r="P67" s="301">
        <f t="shared" si="19"/>
        <v>0.16292431121274142</v>
      </c>
      <c r="Q67" s="301">
        <f t="shared" si="19"/>
        <v>0.16292431121274142</v>
      </c>
      <c r="R67" s="301">
        <f t="shared" si="19"/>
        <v>0.16292431121274145</v>
      </c>
      <c r="S67" s="301">
        <f t="shared" si="19"/>
        <v>0.16292431121274145</v>
      </c>
      <c r="T67" s="301">
        <f t="shared" si="19"/>
        <v>0.16292431121274137</v>
      </c>
      <c r="U67" s="301">
        <f t="shared" si="19"/>
        <v>0.16292431121274145</v>
      </c>
      <c r="V67" s="301">
        <f t="shared" si="19"/>
        <v>0.16292431121274145</v>
      </c>
      <c r="W67" s="301">
        <f t="shared" si="19"/>
        <v>0.16292431121274137</v>
      </c>
      <c r="X67" s="301">
        <f t="shared" si="19"/>
        <v>0.13237791126851148</v>
      </c>
      <c r="Y67" s="301">
        <f t="shared" si="19"/>
        <v>0.12941609095936465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0.10204285818293383</v>
      </c>
      <c r="C68" s="235">
        <f t="shared" si="20"/>
        <v>0.10204285818293383</v>
      </c>
      <c r="D68" s="235">
        <f t="shared" si="20"/>
        <v>0.10204285818293386</v>
      </c>
      <c r="E68" s="235">
        <f t="shared" si="20"/>
        <v>0.10204285818293383</v>
      </c>
      <c r="F68" s="235">
        <f t="shared" si="20"/>
        <v>0.10204285818293388</v>
      </c>
      <c r="G68" s="235">
        <f t="shared" si="20"/>
        <v>0.10204285818293383</v>
      </c>
      <c r="H68" s="235">
        <f t="shared" si="20"/>
        <v>0.10204285818293385</v>
      </c>
      <c r="I68" s="235">
        <f t="shared" si="20"/>
        <v>0.10204285818293382</v>
      </c>
      <c r="J68" s="235">
        <f t="shared" si="20"/>
        <v>0.10204285818293385</v>
      </c>
      <c r="K68" s="235">
        <f t="shared" si="20"/>
        <v>0.10204285818293381</v>
      </c>
      <c r="L68" s="235">
        <f t="shared" si="20"/>
        <v>0.10204285818293383</v>
      </c>
      <c r="M68" s="235">
        <f t="shared" si="20"/>
        <v>0.10204285818293383</v>
      </c>
      <c r="N68" s="235">
        <f t="shared" si="20"/>
        <v>0.10204285818293386</v>
      </c>
      <c r="O68" s="235">
        <f t="shared" si="20"/>
        <v>0.10204285818293385</v>
      </c>
      <c r="P68" s="235">
        <f t="shared" si="20"/>
        <v>0.10204285818293383</v>
      </c>
      <c r="Q68" s="235">
        <f t="shared" si="20"/>
        <v>0.10204285818293383</v>
      </c>
      <c r="R68" s="235">
        <f t="shared" si="20"/>
        <v>0.10204285818293385</v>
      </c>
      <c r="S68" s="235">
        <f t="shared" si="20"/>
        <v>0.10204285818293381</v>
      </c>
      <c r="T68" s="235">
        <f t="shared" si="20"/>
        <v>0.10204285818293379</v>
      </c>
      <c r="U68" s="235">
        <f t="shared" si="20"/>
        <v>0.10204285818293386</v>
      </c>
      <c r="V68" s="235">
        <f t="shared" si="20"/>
        <v>0.10204285818293385</v>
      </c>
      <c r="W68" s="235">
        <f t="shared" si="20"/>
        <v>0.10204285818293381</v>
      </c>
      <c r="X68" s="235">
        <f t="shared" si="20"/>
        <v>8.2911017549045368E-2</v>
      </c>
      <c r="Y68" s="235">
        <f t="shared" si="20"/>
        <v>8.1055968369951589E-2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0.56036108273856955</v>
      </c>
      <c r="C72" s="322">
        <f>IF(C$5=0,0,C$5/MAE_fec!C$5)</f>
        <v>0.56036108273856955</v>
      </c>
      <c r="D72" s="322">
        <f>IF(D$5=0,0,D$5/MAE_fec!D$5)</f>
        <v>0.56036108273856955</v>
      </c>
      <c r="E72" s="322">
        <f>IF(E$5=0,0,E$5/MAE_fec!E$5)</f>
        <v>0.56036108273856955</v>
      </c>
      <c r="F72" s="322">
        <f>IF(F$5=0,0,F$5/MAE_fec!F$5)</f>
        <v>0.56036108273856933</v>
      </c>
      <c r="G72" s="322">
        <f>IF(G$5=0,0,G$5/MAE_fec!G$5)</f>
        <v>0.56036108273856933</v>
      </c>
      <c r="H72" s="322">
        <f>IF(H$5=0,0,H$5/MAE_fec!H$5)</f>
        <v>0.56036108273856955</v>
      </c>
      <c r="I72" s="322">
        <f>IF(I$5=0,0,I$5/MAE_fec!I$5)</f>
        <v>0.56036108273856944</v>
      </c>
      <c r="J72" s="322">
        <f>IF(J$5=0,0,J$5/MAE_fec!J$5)</f>
        <v>0.56036108273856944</v>
      </c>
      <c r="K72" s="322">
        <f>IF(K$5=0,0,K$5/MAE_fec!K$5)</f>
        <v>0.56036108273856955</v>
      </c>
      <c r="L72" s="322">
        <f>IF(L$5=0,0,L$5/MAE_fec!L$5)</f>
        <v>0.56036108273856933</v>
      </c>
      <c r="M72" s="322">
        <f>IF(M$5=0,0,M$5/MAE_fec!M$5)</f>
        <v>0.56036108273856944</v>
      </c>
      <c r="N72" s="322">
        <f>IF(N$5=0,0,N$5/MAE_fec!N$5)</f>
        <v>0.56036108273856955</v>
      </c>
      <c r="O72" s="322">
        <f>IF(O$5=0,0,O$5/MAE_fec!O$5)</f>
        <v>0.56036108273856966</v>
      </c>
      <c r="P72" s="322">
        <f>IF(P$5=0,0,P$5/MAE_fec!P$5)</f>
        <v>0.56036108273856933</v>
      </c>
      <c r="Q72" s="322">
        <f>IF(Q$5=0,0,Q$5/MAE_fec!Q$5)</f>
        <v>0.56036108273856933</v>
      </c>
      <c r="R72" s="322">
        <f>IF(R$5=0,0,R$5/MAE_fec!R$5)</f>
        <v>0.56036108273856966</v>
      </c>
      <c r="S72" s="322">
        <f>IF(S$5=0,0,S$5/MAE_fec!S$5)</f>
        <v>0.56036108273856944</v>
      </c>
      <c r="T72" s="322">
        <f>IF(T$5=0,0,T$5/MAE_fec!T$5)</f>
        <v>0.56036108273856955</v>
      </c>
      <c r="U72" s="322">
        <f>IF(U$5=0,0,U$5/MAE_fec!U$5)</f>
        <v>0.56036108273856933</v>
      </c>
      <c r="V72" s="322">
        <f>IF(V$5=0,0,V$5/MAE_fec!V$5)</f>
        <v>0.56036108273856933</v>
      </c>
      <c r="W72" s="322">
        <f>IF(W$5=0,0,W$5/MAE_fec!W$5)</f>
        <v>0.56036108273856955</v>
      </c>
      <c r="X72" s="322">
        <f>IF(X$5=0,0,X$5/MAE_fec!X$5)</f>
        <v>0.58807864217334971</v>
      </c>
      <c r="Y72" s="322">
        <f>IF(Y$5=0,0,Y$5/MAE_fec!Y$5)</f>
        <v>0.59104608791686697</v>
      </c>
      <c r="DA72" s="95"/>
    </row>
    <row r="73" spans="1:105" ht="12" customHeight="1" x14ac:dyDescent="0.25">
      <c r="A73" s="173" t="s">
        <v>91</v>
      </c>
      <c r="B73" s="335">
        <f>IF(B$6=0,0,B$6/MAE_fec!B$6)</f>
        <v>0.46925862230999421</v>
      </c>
      <c r="C73" s="335">
        <f>IF(C$6=0,0,C$6/MAE_fec!C$6)</f>
        <v>0.46925862230999421</v>
      </c>
      <c r="D73" s="335">
        <f>IF(D$6=0,0,D$6/MAE_fec!D$6)</f>
        <v>0.46925862230999421</v>
      </c>
      <c r="E73" s="335">
        <f>IF(E$6=0,0,E$6/MAE_fec!E$6)</f>
        <v>0.46925862230999421</v>
      </c>
      <c r="F73" s="335">
        <f>IF(F$6=0,0,F$6/MAE_fec!F$6)</f>
        <v>0.46925862230999432</v>
      </c>
      <c r="G73" s="335">
        <f>IF(G$6=0,0,G$6/MAE_fec!G$6)</f>
        <v>0.46925862230999427</v>
      </c>
      <c r="H73" s="335">
        <f>IF(H$6=0,0,H$6/MAE_fec!H$6)</f>
        <v>0.46925862230999421</v>
      </c>
      <c r="I73" s="335">
        <f>IF(I$6=0,0,I$6/MAE_fec!I$6)</f>
        <v>0.46925862230999427</v>
      </c>
      <c r="J73" s="335">
        <f>IF(J$6=0,0,J$6/MAE_fec!J$6)</f>
        <v>0.46925862230999427</v>
      </c>
      <c r="K73" s="335">
        <f>IF(K$6=0,0,K$6/MAE_fec!K$6)</f>
        <v>0.46925862230999421</v>
      </c>
      <c r="L73" s="335">
        <f>IF(L$6=0,0,L$6/MAE_fec!L$6)</f>
        <v>0.46925862230999427</v>
      </c>
      <c r="M73" s="335">
        <f>IF(M$6=0,0,M$6/MAE_fec!M$6)</f>
        <v>0.46925862230999438</v>
      </c>
      <c r="N73" s="335">
        <f>IF(N$6=0,0,N$6/MAE_fec!N$6)</f>
        <v>0.46925862230999421</v>
      </c>
      <c r="O73" s="335">
        <f>IF(O$6=0,0,O$6/MAE_fec!O$6)</f>
        <v>0.46925862230999427</v>
      </c>
      <c r="P73" s="335">
        <f>IF(P$6=0,0,P$6/MAE_fec!P$6)</f>
        <v>0.46925862230999432</v>
      </c>
      <c r="Q73" s="335">
        <f>IF(Q$6=0,0,Q$6/MAE_fec!Q$6)</f>
        <v>0.46925862230999432</v>
      </c>
      <c r="R73" s="335">
        <f>IF(R$6=0,0,R$6/MAE_fec!R$6)</f>
        <v>0.46925862230999427</v>
      </c>
      <c r="S73" s="335">
        <f>IF(S$6=0,0,S$6/MAE_fec!S$6)</f>
        <v>0.46925862230999421</v>
      </c>
      <c r="T73" s="335">
        <f>IF(T$6=0,0,T$6/MAE_fec!T$6)</f>
        <v>0.46925862230999427</v>
      </c>
      <c r="U73" s="335">
        <f>IF(U$6=0,0,U$6/MAE_fec!U$6)</f>
        <v>0.46925862230999421</v>
      </c>
      <c r="V73" s="335">
        <f>IF(V$6=0,0,V$6/MAE_fec!V$6)</f>
        <v>0.46925862230999416</v>
      </c>
      <c r="W73" s="335">
        <f>IF(W$6=0,0,W$6/MAE_fec!W$6)</f>
        <v>0.46925862230999421</v>
      </c>
      <c r="X73" s="335">
        <f>IF(X$6=0,0,X$6/MAE_fec!X$6)</f>
        <v>0.46925862230999432</v>
      </c>
      <c r="Y73" s="335">
        <f>IF(Y$6=0,0,Y$6/MAE_fec!Y$6)</f>
        <v>0.46925862230999427</v>
      </c>
      <c r="DA73" s="177"/>
    </row>
    <row r="74" spans="1:105" ht="12" customHeight="1" x14ac:dyDescent="0.25">
      <c r="A74" s="173" t="s">
        <v>92</v>
      </c>
      <c r="B74" s="335">
        <f>IF(B$7=0,0,B$7/MAE_fec!B$7)</f>
        <v>0.1218475079184206</v>
      </c>
      <c r="C74" s="335">
        <f>IF(C$7=0,0,C$7/MAE_fec!C$7)</f>
        <v>0.1218475079184206</v>
      </c>
      <c r="D74" s="335">
        <f>IF(D$7=0,0,D$7/MAE_fec!D$7)</f>
        <v>0.12184750791842064</v>
      </c>
      <c r="E74" s="335">
        <f>IF(E$7=0,0,E$7/MAE_fec!E$7)</f>
        <v>0.1218475079184206</v>
      </c>
      <c r="F74" s="335">
        <f>IF(F$7=0,0,F$7/MAE_fec!F$7)</f>
        <v>0.12184750791842057</v>
      </c>
      <c r="G74" s="335">
        <f>IF(G$7=0,0,G$7/MAE_fec!G$7)</f>
        <v>0.12184750791842065</v>
      </c>
      <c r="H74" s="335">
        <f>IF(H$7=0,0,H$7/MAE_fec!H$7)</f>
        <v>0.12184750791842065</v>
      </c>
      <c r="I74" s="335">
        <f>IF(I$7=0,0,I$7/MAE_fec!I$7)</f>
        <v>0.12184750791842058</v>
      </c>
      <c r="J74" s="335">
        <f>IF(J$7=0,0,J$7/MAE_fec!J$7)</f>
        <v>0.12184750791842054</v>
      </c>
      <c r="K74" s="335">
        <f>IF(K$7=0,0,K$7/MAE_fec!K$7)</f>
        <v>0.1218475079184206</v>
      </c>
      <c r="L74" s="335">
        <f>IF(L$7=0,0,L$7/MAE_fec!L$7)</f>
        <v>0.12184750791842065</v>
      </c>
      <c r="M74" s="335">
        <f>IF(M$7=0,0,M$7/MAE_fec!M$7)</f>
        <v>0.12184750791842061</v>
      </c>
      <c r="N74" s="335">
        <f>IF(N$7=0,0,N$7/MAE_fec!N$7)</f>
        <v>0.12184750791842064</v>
      </c>
      <c r="O74" s="335">
        <f>IF(O$7=0,0,O$7/MAE_fec!O$7)</f>
        <v>0.1218475079184206</v>
      </c>
      <c r="P74" s="335">
        <f>IF(P$7=0,0,P$7/MAE_fec!P$7)</f>
        <v>0.12184750791842061</v>
      </c>
      <c r="Q74" s="335">
        <f>IF(Q$7=0,0,Q$7/MAE_fec!Q$7)</f>
        <v>0.12184750791842061</v>
      </c>
      <c r="R74" s="335">
        <f>IF(R$7=0,0,R$7/MAE_fec!R$7)</f>
        <v>0.1218475079184206</v>
      </c>
      <c r="S74" s="335">
        <f>IF(S$7=0,0,S$7/MAE_fec!S$7)</f>
        <v>0.12184750791842063</v>
      </c>
      <c r="T74" s="335">
        <f>IF(T$7=0,0,T$7/MAE_fec!T$7)</f>
        <v>0.12184750791842063</v>
      </c>
      <c r="U74" s="335">
        <f>IF(U$7=0,0,U$7/MAE_fec!U$7)</f>
        <v>0.12184750791842065</v>
      </c>
      <c r="V74" s="335">
        <f>IF(V$7=0,0,V$7/MAE_fec!V$7)</f>
        <v>0.12184750791842061</v>
      </c>
      <c r="W74" s="335">
        <f>IF(W$7=0,0,W$7/MAE_fec!W$7)</f>
        <v>0.12184750791842064</v>
      </c>
      <c r="X74" s="335">
        <f>IF(X$7=0,0,X$7/MAE_fec!X$7)</f>
        <v>0.12184750791842063</v>
      </c>
      <c r="Y74" s="335">
        <f>IF(Y$7=0,0,Y$7/MAE_fec!Y$7)</f>
        <v>0.12184750791842057</v>
      </c>
      <c r="DA74" s="177"/>
    </row>
    <row r="75" spans="1:105" ht="12" customHeight="1" x14ac:dyDescent="0.25">
      <c r="A75" s="173" t="s">
        <v>93</v>
      </c>
      <c r="B75" s="335">
        <f>IF(B$8=0,0,B$8/MAE_fec!B$8)</f>
        <v>0.65292637093769235</v>
      </c>
      <c r="C75" s="335">
        <f>IF(C$8=0,0,C$8/MAE_fec!C$8)</f>
        <v>0.65292637093769235</v>
      </c>
      <c r="D75" s="335">
        <f>IF(D$8=0,0,D$8/MAE_fec!D$8)</f>
        <v>0.65292637093769246</v>
      </c>
      <c r="E75" s="335">
        <f>IF(E$8=0,0,E$8/MAE_fec!E$8)</f>
        <v>0.65292637093769235</v>
      </c>
      <c r="F75" s="335">
        <f>IF(F$8=0,0,F$8/MAE_fec!F$8)</f>
        <v>0.65292637093769235</v>
      </c>
      <c r="G75" s="335">
        <f>IF(G$8=0,0,G$8/MAE_fec!G$8)</f>
        <v>0.65292637093769224</v>
      </c>
      <c r="H75" s="335">
        <f>IF(H$8=0,0,H$8/MAE_fec!H$8)</f>
        <v>0.65292637093769224</v>
      </c>
      <c r="I75" s="335">
        <f>IF(I$8=0,0,I$8/MAE_fec!I$8)</f>
        <v>0.65292637093769235</v>
      </c>
      <c r="J75" s="335">
        <f>IF(J$8=0,0,J$8/MAE_fec!J$8)</f>
        <v>0.65292637093769257</v>
      </c>
      <c r="K75" s="335">
        <f>IF(K$8=0,0,K$8/MAE_fec!K$8)</f>
        <v>0.65292637093769201</v>
      </c>
      <c r="L75" s="335">
        <f>IF(L$8=0,0,L$8/MAE_fec!L$8)</f>
        <v>0.65292637093769224</v>
      </c>
      <c r="M75" s="335">
        <f>IF(M$8=0,0,M$8/MAE_fec!M$8)</f>
        <v>0.65292637093769212</v>
      </c>
      <c r="N75" s="335">
        <f>IF(N$8=0,0,N$8/MAE_fec!N$8)</f>
        <v>0.65292637093769246</v>
      </c>
      <c r="O75" s="335">
        <f>IF(O$8=0,0,O$8/MAE_fec!O$8)</f>
        <v>0.65292637093769212</v>
      </c>
      <c r="P75" s="335">
        <f>IF(P$8=0,0,P$8/MAE_fec!P$8)</f>
        <v>0.65292637093769235</v>
      </c>
      <c r="Q75" s="335">
        <f>IF(Q$8=0,0,Q$8/MAE_fec!Q$8)</f>
        <v>0.65292637093769235</v>
      </c>
      <c r="R75" s="335">
        <f>IF(R$8=0,0,R$8/MAE_fec!R$8)</f>
        <v>0.65292637093769212</v>
      </c>
      <c r="S75" s="335">
        <f>IF(S$8=0,0,S$8/MAE_fec!S$8)</f>
        <v>0.65292637093769235</v>
      </c>
      <c r="T75" s="335">
        <f>IF(T$8=0,0,T$8/MAE_fec!T$8)</f>
        <v>0.65292637093769257</v>
      </c>
      <c r="U75" s="335">
        <f>IF(U$8=0,0,U$8/MAE_fec!U$8)</f>
        <v>0.65292637093769224</v>
      </c>
      <c r="V75" s="335">
        <f>IF(V$8=0,0,V$8/MAE_fec!V$8)</f>
        <v>0.65292637093769235</v>
      </c>
      <c r="W75" s="335">
        <f>IF(W$8=0,0,W$8/MAE_fec!W$8)</f>
        <v>0.65292637093769235</v>
      </c>
      <c r="X75" s="335">
        <f>IF(X$8=0,0,X$8/MAE_fec!X$8)</f>
        <v>0.65292637093769246</v>
      </c>
      <c r="Y75" s="335">
        <f>IF(Y$8=0,0,Y$8/MAE_fec!Y$8)</f>
        <v>0.65292637093769235</v>
      </c>
      <c r="DA75" s="177"/>
    </row>
    <row r="76" spans="1:105" ht="12" customHeight="1" x14ac:dyDescent="0.25">
      <c r="A76" s="173" t="s">
        <v>94</v>
      </c>
      <c r="B76" s="335">
        <f>IF(B$9=0,0,B$9/MAE_fec!B$9)</f>
        <v>0.46257073601089094</v>
      </c>
      <c r="C76" s="335">
        <f>IF(C$9=0,0,C$9/MAE_fec!C$9)</f>
        <v>0.46257073601089094</v>
      </c>
      <c r="D76" s="335">
        <f>IF(D$9=0,0,D$9/MAE_fec!D$9)</f>
        <v>0.46257073601089094</v>
      </c>
      <c r="E76" s="335">
        <f>IF(E$9=0,0,E$9/MAE_fec!E$9)</f>
        <v>0.46257073601089094</v>
      </c>
      <c r="F76" s="335">
        <f>IF(F$9=0,0,F$9/MAE_fec!F$9)</f>
        <v>0.46257073601089105</v>
      </c>
      <c r="G76" s="335">
        <f>IF(G$9=0,0,G$9/MAE_fec!G$9)</f>
        <v>0.46257073601089105</v>
      </c>
      <c r="H76" s="335">
        <f>IF(H$9=0,0,H$9/MAE_fec!H$9)</f>
        <v>0.46257073601089088</v>
      </c>
      <c r="I76" s="335">
        <f>IF(I$9=0,0,I$9/MAE_fec!I$9)</f>
        <v>0.4625707360108911</v>
      </c>
      <c r="J76" s="335">
        <f>IF(J$9=0,0,J$9/MAE_fec!J$9)</f>
        <v>0.46257073601089105</v>
      </c>
      <c r="K76" s="335">
        <f>IF(K$9=0,0,K$9/MAE_fec!K$9)</f>
        <v>0.46257073601089094</v>
      </c>
      <c r="L76" s="335">
        <f>IF(L$9=0,0,L$9/MAE_fec!L$9)</f>
        <v>0.46257073601089105</v>
      </c>
      <c r="M76" s="335">
        <f>IF(M$9=0,0,M$9/MAE_fec!M$9)</f>
        <v>0.46257073601089105</v>
      </c>
      <c r="N76" s="335">
        <f>IF(N$9=0,0,N$9/MAE_fec!N$9)</f>
        <v>0.46257073601089094</v>
      </c>
      <c r="O76" s="335">
        <f>IF(O$9=0,0,O$9/MAE_fec!O$9)</f>
        <v>0.46257073601089105</v>
      </c>
      <c r="P76" s="335">
        <f>IF(P$9=0,0,P$9/MAE_fec!P$9)</f>
        <v>0.46257073601089099</v>
      </c>
      <c r="Q76" s="335">
        <f>IF(Q$9=0,0,Q$9/MAE_fec!Q$9)</f>
        <v>0.46257073601089099</v>
      </c>
      <c r="R76" s="335">
        <f>IF(R$9=0,0,R$9/MAE_fec!R$9)</f>
        <v>0.46257073601089105</v>
      </c>
      <c r="S76" s="335">
        <f>IF(S$9=0,0,S$9/MAE_fec!S$9)</f>
        <v>0.4625707360108911</v>
      </c>
      <c r="T76" s="335">
        <f>IF(T$9=0,0,T$9/MAE_fec!T$9)</f>
        <v>0.46257073601089099</v>
      </c>
      <c r="U76" s="335">
        <f>IF(U$9=0,0,U$9/MAE_fec!U$9)</f>
        <v>0.4625707360108911</v>
      </c>
      <c r="V76" s="335">
        <f>IF(V$9=0,0,V$9/MAE_fec!V$9)</f>
        <v>0.46257073601089094</v>
      </c>
      <c r="W76" s="335">
        <f>IF(W$9=0,0,W$9/MAE_fec!W$9)</f>
        <v>0.46257073601089105</v>
      </c>
      <c r="X76" s="335">
        <f>IF(X$9=0,0,X$9/MAE_fec!X$9)</f>
        <v>0.46257073601089094</v>
      </c>
      <c r="Y76" s="335">
        <f>IF(Y$9=0,0,Y$9/MAE_fec!Y$9)</f>
        <v>0.4625707360108911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0.82682929286752871</v>
      </c>
      <c r="C77" s="335">
        <f>IF(C$10=0,0,C$10/MAE_fec!C$10)</f>
        <v>0.82682929286752871</v>
      </c>
      <c r="D77" s="335">
        <f>IF(D$10=0,0,D$10/MAE_fec!D$10)</f>
        <v>0.82682929286752871</v>
      </c>
      <c r="E77" s="335">
        <f>IF(E$10=0,0,E$10/MAE_fec!E$10)</f>
        <v>0.82682929286752871</v>
      </c>
      <c r="F77" s="335">
        <f>IF(F$10=0,0,F$10/MAE_fec!F$10)</f>
        <v>0.82682929286752882</v>
      </c>
      <c r="G77" s="335">
        <f>IF(G$10=0,0,G$10/MAE_fec!G$10)</f>
        <v>0.82682929286752882</v>
      </c>
      <c r="H77" s="335">
        <f>IF(H$10=0,0,H$10/MAE_fec!H$10)</f>
        <v>0.82682929286752871</v>
      </c>
      <c r="I77" s="335">
        <f>IF(I$10=0,0,I$10/MAE_fec!I$10)</f>
        <v>0.82682929286752882</v>
      </c>
      <c r="J77" s="335">
        <f>IF(J$10=0,0,J$10/MAE_fec!J$10)</f>
        <v>0.82682929286752871</v>
      </c>
      <c r="K77" s="335">
        <f>IF(K$10=0,0,K$10/MAE_fec!K$10)</f>
        <v>0.82682929286752882</v>
      </c>
      <c r="L77" s="335">
        <f>IF(L$10=0,0,L$10/MAE_fec!L$10)</f>
        <v>0.82682929286752882</v>
      </c>
      <c r="M77" s="335">
        <f>IF(M$10=0,0,M$10/MAE_fec!M$10)</f>
        <v>0.82682929286752871</v>
      </c>
      <c r="N77" s="335">
        <f>IF(N$10=0,0,N$10/MAE_fec!N$10)</f>
        <v>0.82682929286752871</v>
      </c>
      <c r="O77" s="335">
        <f>IF(O$10=0,0,O$10/MAE_fec!O$10)</f>
        <v>0.82682929286752871</v>
      </c>
      <c r="P77" s="335">
        <f>IF(P$10=0,0,P$10/MAE_fec!P$10)</f>
        <v>0.82682929286752871</v>
      </c>
      <c r="Q77" s="335">
        <f>IF(Q$10=0,0,Q$10/MAE_fec!Q$10)</f>
        <v>0.82682929286752871</v>
      </c>
      <c r="R77" s="335">
        <f>IF(R$10=0,0,R$10/MAE_fec!R$10)</f>
        <v>0.82682929286752871</v>
      </c>
      <c r="S77" s="335">
        <f>IF(S$10=0,0,S$10/MAE_fec!S$10)</f>
        <v>0.82682929286752882</v>
      </c>
      <c r="T77" s="335">
        <f>IF(T$10=0,0,T$10/MAE_fec!T$10)</f>
        <v>0.82682929286752882</v>
      </c>
      <c r="U77" s="335">
        <f>IF(U$10=0,0,U$10/MAE_fec!U$10)</f>
        <v>0.82682929286752882</v>
      </c>
      <c r="V77" s="335">
        <f>IF(V$10=0,0,V$10/MAE_fec!V$10)</f>
        <v>0.82682929286752882</v>
      </c>
      <c r="W77" s="335">
        <f>IF(W$10=0,0,W$10/MAE_fec!W$10)</f>
        <v>0.82682929286752882</v>
      </c>
      <c r="X77" s="335">
        <f>IF(X$10=0,0,X$10/MAE_fec!X$10)</f>
        <v>0.7612541968748664</v>
      </c>
      <c r="Y77" s="335">
        <f>IF(Y$10=0,0,Y$10/MAE_fec!Y$10)</f>
        <v>0.7609762008230978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0.61835082141366826</v>
      </c>
      <c r="C78" s="353">
        <f>IF(C$16=0,0,C$16/MAE_fec!C$16)</f>
        <v>0.61835082141366826</v>
      </c>
      <c r="D78" s="353">
        <f>IF(D$16=0,0,D$16/MAE_fec!D$16)</f>
        <v>0.61835082141366837</v>
      </c>
      <c r="E78" s="353">
        <f>IF(E$16=0,0,E$16/MAE_fec!E$16)</f>
        <v>0.61835082141366826</v>
      </c>
      <c r="F78" s="353">
        <f>IF(F$16=0,0,F$16/MAE_fec!F$16)</f>
        <v>0.61835082141366848</v>
      </c>
      <c r="G78" s="353">
        <f>IF(G$16=0,0,G$16/MAE_fec!G$16)</f>
        <v>0.61835082141366848</v>
      </c>
      <c r="H78" s="353">
        <f>IF(H$16=0,0,H$16/MAE_fec!H$16)</f>
        <v>0.61835082141366837</v>
      </c>
      <c r="I78" s="353">
        <f>IF(I$16=0,0,I$16/MAE_fec!I$16)</f>
        <v>0.61835082141366859</v>
      </c>
      <c r="J78" s="353">
        <f>IF(J$16=0,0,J$16/MAE_fec!J$16)</f>
        <v>0.61835082141366837</v>
      </c>
      <c r="K78" s="353">
        <f>IF(K$16=0,0,K$16/MAE_fec!K$16)</f>
        <v>0.61835082141366837</v>
      </c>
      <c r="L78" s="353">
        <f>IF(L$16=0,0,L$16/MAE_fec!L$16)</f>
        <v>0.61835082141366848</v>
      </c>
      <c r="M78" s="353">
        <f>IF(M$16=0,0,M$16/MAE_fec!M$16)</f>
        <v>0.61835082141366859</v>
      </c>
      <c r="N78" s="353">
        <f>IF(N$16=0,0,N$16/MAE_fec!N$16)</f>
        <v>0.61835082141366837</v>
      </c>
      <c r="O78" s="353">
        <f>IF(O$16=0,0,O$16/MAE_fec!O$16)</f>
        <v>0.61835082141366837</v>
      </c>
      <c r="P78" s="353">
        <f>IF(P$16=0,0,P$16/MAE_fec!P$16)</f>
        <v>0.61835082141366848</v>
      </c>
      <c r="Q78" s="353">
        <f>IF(Q$16=0,0,Q$16/MAE_fec!Q$16)</f>
        <v>0.61835082141366848</v>
      </c>
      <c r="R78" s="353">
        <f>IF(R$16=0,0,R$16/MAE_fec!R$16)</f>
        <v>0.61835082141366837</v>
      </c>
      <c r="S78" s="353">
        <f>IF(S$16=0,0,S$16/MAE_fec!S$16)</f>
        <v>0.61835082141366826</v>
      </c>
      <c r="T78" s="353">
        <f>IF(T$16=0,0,T$16/MAE_fec!T$16)</f>
        <v>0.61835082141366859</v>
      </c>
      <c r="U78" s="353">
        <f>IF(U$16=0,0,U$16/MAE_fec!U$16)</f>
        <v>0.61835082141366837</v>
      </c>
      <c r="V78" s="353">
        <f>IF(V$16=0,0,V$16/MAE_fec!V$16)</f>
        <v>0.61835082141366826</v>
      </c>
      <c r="W78" s="353">
        <f>IF(W$16=0,0,W$16/MAE_fec!W$16)</f>
        <v>0.61835082141366837</v>
      </c>
      <c r="X78" s="353">
        <f>IF(X$16=0,0,X$16/MAE_fec!X$16)</f>
        <v>0.61835082141366815</v>
      </c>
      <c r="Y78" s="353">
        <f>IF(Y$16=0,0,Y$16/MAE_fec!Y$16)</f>
        <v>0.61835082141366859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0.53001498978314432</v>
      </c>
      <c r="C79" s="349">
        <f>IF(C$24=0,0,C$24/MAE_fec!C$24)</f>
        <v>0.53001498978314432</v>
      </c>
      <c r="D79" s="349">
        <f>IF(D$24=0,0,D$24/MAE_fec!D$24)</f>
        <v>0.53001498978314443</v>
      </c>
      <c r="E79" s="349">
        <f>IF(E$24=0,0,E$24/MAE_fec!E$24)</f>
        <v>0.53001498978314432</v>
      </c>
      <c r="F79" s="349">
        <f>IF(F$24=0,0,F$24/MAE_fec!F$24)</f>
        <v>0.53001498978314443</v>
      </c>
      <c r="G79" s="349">
        <f>IF(G$24=0,0,G$24/MAE_fec!G$24)</f>
        <v>0.53001498978314443</v>
      </c>
      <c r="H79" s="349">
        <f>IF(H$24=0,0,H$24/MAE_fec!H$24)</f>
        <v>0.53001498978314443</v>
      </c>
      <c r="I79" s="349">
        <f>IF(I$24=0,0,I$24/MAE_fec!I$24)</f>
        <v>0.53001498978314443</v>
      </c>
      <c r="J79" s="349">
        <f>IF(J$24=0,0,J$24/MAE_fec!J$24)</f>
        <v>0.53001498978314443</v>
      </c>
      <c r="K79" s="349">
        <f>IF(K$24=0,0,K$24/MAE_fec!K$24)</f>
        <v>0.53001498978314432</v>
      </c>
      <c r="L79" s="349">
        <f>IF(L$24=0,0,L$24/MAE_fec!L$24)</f>
        <v>0.53001498978314443</v>
      </c>
      <c r="M79" s="349">
        <f>IF(M$24=0,0,M$24/MAE_fec!M$24)</f>
        <v>0.53001498978314454</v>
      </c>
      <c r="N79" s="349">
        <f>IF(N$24=0,0,N$24/MAE_fec!N$24)</f>
        <v>0.53001498978314443</v>
      </c>
      <c r="O79" s="349">
        <f>IF(O$24=0,0,O$24/MAE_fec!O$24)</f>
        <v>0.53001498978314432</v>
      </c>
      <c r="P79" s="349">
        <f>IF(P$24=0,0,P$24/MAE_fec!P$24)</f>
        <v>0.53001498978314443</v>
      </c>
      <c r="Q79" s="349">
        <f>IF(Q$24=0,0,Q$24/MAE_fec!Q$24)</f>
        <v>0.53001498978314443</v>
      </c>
      <c r="R79" s="349">
        <f>IF(R$24=0,0,R$24/MAE_fec!R$24)</f>
        <v>0.53001498978314432</v>
      </c>
      <c r="S79" s="349">
        <f>IF(S$24=0,0,S$24/MAE_fec!S$24)</f>
        <v>0.53001498978314432</v>
      </c>
      <c r="T79" s="349">
        <f>IF(T$24=0,0,T$24/MAE_fec!T$24)</f>
        <v>0.53001498978314432</v>
      </c>
      <c r="U79" s="349">
        <f>IF(U$24=0,0,U$24/MAE_fec!U$24)</f>
        <v>0.53001498978314432</v>
      </c>
      <c r="V79" s="349">
        <f>IF(V$24=0,0,V$24/MAE_fec!V$24)</f>
        <v>0.53001498978314432</v>
      </c>
      <c r="W79" s="349">
        <f>IF(W$24=0,0,W$24/MAE_fec!W$24)</f>
        <v>0.53001498978314443</v>
      </c>
      <c r="X79" s="349">
        <f>IF(X$24=0,0,X$24/MAE_fec!X$24)</f>
        <v>0.53001498978314432</v>
      </c>
      <c r="Y79" s="349">
        <f>IF(Y$24=0,0,Y$24/MAE_fec!Y$24)</f>
        <v>0.53001498978314432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0.53001498978314432</v>
      </c>
      <c r="C80" s="349">
        <f>IF(C$27=0,0,C$27/MAE_fec!C$27)</f>
        <v>0.53001498978314432</v>
      </c>
      <c r="D80" s="349">
        <f>IF(D$27=0,0,D$27/MAE_fec!D$27)</f>
        <v>0.53001498978314443</v>
      </c>
      <c r="E80" s="349">
        <f>IF(E$27=0,0,E$27/MAE_fec!E$27)</f>
        <v>0.53001498978314432</v>
      </c>
      <c r="F80" s="349">
        <f>IF(F$27=0,0,F$27/MAE_fec!F$27)</f>
        <v>0.53001498978314432</v>
      </c>
      <c r="G80" s="349">
        <f>IF(G$27=0,0,G$27/MAE_fec!G$27)</f>
        <v>0.53001498978314432</v>
      </c>
      <c r="H80" s="349">
        <f>IF(H$27=0,0,H$27/MAE_fec!H$27)</f>
        <v>0.53001498978314443</v>
      </c>
      <c r="I80" s="349">
        <f>IF(I$27=0,0,I$27/MAE_fec!I$27)</f>
        <v>0.53001498978314421</v>
      </c>
      <c r="J80" s="349">
        <f>IF(J$27=0,0,J$27/MAE_fec!J$27)</f>
        <v>0.53001498978314432</v>
      </c>
      <c r="K80" s="349">
        <f>IF(K$27=0,0,K$27/MAE_fec!K$27)</f>
        <v>0.53001498978314432</v>
      </c>
      <c r="L80" s="349">
        <f>IF(L$27=0,0,L$27/MAE_fec!L$27)</f>
        <v>0.53001498978314432</v>
      </c>
      <c r="M80" s="349">
        <f>IF(M$27=0,0,M$27/MAE_fec!M$27)</f>
        <v>0.53001498978314421</v>
      </c>
      <c r="N80" s="349">
        <f>IF(N$27=0,0,N$27/MAE_fec!N$27)</f>
        <v>0.53001498978314443</v>
      </c>
      <c r="O80" s="349">
        <f>IF(O$27=0,0,O$27/MAE_fec!O$27)</f>
        <v>0.53001498978314432</v>
      </c>
      <c r="P80" s="349">
        <f>IF(P$27=0,0,P$27/MAE_fec!P$27)</f>
        <v>0.53001498978314432</v>
      </c>
      <c r="Q80" s="349">
        <f>IF(Q$27=0,0,Q$27/MAE_fec!Q$27)</f>
        <v>0.53001498978314432</v>
      </c>
      <c r="R80" s="349">
        <f>IF(R$27=0,0,R$27/MAE_fec!R$27)</f>
        <v>0.53001498978314432</v>
      </c>
      <c r="S80" s="349">
        <f>IF(S$27=0,0,S$27/MAE_fec!S$27)</f>
        <v>0.53001498978314432</v>
      </c>
      <c r="T80" s="349">
        <f>IF(T$27=0,0,T$27/MAE_fec!T$27)</f>
        <v>0.53001498978314432</v>
      </c>
      <c r="U80" s="349">
        <f>IF(U$27=0,0,U$27/MAE_fec!U$27)</f>
        <v>0.53001498978314432</v>
      </c>
      <c r="V80" s="349">
        <f>IF(V$27=0,0,V$27/MAE_fec!V$27)</f>
        <v>0.53001498978314432</v>
      </c>
      <c r="W80" s="349">
        <f>IF(W$27=0,0,W$27/MAE_fec!W$27)</f>
        <v>0.53001498978314432</v>
      </c>
      <c r="X80" s="349">
        <f>IF(X$27=0,0,X$27/MAE_fec!X$27)</f>
        <v>0.53001498978314443</v>
      </c>
      <c r="Y80" s="349">
        <f>IF(Y$27=0,0,Y$27/MAE_fec!Y$27)</f>
        <v>0.53001498978314443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</v>
      </c>
      <c r="C81" s="349">
        <f>IF(C$35=0,0,C$35/MAE_fec!C$35)</f>
        <v>0</v>
      </c>
      <c r="D81" s="349">
        <f>IF(D$35=0,0,D$35/MAE_fec!D$35)</f>
        <v>0</v>
      </c>
      <c r="E81" s="349">
        <f>IF(E$35=0,0,E$35/MAE_fec!E$35)</f>
        <v>0</v>
      </c>
      <c r="F81" s="349">
        <f>IF(F$35=0,0,F$35/MAE_fec!F$35)</f>
        <v>0</v>
      </c>
      <c r="G81" s="349">
        <f>IF(G$35=0,0,G$35/MAE_fec!G$35)</f>
        <v>0</v>
      </c>
      <c r="H81" s="349">
        <f>IF(H$35=0,0,H$35/MAE_fec!H$35)</f>
        <v>0</v>
      </c>
      <c r="I81" s="349">
        <f>IF(I$35=0,0,I$35/MAE_fec!I$35)</f>
        <v>0</v>
      </c>
      <c r="J81" s="349">
        <f>IF(J$35=0,0,J$35/MAE_fec!J$35)</f>
        <v>0</v>
      </c>
      <c r="K81" s="349">
        <f>IF(K$35=0,0,K$35/MAE_fec!K$35)</f>
        <v>0</v>
      </c>
      <c r="L81" s="349">
        <f>IF(L$35=0,0,L$35/MAE_fec!L$35)</f>
        <v>0</v>
      </c>
      <c r="M81" s="349">
        <f>IF(M$35=0,0,M$35/MAE_fec!M$35)</f>
        <v>0</v>
      </c>
      <c r="N81" s="349">
        <f>IF(N$35=0,0,N$35/MAE_fec!N$35)</f>
        <v>0</v>
      </c>
      <c r="O81" s="349">
        <f>IF(O$35=0,0,O$35/MAE_fec!O$35)</f>
        <v>0</v>
      </c>
      <c r="P81" s="349">
        <f>IF(P$35=0,0,P$35/MAE_fec!P$35)</f>
        <v>0</v>
      </c>
      <c r="Q81" s="349">
        <f>IF(Q$35=0,0,Q$35/MAE_fec!Q$35)</f>
        <v>0</v>
      </c>
      <c r="R81" s="349">
        <f>IF(R$35=0,0,R$35/MAE_fec!R$35)</f>
        <v>0</v>
      </c>
      <c r="S81" s="349">
        <f>IF(S$35=0,0,S$35/MAE_fec!S$35)</f>
        <v>0</v>
      </c>
      <c r="T81" s="349">
        <f>IF(T$35=0,0,T$35/MAE_fec!T$35)</f>
        <v>0</v>
      </c>
      <c r="U81" s="349">
        <f>IF(U$35=0,0,U$35/MAE_fec!U$35)</f>
        <v>0</v>
      </c>
      <c r="V81" s="349">
        <f>IF(V$35=0,0,V$35/MAE_fec!V$35)</f>
        <v>0</v>
      </c>
      <c r="W81" s="349">
        <f>IF(W$35=0,0,W$35/MAE_fec!W$35)</f>
        <v>0</v>
      </c>
      <c r="X81" s="349">
        <f>IF(X$35=0,0,X$35/MAE_fec!X$35)</f>
        <v>0</v>
      </c>
      <c r="Y81" s="349">
        <f>IF(Y$35=0,0,Y$35/MAE_fec!Y$35)</f>
        <v>0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0.61302418251393764</v>
      </c>
      <c r="C82" s="349">
        <f>IF(C$46=0,0,C$46/MAE_fec!C$46)</f>
        <v>0.61302418251393764</v>
      </c>
      <c r="D82" s="349">
        <f>IF(D$46=0,0,D$46/MAE_fec!D$46)</f>
        <v>0.61302418251393753</v>
      </c>
      <c r="E82" s="349">
        <f>IF(E$46=0,0,E$46/MAE_fec!E$46)</f>
        <v>0.61302418251393764</v>
      </c>
      <c r="F82" s="349">
        <f>IF(F$46=0,0,F$46/MAE_fec!F$46)</f>
        <v>0.61302418251393742</v>
      </c>
      <c r="G82" s="349">
        <f>IF(G$46=0,0,G$46/MAE_fec!G$46)</f>
        <v>0.61302418251393753</v>
      </c>
      <c r="H82" s="349">
        <f>IF(H$46=0,0,H$46/MAE_fec!H$46)</f>
        <v>0.61302418251393764</v>
      </c>
      <c r="I82" s="349">
        <f>IF(I$46=0,0,I$46/MAE_fec!I$46)</f>
        <v>0.61302418251393775</v>
      </c>
      <c r="J82" s="349">
        <f>IF(J$46=0,0,J$46/MAE_fec!J$46)</f>
        <v>0.61302418251393787</v>
      </c>
      <c r="K82" s="349">
        <f>IF(K$46=0,0,K$46/MAE_fec!K$46)</f>
        <v>0.61302418251393742</v>
      </c>
      <c r="L82" s="349">
        <f>IF(L$46=0,0,L$46/MAE_fec!L$46)</f>
        <v>0.61302418251393753</v>
      </c>
      <c r="M82" s="349">
        <f>IF(M$46=0,0,M$46/MAE_fec!M$46)</f>
        <v>0.61302418251393742</v>
      </c>
      <c r="N82" s="349">
        <f>IF(N$46=0,0,N$46/MAE_fec!N$46)</f>
        <v>0.61302418251393753</v>
      </c>
      <c r="O82" s="349">
        <f>IF(O$46=0,0,O$46/MAE_fec!O$46)</f>
        <v>0.61302418251393764</v>
      </c>
      <c r="P82" s="349">
        <f>IF(P$46=0,0,P$46/MAE_fec!P$46)</f>
        <v>0.61302418251393764</v>
      </c>
      <c r="Q82" s="349">
        <f>IF(Q$46=0,0,Q$46/MAE_fec!Q$46)</f>
        <v>0.61302418251393764</v>
      </c>
      <c r="R82" s="349">
        <f>IF(R$46=0,0,R$46/MAE_fec!R$46)</f>
        <v>0.61302418251393764</v>
      </c>
      <c r="S82" s="349">
        <f>IF(S$46=0,0,S$46/MAE_fec!S$46)</f>
        <v>0.61302418251393753</v>
      </c>
      <c r="T82" s="349">
        <f>IF(T$46=0,0,T$46/MAE_fec!T$46)</f>
        <v>0.61302418251393742</v>
      </c>
      <c r="U82" s="349">
        <f>IF(U$46=0,0,U$46/MAE_fec!U$46)</f>
        <v>0.61302418251393775</v>
      </c>
      <c r="V82" s="349">
        <f>IF(V$46=0,0,V$46/MAE_fec!V$46)</f>
        <v>0.61302418251393775</v>
      </c>
      <c r="W82" s="349">
        <f>IF(W$46=0,0,W$46/MAE_fec!W$46)</f>
        <v>0.61302418251393753</v>
      </c>
      <c r="X82" s="349">
        <f>IF(X$46=0,0,X$46/MAE_fec!X$46)</f>
        <v>0.61302418251393731</v>
      </c>
      <c r="Y82" s="349">
        <f>IF(Y$46=0,0,Y$46/MAE_fec!Y$46)</f>
        <v>0.61302418251393764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0.56700358110023896</v>
      </c>
      <c r="C83" s="337">
        <f>IF(C$47=0,0,C$47/MAE_fec!C$47)</f>
        <v>0.56700358110023896</v>
      </c>
      <c r="D83" s="337">
        <f>IF(D$47=0,0,D$47/MAE_fec!D$47)</f>
        <v>0.56700358110023918</v>
      </c>
      <c r="E83" s="337">
        <f>IF(E$47=0,0,E$47/MAE_fec!E$47)</f>
        <v>0.56700358110023896</v>
      </c>
      <c r="F83" s="337">
        <f>IF(F$47=0,0,F$47/MAE_fec!F$47)</f>
        <v>0.56700358110023907</v>
      </c>
      <c r="G83" s="337">
        <f>IF(G$47=0,0,G$47/MAE_fec!G$47)</f>
        <v>0.56700358110023907</v>
      </c>
      <c r="H83" s="337">
        <f>IF(H$47=0,0,H$47/MAE_fec!H$47)</f>
        <v>0.56700358110023907</v>
      </c>
      <c r="I83" s="337">
        <f>IF(I$47=0,0,I$47/MAE_fec!I$47)</f>
        <v>0.56700358110023885</v>
      </c>
      <c r="J83" s="337">
        <f>IF(J$47=0,0,J$47/MAE_fec!J$47)</f>
        <v>0.56700358110023896</v>
      </c>
      <c r="K83" s="337">
        <f>IF(K$47=0,0,K$47/MAE_fec!K$47)</f>
        <v>0.56700358110023918</v>
      </c>
      <c r="L83" s="337">
        <f>IF(L$47=0,0,L$47/MAE_fec!L$47)</f>
        <v>0.56700358110023907</v>
      </c>
      <c r="M83" s="337">
        <f>IF(M$47=0,0,M$47/MAE_fec!M$47)</f>
        <v>0.56700358110023896</v>
      </c>
      <c r="N83" s="337">
        <f>IF(N$47=0,0,N$47/MAE_fec!N$47)</f>
        <v>0.56700358110023918</v>
      </c>
      <c r="O83" s="337">
        <f>IF(O$47=0,0,O$47/MAE_fec!O$47)</f>
        <v>0.56700358110023918</v>
      </c>
      <c r="P83" s="337">
        <f>IF(P$47=0,0,P$47/MAE_fec!P$47)</f>
        <v>0.56700358110023885</v>
      </c>
      <c r="Q83" s="337">
        <f>IF(Q$47=0,0,Q$47/MAE_fec!Q$47)</f>
        <v>0.56700358110023885</v>
      </c>
      <c r="R83" s="337">
        <f>IF(R$47=0,0,R$47/MAE_fec!R$47)</f>
        <v>0.56700358110023918</v>
      </c>
      <c r="S83" s="337">
        <f>IF(S$47=0,0,S$47/MAE_fec!S$47)</f>
        <v>0.56700358110023874</v>
      </c>
      <c r="T83" s="337">
        <f>IF(T$47=0,0,T$47/MAE_fec!T$47)</f>
        <v>0.56700358110023885</v>
      </c>
      <c r="U83" s="337">
        <f>IF(U$47=0,0,U$47/MAE_fec!U$47)</f>
        <v>0.56700358110023907</v>
      </c>
      <c r="V83" s="337">
        <f>IF(V$47=0,0,V$47/MAE_fec!V$47)</f>
        <v>0.56700358110023896</v>
      </c>
      <c r="W83" s="337">
        <f>IF(W$47=0,0,W$47/MAE_fec!W$47)</f>
        <v>0.56700358110023885</v>
      </c>
      <c r="X83" s="337">
        <f>IF(X$47=0,0,X$47/MAE_fec!X$47)</f>
        <v>0.56700358110023907</v>
      </c>
      <c r="Y83" s="337">
        <f>IF(Y$47=0,0,Y$47/MAE_fec!Y$47)</f>
        <v>0.56700358110023907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CY: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2641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2642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</v>
      </c>
      <c r="M16" s="261">
        <f t="shared" si="0"/>
        <v>0</v>
      </c>
      <c r="N16" s="261">
        <f t="shared" si="0"/>
        <v>0</v>
      </c>
      <c r="O16" s="261">
        <f t="shared" si="0"/>
        <v>0</v>
      </c>
      <c r="P16" s="261">
        <f t="shared" si="0"/>
        <v>0</v>
      </c>
      <c r="Q16" s="261">
        <f t="shared" si="0"/>
        <v>0</v>
      </c>
      <c r="R16" s="261">
        <f t="shared" si="0"/>
        <v>0</v>
      </c>
      <c r="S16" s="261">
        <f t="shared" si="0"/>
        <v>0</v>
      </c>
      <c r="T16" s="261">
        <f t="shared" si="0"/>
        <v>0</v>
      </c>
      <c r="U16" s="261">
        <f t="shared" si="0"/>
        <v>0</v>
      </c>
      <c r="V16" s="261">
        <f t="shared" si="0"/>
        <v>0</v>
      </c>
      <c r="W16" s="261">
        <f t="shared" si="0"/>
        <v>0</v>
      </c>
      <c r="X16" s="261">
        <f t="shared" si="0"/>
        <v>0</v>
      </c>
      <c r="Y16" s="261">
        <f t="shared" si="0"/>
        <v>0</v>
      </c>
      <c r="DA16" s="70"/>
    </row>
    <row r="17" spans="1:105" ht="12" customHeight="1" x14ac:dyDescent="0.25">
      <c r="A17" s="60" t="s">
        <v>2556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0</v>
      </c>
      <c r="X17" s="329">
        <v>0</v>
      </c>
      <c r="Y17" s="329">
        <v>0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2649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2650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0</v>
      </c>
      <c r="M24" s="261">
        <f t="shared" si="1"/>
        <v>0</v>
      </c>
      <c r="N24" s="261">
        <f t="shared" si="1"/>
        <v>0</v>
      </c>
      <c r="O24" s="261">
        <f t="shared" si="1"/>
        <v>0</v>
      </c>
      <c r="P24" s="261">
        <f t="shared" si="1"/>
        <v>0</v>
      </c>
      <c r="Q24" s="261">
        <f t="shared" si="1"/>
        <v>0</v>
      </c>
      <c r="R24" s="261">
        <f t="shared" si="1"/>
        <v>0</v>
      </c>
      <c r="S24" s="261">
        <f t="shared" si="1"/>
        <v>0</v>
      </c>
      <c r="T24" s="261">
        <f t="shared" si="1"/>
        <v>0</v>
      </c>
      <c r="U24" s="261">
        <f t="shared" si="1"/>
        <v>0</v>
      </c>
      <c r="V24" s="261">
        <f t="shared" si="1"/>
        <v>0</v>
      </c>
      <c r="W24" s="261">
        <f t="shared" si="1"/>
        <v>0</v>
      </c>
      <c r="X24" s="261">
        <f t="shared" si="1"/>
        <v>0</v>
      </c>
      <c r="Y24" s="261">
        <f t="shared" si="1"/>
        <v>0</v>
      </c>
      <c r="DA24" s="70"/>
    </row>
    <row r="25" spans="1:105" ht="12" customHeight="1" x14ac:dyDescent="0.25">
      <c r="A25" s="60" t="s">
        <v>2566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</v>
      </c>
      <c r="M27" s="261">
        <f t="shared" si="2"/>
        <v>0</v>
      </c>
      <c r="N27" s="261">
        <f t="shared" si="2"/>
        <v>0</v>
      </c>
      <c r="O27" s="261">
        <f t="shared" si="2"/>
        <v>0</v>
      </c>
      <c r="P27" s="261">
        <f t="shared" si="2"/>
        <v>0</v>
      </c>
      <c r="Q27" s="261">
        <f t="shared" si="2"/>
        <v>0</v>
      </c>
      <c r="R27" s="261">
        <f t="shared" si="2"/>
        <v>0</v>
      </c>
      <c r="S27" s="261">
        <f t="shared" si="2"/>
        <v>0</v>
      </c>
      <c r="T27" s="261">
        <f t="shared" si="2"/>
        <v>0</v>
      </c>
      <c r="U27" s="261">
        <f t="shared" si="2"/>
        <v>0</v>
      </c>
      <c r="V27" s="261">
        <f t="shared" si="2"/>
        <v>0</v>
      </c>
      <c r="W27" s="261">
        <f t="shared" si="2"/>
        <v>0</v>
      </c>
      <c r="X27" s="261">
        <f t="shared" si="2"/>
        <v>0</v>
      </c>
      <c r="Y27" s="261">
        <f t="shared" si="2"/>
        <v>0</v>
      </c>
      <c r="DA27" s="70"/>
    </row>
    <row r="28" spans="1:105" ht="12" customHeight="1" x14ac:dyDescent="0.25">
      <c r="A28" s="60" t="s">
        <v>2571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0</v>
      </c>
      <c r="X28" s="329">
        <v>0</v>
      </c>
      <c r="Y28" s="329">
        <v>0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2658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2659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X35" s="261">
        <v>0</v>
      </c>
      <c r="Y35" s="261">
        <v>0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2666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2667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0</v>
      </c>
      <c r="M51" s="232">
        <f t="shared" si="3"/>
        <v>0</v>
      </c>
      <c r="N51" s="232">
        <f t="shared" si="3"/>
        <v>0</v>
      </c>
      <c r="O51" s="232">
        <f t="shared" si="3"/>
        <v>0</v>
      </c>
      <c r="P51" s="232">
        <f t="shared" si="3"/>
        <v>0</v>
      </c>
      <c r="Q51" s="232">
        <f t="shared" si="3"/>
        <v>0</v>
      </c>
      <c r="R51" s="232">
        <f t="shared" si="3"/>
        <v>0</v>
      </c>
      <c r="S51" s="232">
        <f t="shared" si="3"/>
        <v>0</v>
      </c>
      <c r="T51" s="232">
        <f t="shared" si="3"/>
        <v>0</v>
      </c>
      <c r="U51" s="232">
        <f t="shared" si="3"/>
        <v>0</v>
      </c>
      <c r="V51" s="232">
        <f t="shared" si="3"/>
        <v>0</v>
      </c>
      <c r="W51" s="232">
        <f t="shared" si="3"/>
        <v>0</v>
      </c>
      <c r="X51" s="232">
        <f t="shared" si="3"/>
        <v>0</v>
      </c>
      <c r="Y51" s="232">
        <f t="shared" si="3"/>
        <v>0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0</v>
      </c>
      <c r="D56" s="300">
        <f t="shared" si="8"/>
        <v>0</v>
      </c>
      <c r="E56" s="300">
        <f t="shared" si="8"/>
        <v>0</v>
      </c>
      <c r="F56" s="300">
        <f t="shared" si="8"/>
        <v>0</v>
      </c>
      <c r="G56" s="300">
        <f t="shared" si="8"/>
        <v>0</v>
      </c>
      <c r="H56" s="300">
        <f t="shared" si="8"/>
        <v>0</v>
      </c>
      <c r="I56" s="300">
        <f t="shared" si="8"/>
        <v>0</v>
      </c>
      <c r="J56" s="300">
        <f t="shared" si="8"/>
        <v>0</v>
      </c>
      <c r="K56" s="300">
        <f t="shared" si="8"/>
        <v>0</v>
      </c>
      <c r="L56" s="300">
        <f t="shared" si="8"/>
        <v>0</v>
      </c>
      <c r="M56" s="300">
        <f t="shared" si="8"/>
        <v>0</v>
      </c>
      <c r="N56" s="300">
        <f t="shared" si="8"/>
        <v>0</v>
      </c>
      <c r="O56" s="300">
        <f t="shared" si="8"/>
        <v>0</v>
      </c>
      <c r="P56" s="300">
        <f t="shared" si="8"/>
        <v>0</v>
      </c>
      <c r="Q56" s="300">
        <f t="shared" si="8"/>
        <v>0</v>
      </c>
      <c r="R56" s="300">
        <f t="shared" si="8"/>
        <v>0</v>
      </c>
      <c r="S56" s="300">
        <f t="shared" si="8"/>
        <v>0</v>
      </c>
      <c r="T56" s="300">
        <f t="shared" si="8"/>
        <v>0</v>
      </c>
      <c r="U56" s="300">
        <f t="shared" si="8"/>
        <v>0</v>
      </c>
      <c r="V56" s="300">
        <f t="shared" si="8"/>
        <v>0</v>
      </c>
      <c r="W56" s="300">
        <f t="shared" si="8"/>
        <v>0</v>
      </c>
      <c r="X56" s="300">
        <f t="shared" si="8"/>
        <v>0</v>
      </c>
      <c r="Y56" s="300">
        <f t="shared" si="8"/>
        <v>0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</v>
      </c>
      <c r="C57" s="301">
        <f t="shared" si="9"/>
        <v>0</v>
      </c>
      <c r="D57" s="301">
        <f t="shared" si="9"/>
        <v>0</v>
      </c>
      <c r="E57" s="301">
        <f t="shared" si="9"/>
        <v>0</v>
      </c>
      <c r="F57" s="301">
        <f t="shared" si="9"/>
        <v>0</v>
      </c>
      <c r="G57" s="301">
        <f t="shared" si="9"/>
        <v>0</v>
      </c>
      <c r="H57" s="301">
        <f t="shared" si="9"/>
        <v>0</v>
      </c>
      <c r="I57" s="301">
        <f t="shared" si="9"/>
        <v>0</v>
      </c>
      <c r="J57" s="301">
        <f t="shared" si="9"/>
        <v>0</v>
      </c>
      <c r="K57" s="301">
        <f t="shared" si="9"/>
        <v>0</v>
      </c>
      <c r="L57" s="301">
        <f t="shared" si="9"/>
        <v>0</v>
      </c>
      <c r="M57" s="301">
        <f t="shared" si="9"/>
        <v>0</v>
      </c>
      <c r="N57" s="301">
        <f t="shared" si="9"/>
        <v>0</v>
      </c>
      <c r="O57" s="301">
        <f t="shared" si="9"/>
        <v>0</v>
      </c>
      <c r="P57" s="301">
        <f t="shared" si="9"/>
        <v>0</v>
      </c>
      <c r="Q57" s="301">
        <f t="shared" si="9"/>
        <v>0</v>
      </c>
      <c r="R57" s="301">
        <f t="shared" si="9"/>
        <v>0</v>
      </c>
      <c r="S57" s="301">
        <f t="shared" si="9"/>
        <v>0</v>
      </c>
      <c r="T57" s="301">
        <f t="shared" si="9"/>
        <v>0</v>
      </c>
      <c r="U57" s="301">
        <f t="shared" si="9"/>
        <v>0</v>
      </c>
      <c r="V57" s="301">
        <f t="shared" si="9"/>
        <v>0</v>
      </c>
      <c r="W57" s="301">
        <f t="shared" si="9"/>
        <v>0</v>
      </c>
      <c r="X57" s="301">
        <f t="shared" si="9"/>
        <v>0</v>
      </c>
      <c r="Y57" s="301">
        <f t="shared" si="9"/>
        <v>0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0</v>
      </c>
      <c r="X58" s="302">
        <f t="shared" si="10"/>
        <v>0</v>
      </c>
      <c r="Y58" s="302">
        <f t="shared" si="10"/>
        <v>0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0</v>
      </c>
      <c r="M60" s="301">
        <f t="shared" si="12"/>
        <v>0</v>
      </c>
      <c r="N60" s="301">
        <f t="shared" si="12"/>
        <v>0</v>
      </c>
      <c r="O60" s="301">
        <f t="shared" si="12"/>
        <v>0</v>
      </c>
      <c r="P60" s="301">
        <f t="shared" si="12"/>
        <v>0</v>
      </c>
      <c r="Q60" s="301">
        <f t="shared" si="12"/>
        <v>0</v>
      </c>
      <c r="R60" s="301">
        <f t="shared" si="12"/>
        <v>0</v>
      </c>
      <c r="S60" s="301">
        <f t="shared" si="12"/>
        <v>0</v>
      </c>
      <c r="T60" s="301">
        <f t="shared" si="12"/>
        <v>0</v>
      </c>
      <c r="U60" s="301">
        <f t="shared" si="12"/>
        <v>0</v>
      </c>
      <c r="V60" s="301">
        <f t="shared" si="12"/>
        <v>0</v>
      </c>
      <c r="W60" s="301">
        <f t="shared" si="12"/>
        <v>0</v>
      </c>
      <c r="X60" s="301">
        <f t="shared" si="12"/>
        <v>0</v>
      </c>
      <c r="Y60" s="301">
        <f t="shared" si="12"/>
        <v>0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</v>
      </c>
      <c r="M63" s="301">
        <f t="shared" si="15"/>
        <v>0</v>
      </c>
      <c r="N63" s="301">
        <f t="shared" si="15"/>
        <v>0</v>
      </c>
      <c r="O63" s="301">
        <f t="shared" si="15"/>
        <v>0</v>
      </c>
      <c r="P63" s="301">
        <f t="shared" si="15"/>
        <v>0</v>
      </c>
      <c r="Q63" s="301">
        <f t="shared" si="15"/>
        <v>0</v>
      </c>
      <c r="R63" s="301">
        <f t="shared" si="15"/>
        <v>0</v>
      </c>
      <c r="S63" s="301">
        <f t="shared" si="15"/>
        <v>0</v>
      </c>
      <c r="T63" s="301">
        <f t="shared" si="15"/>
        <v>0</v>
      </c>
      <c r="U63" s="301">
        <f t="shared" si="15"/>
        <v>0</v>
      </c>
      <c r="V63" s="301">
        <f t="shared" si="15"/>
        <v>0</v>
      </c>
      <c r="W63" s="301">
        <f t="shared" si="15"/>
        <v>0</v>
      </c>
      <c r="X63" s="301">
        <f t="shared" si="15"/>
        <v>0</v>
      </c>
      <c r="Y63" s="301">
        <f t="shared" si="15"/>
        <v>0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0</v>
      </c>
      <c r="X64" s="302">
        <f t="shared" si="16"/>
        <v>0</v>
      </c>
      <c r="Y64" s="302">
        <f t="shared" si="16"/>
        <v>0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</v>
      </c>
      <c r="U66" s="301">
        <f t="shared" si="18"/>
        <v>0</v>
      </c>
      <c r="V66" s="301">
        <f t="shared" si="18"/>
        <v>0</v>
      </c>
      <c r="W66" s="301">
        <f t="shared" si="18"/>
        <v>0</v>
      </c>
      <c r="X66" s="301">
        <f t="shared" si="18"/>
        <v>0</v>
      </c>
      <c r="Y66" s="301">
        <f t="shared" si="18"/>
        <v>0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</v>
      </c>
      <c r="C72" s="320">
        <f>IF(C$5=0,0,C$5/MAE_fec!C$5)</f>
        <v>0</v>
      </c>
      <c r="D72" s="320">
        <f>IF(D$5=0,0,D$5/MAE_fec!D$5)</f>
        <v>0</v>
      </c>
      <c r="E72" s="320">
        <f>IF(E$5=0,0,E$5/MAE_fec!E$5)</f>
        <v>0</v>
      </c>
      <c r="F72" s="320">
        <f>IF(F$5=0,0,F$5/MAE_fec!F$5)</f>
        <v>0</v>
      </c>
      <c r="G72" s="320">
        <f>IF(G$5=0,0,G$5/MAE_fec!G$5)</f>
        <v>0</v>
      </c>
      <c r="H72" s="320">
        <f>IF(H$5=0,0,H$5/MAE_fec!H$5)</f>
        <v>0</v>
      </c>
      <c r="I72" s="320">
        <f>IF(I$5=0,0,I$5/MAE_fec!I$5)</f>
        <v>0</v>
      </c>
      <c r="J72" s="320">
        <f>IF(J$5=0,0,J$5/MAE_fec!J$5)</f>
        <v>0</v>
      </c>
      <c r="K72" s="320">
        <f>IF(K$5=0,0,K$5/MAE_fec!K$5)</f>
        <v>0</v>
      </c>
      <c r="L72" s="320">
        <f>IF(L$5=0,0,L$5/MAE_fec!L$5)</f>
        <v>0</v>
      </c>
      <c r="M72" s="320">
        <f>IF(M$5=0,0,M$5/MAE_fec!M$5)</f>
        <v>0</v>
      </c>
      <c r="N72" s="320">
        <f>IF(N$5=0,0,N$5/MAE_fec!N$5)</f>
        <v>0</v>
      </c>
      <c r="O72" s="320">
        <f>IF(O$5=0,0,O$5/MAE_fec!O$5)</f>
        <v>0</v>
      </c>
      <c r="P72" s="320">
        <f>IF(P$5=0,0,P$5/MAE_fec!P$5)</f>
        <v>0</v>
      </c>
      <c r="Q72" s="320">
        <f>IF(Q$5=0,0,Q$5/MAE_fec!Q$5)</f>
        <v>0</v>
      </c>
      <c r="R72" s="320">
        <f>IF(R$5=0,0,R$5/MAE_fec!R$5)</f>
        <v>0</v>
      </c>
      <c r="S72" s="320">
        <f>IF(S$5=0,0,S$5/MAE_fec!S$5)</f>
        <v>0</v>
      </c>
      <c r="T72" s="320">
        <f>IF(T$5=0,0,T$5/MAE_fec!T$5)</f>
        <v>0</v>
      </c>
      <c r="U72" s="320">
        <f>IF(U$5=0,0,U$5/MAE_fec!U$5)</f>
        <v>0</v>
      </c>
      <c r="V72" s="320">
        <f>IF(V$5=0,0,V$5/MAE_fec!V$5)</f>
        <v>0</v>
      </c>
      <c r="W72" s="320">
        <f>IF(W$5=0,0,W$5/MAE_fec!W$5)</f>
        <v>0</v>
      </c>
      <c r="X72" s="320">
        <f>IF(X$5=0,0,X$5/MAE_fec!X$5)</f>
        <v>0</v>
      </c>
      <c r="Y72" s="320">
        <f>IF(Y$5=0,0,Y$5/MAE_fec!Y$5)</f>
        <v>0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</v>
      </c>
      <c r="C77" s="332">
        <f>IF(C$10=0,0,C$10/MAE_fec!C$10)</f>
        <v>0</v>
      </c>
      <c r="D77" s="332">
        <f>IF(D$10=0,0,D$10/MAE_fec!D$10)</f>
        <v>0</v>
      </c>
      <c r="E77" s="332">
        <f>IF(E$10=0,0,E$10/MAE_fec!E$10)</f>
        <v>0</v>
      </c>
      <c r="F77" s="332">
        <f>IF(F$10=0,0,F$10/MAE_fec!F$10)</f>
        <v>0</v>
      </c>
      <c r="G77" s="332">
        <f>IF(G$10=0,0,G$10/MAE_fec!G$10)</f>
        <v>0</v>
      </c>
      <c r="H77" s="332">
        <f>IF(H$10=0,0,H$10/MAE_fec!H$10)</f>
        <v>0</v>
      </c>
      <c r="I77" s="332">
        <f>IF(I$10=0,0,I$10/MAE_fec!I$10)</f>
        <v>0</v>
      </c>
      <c r="J77" s="332">
        <f>IF(J$10=0,0,J$10/MAE_fec!J$10)</f>
        <v>0</v>
      </c>
      <c r="K77" s="332">
        <f>IF(K$10=0,0,K$10/MAE_fec!K$10)</f>
        <v>0</v>
      </c>
      <c r="L77" s="332">
        <f>IF(L$10=0,0,L$10/MAE_fec!L$10)</f>
        <v>0</v>
      </c>
      <c r="M77" s="332">
        <f>IF(M$10=0,0,M$10/MAE_fec!M$10)</f>
        <v>0</v>
      </c>
      <c r="N77" s="332">
        <f>IF(N$10=0,0,N$10/MAE_fec!N$10)</f>
        <v>0</v>
      </c>
      <c r="O77" s="332">
        <f>IF(O$10=0,0,O$10/MAE_fec!O$10)</f>
        <v>0</v>
      </c>
      <c r="P77" s="332">
        <f>IF(P$10=0,0,P$10/MAE_fec!P$10)</f>
        <v>0</v>
      </c>
      <c r="Q77" s="332">
        <f>IF(Q$10=0,0,Q$10/MAE_fec!Q$10)</f>
        <v>0</v>
      </c>
      <c r="R77" s="332">
        <f>IF(R$10=0,0,R$10/MAE_fec!R$10)</f>
        <v>0</v>
      </c>
      <c r="S77" s="332">
        <f>IF(S$10=0,0,S$10/MAE_fec!S$10)</f>
        <v>0</v>
      </c>
      <c r="T77" s="332">
        <f>IF(T$10=0,0,T$10/MAE_fec!T$10)</f>
        <v>0</v>
      </c>
      <c r="U77" s="332">
        <f>IF(U$10=0,0,U$10/MAE_fec!U$10)</f>
        <v>0</v>
      </c>
      <c r="V77" s="332">
        <f>IF(V$10=0,0,V$10/MAE_fec!V$10)</f>
        <v>0</v>
      </c>
      <c r="W77" s="332">
        <f>IF(W$10=0,0,W$10/MAE_fec!W$10)</f>
        <v>0</v>
      </c>
      <c r="X77" s="332">
        <f>IF(X$10=0,0,X$10/MAE_fec!X$10)</f>
        <v>0</v>
      </c>
      <c r="Y77" s="332">
        <f>IF(Y$10=0,0,Y$10/MAE_fec!Y$10)</f>
        <v>0</v>
      </c>
      <c r="DA77" s="68"/>
    </row>
    <row r="78" spans="1:105" ht="12" customHeight="1" x14ac:dyDescent="0.25">
      <c r="A78" s="174" t="s">
        <v>2555</v>
      </c>
      <c r="B78" s="348">
        <f>IF(B$16=0,0,B$16/MAE_fec!B$16)</f>
        <v>0</v>
      </c>
      <c r="C78" s="348">
        <f>IF(C$16=0,0,C$16/MAE_fec!C$16)</f>
        <v>0</v>
      </c>
      <c r="D78" s="348">
        <f>IF(D$16=0,0,D$16/MAE_fec!D$16)</f>
        <v>0</v>
      </c>
      <c r="E78" s="348">
        <f>IF(E$16=0,0,E$16/MAE_fec!E$16)</f>
        <v>0</v>
      </c>
      <c r="F78" s="348">
        <f>IF(F$16=0,0,F$16/MAE_fec!F$16)</f>
        <v>0</v>
      </c>
      <c r="G78" s="348">
        <f>IF(G$16=0,0,G$16/MAE_fec!G$16)</f>
        <v>0</v>
      </c>
      <c r="H78" s="348">
        <f>IF(H$16=0,0,H$16/MAE_fec!H$16)</f>
        <v>0</v>
      </c>
      <c r="I78" s="348">
        <f>IF(I$16=0,0,I$16/MAE_fec!I$16)</f>
        <v>0</v>
      </c>
      <c r="J78" s="348">
        <f>IF(J$16=0,0,J$16/MAE_fec!J$16)</f>
        <v>0</v>
      </c>
      <c r="K78" s="348">
        <f>IF(K$16=0,0,K$16/MAE_fec!K$16)</f>
        <v>0</v>
      </c>
      <c r="L78" s="348">
        <f>IF(L$16=0,0,L$16/MAE_fec!L$16)</f>
        <v>0</v>
      </c>
      <c r="M78" s="348">
        <f>IF(M$16=0,0,M$16/MAE_fec!M$16)</f>
        <v>0</v>
      </c>
      <c r="N78" s="348">
        <f>IF(N$16=0,0,N$16/MAE_fec!N$16)</f>
        <v>0</v>
      </c>
      <c r="O78" s="348">
        <f>IF(O$16=0,0,O$16/MAE_fec!O$16)</f>
        <v>0</v>
      </c>
      <c r="P78" s="348">
        <f>IF(P$16=0,0,P$16/MAE_fec!P$16)</f>
        <v>0</v>
      </c>
      <c r="Q78" s="348">
        <f>IF(Q$16=0,0,Q$16/MAE_fec!Q$16)</f>
        <v>0</v>
      </c>
      <c r="R78" s="348">
        <f>IF(R$16=0,0,R$16/MAE_fec!R$16)</f>
        <v>0</v>
      </c>
      <c r="S78" s="348">
        <f>IF(S$16=0,0,S$16/MAE_fec!S$16)</f>
        <v>0</v>
      </c>
      <c r="T78" s="348">
        <f>IF(T$16=0,0,T$16/MAE_fec!T$16)</f>
        <v>0</v>
      </c>
      <c r="U78" s="348">
        <f>IF(U$16=0,0,U$16/MAE_fec!U$16)</f>
        <v>0</v>
      </c>
      <c r="V78" s="348">
        <f>IF(V$16=0,0,V$16/MAE_fec!V$16)</f>
        <v>0</v>
      </c>
      <c r="W78" s="348">
        <f>IF(W$16=0,0,W$16/MAE_fec!W$16)</f>
        <v>0</v>
      </c>
      <c r="X78" s="348">
        <f>IF(X$16=0,0,X$16/MAE_fec!X$16)</f>
        <v>0</v>
      </c>
      <c r="Y78" s="348">
        <f>IF(Y$16=0,0,Y$16/MAE_fec!Y$16)</f>
        <v>0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0</v>
      </c>
      <c r="C79" s="348">
        <f>IF(C$24=0,0,C$24/MAE_fec!C$24)</f>
        <v>0</v>
      </c>
      <c r="D79" s="348">
        <f>IF(D$24=0,0,D$24/MAE_fec!D$24)</f>
        <v>0</v>
      </c>
      <c r="E79" s="348">
        <f>IF(E$24=0,0,E$24/MAE_fec!E$24)</f>
        <v>0</v>
      </c>
      <c r="F79" s="348">
        <f>IF(F$24=0,0,F$24/MAE_fec!F$24)</f>
        <v>0</v>
      </c>
      <c r="G79" s="348">
        <f>IF(G$24=0,0,G$24/MAE_fec!G$24)</f>
        <v>0</v>
      </c>
      <c r="H79" s="348">
        <f>IF(H$24=0,0,H$24/MAE_fec!H$24)</f>
        <v>0</v>
      </c>
      <c r="I79" s="348">
        <f>IF(I$24=0,0,I$24/MAE_fec!I$24)</f>
        <v>0</v>
      </c>
      <c r="J79" s="348">
        <f>IF(J$24=0,0,J$24/MAE_fec!J$24)</f>
        <v>0</v>
      </c>
      <c r="K79" s="348">
        <f>IF(K$24=0,0,K$24/MAE_fec!K$24)</f>
        <v>0</v>
      </c>
      <c r="L79" s="348">
        <f>IF(L$24=0,0,L$24/MAE_fec!L$24)</f>
        <v>0</v>
      </c>
      <c r="M79" s="348">
        <f>IF(M$24=0,0,M$24/MAE_fec!M$24)</f>
        <v>0</v>
      </c>
      <c r="N79" s="348">
        <f>IF(N$24=0,0,N$24/MAE_fec!N$24)</f>
        <v>0</v>
      </c>
      <c r="O79" s="348">
        <f>IF(O$24=0,0,O$24/MAE_fec!O$24)</f>
        <v>0</v>
      </c>
      <c r="P79" s="348">
        <f>IF(P$24=0,0,P$24/MAE_fec!P$24)</f>
        <v>0</v>
      </c>
      <c r="Q79" s="348">
        <f>IF(Q$24=0,0,Q$24/MAE_fec!Q$24)</f>
        <v>0</v>
      </c>
      <c r="R79" s="348">
        <f>IF(R$24=0,0,R$24/MAE_fec!R$24)</f>
        <v>0</v>
      </c>
      <c r="S79" s="348">
        <f>IF(S$24=0,0,S$24/MAE_fec!S$24)</f>
        <v>0</v>
      </c>
      <c r="T79" s="348">
        <f>IF(T$24=0,0,T$24/MAE_fec!T$24)</f>
        <v>0</v>
      </c>
      <c r="U79" s="348">
        <f>IF(U$24=0,0,U$24/MAE_fec!U$24)</f>
        <v>0</v>
      </c>
      <c r="V79" s="348">
        <f>IF(V$24=0,0,V$24/MAE_fec!V$24)</f>
        <v>0</v>
      </c>
      <c r="W79" s="348">
        <f>IF(W$24=0,0,W$24/MAE_fec!W$24)</f>
        <v>0</v>
      </c>
      <c r="X79" s="348">
        <f>IF(X$24=0,0,X$24/MAE_fec!X$24)</f>
        <v>0</v>
      </c>
      <c r="Y79" s="348">
        <f>IF(Y$24=0,0,Y$24/MAE_fec!Y$24)</f>
        <v>0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0</v>
      </c>
      <c r="C80" s="348">
        <f>IF(C$27=0,0,C$27/MAE_fec!C$27)</f>
        <v>0</v>
      </c>
      <c r="D80" s="348">
        <f>IF(D$27=0,0,D$27/MAE_fec!D$27)</f>
        <v>0</v>
      </c>
      <c r="E80" s="348">
        <f>IF(E$27=0,0,E$27/MAE_fec!E$27)</f>
        <v>0</v>
      </c>
      <c r="F80" s="348">
        <f>IF(F$27=0,0,F$27/MAE_fec!F$27)</f>
        <v>0</v>
      </c>
      <c r="G80" s="348">
        <f>IF(G$27=0,0,G$27/MAE_fec!G$27)</f>
        <v>0</v>
      </c>
      <c r="H80" s="348">
        <f>IF(H$27=0,0,H$27/MAE_fec!H$27)</f>
        <v>0</v>
      </c>
      <c r="I80" s="348">
        <f>IF(I$27=0,0,I$27/MAE_fec!I$27)</f>
        <v>0</v>
      </c>
      <c r="J80" s="348">
        <f>IF(J$27=0,0,J$27/MAE_fec!J$27)</f>
        <v>0</v>
      </c>
      <c r="K80" s="348">
        <f>IF(K$27=0,0,K$27/MAE_fec!K$27)</f>
        <v>0</v>
      </c>
      <c r="L80" s="348">
        <f>IF(L$27=0,0,L$27/MAE_fec!L$27)</f>
        <v>0</v>
      </c>
      <c r="M80" s="348">
        <f>IF(M$27=0,0,M$27/MAE_fec!M$27)</f>
        <v>0</v>
      </c>
      <c r="N80" s="348">
        <f>IF(N$27=0,0,N$27/MAE_fec!N$27)</f>
        <v>0</v>
      </c>
      <c r="O80" s="348">
        <f>IF(O$27=0,0,O$27/MAE_fec!O$27)</f>
        <v>0</v>
      </c>
      <c r="P80" s="348">
        <f>IF(P$27=0,0,P$27/MAE_fec!P$27)</f>
        <v>0</v>
      </c>
      <c r="Q80" s="348">
        <f>IF(Q$27=0,0,Q$27/MAE_fec!Q$27)</f>
        <v>0</v>
      </c>
      <c r="R80" s="348">
        <f>IF(R$27=0,0,R$27/MAE_fec!R$27)</f>
        <v>0</v>
      </c>
      <c r="S80" s="348">
        <f>IF(S$27=0,0,S$27/MAE_fec!S$27)</f>
        <v>0</v>
      </c>
      <c r="T80" s="348">
        <f>IF(T$27=0,0,T$27/MAE_fec!T$27)</f>
        <v>0</v>
      </c>
      <c r="U80" s="348">
        <f>IF(U$27=0,0,U$27/MAE_fec!U$27)</f>
        <v>0</v>
      </c>
      <c r="V80" s="348">
        <f>IF(V$27=0,0,V$27/MAE_fec!V$27)</f>
        <v>0</v>
      </c>
      <c r="W80" s="348">
        <f>IF(W$27=0,0,W$27/MAE_fec!W$27)</f>
        <v>0</v>
      </c>
      <c r="X80" s="348">
        <f>IF(X$27=0,0,X$27/MAE_fec!X$27)</f>
        <v>0</v>
      </c>
      <c r="Y80" s="348">
        <f>IF(Y$27=0,0,Y$27/MAE_fec!Y$27)</f>
        <v>0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0</v>
      </c>
      <c r="C81" s="348">
        <f>IF(C$35=0,0,C$35/MAE_fec!C$35)</f>
        <v>0</v>
      </c>
      <c r="D81" s="348">
        <f>IF(D$35=0,0,D$35/MAE_fec!D$35)</f>
        <v>0</v>
      </c>
      <c r="E81" s="348">
        <f>IF(E$35=0,0,E$35/MAE_fec!E$35)</f>
        <v>0</v>
      </c>
      <c r="F81" s="348">
        <f>IF(F$35=0,0,F$35/MAE_fec!F$35)</f>
        <v>0</v>
      </c>
      <c r="G81" s="348">
        <f>IF(G$35=0,0,G$35/MAE_fec!G$35)</f>
        <v>0</v>
      </c>
      <c r="H81" s="348">
        <f>IF(H$35=0,0,H$35/MAE_fec!H$35)</f>
        <v>0</v>
      </c>
      <c r="I81" s="348">
        <f>IF(I$35=0,0,I$35/MAE_fec!I$35)</f>
        <v>0</v>
      </c>
      <c r="J81" s="348">
        <f>IF(J$35=0,0,J$35/MAE_fec!J$35)</f>
        <v>0</v>
      </c>
      <c r="K81" s="348">
        <f>IF(K$35=0,0,K$35/MAE_fec!K$35)</f>
        <v>0</v>
      </c>
      <c r="L81" s="348">
        <f>IF(L$35=0,0,L$35/MAE_fec!L$35)</f>
        <v>0</v>
      </c>
      <c r="M81" s="348">
        <f>IF(M$35=0,0,M$35/MAE_fec!M$35)</f>
        <v>0</v>
      </c>
      <c r="N81" s="348">
        <f>IF(N$35=0,0,N$35/MAE_fec!N$35)</f>
        <v>0</v>
      </c>
      <c r="O81" s="348">
        <f>IF(O$35=0,0,O$35/MAE_fec!O$35)</f>
        <v>0</v>
      </c>
      <c r="P81" s="348">
        <f>IF(P$35=0,0,P$35/MAE_fec!P$35)</f>
        <v>0</v>
      </c>
      <c r="Q81" s="348">
        <f>IF(Q$35=0,0,Q$35/MAE_fec!Q$35)</f>
        <v>0</v>
      </c>
      <c r="R81" s="348">
        <f>IF(R$35=0,0,R$35/MAE_fec!R$35)</f>
        <v>0</v>
      </c>
      <c r="S81" s="348">
        <f>IF(S$35=0,0,S$35/MAE_fec!S$35)</f>
        <v>0</v>
      </c>
      <c r="T81" s="348">
        <f>IF(T$35=0,0,T$35/MAE_fec!T$35)</f>
        <v>0</v>
      </c>
      <c r="U81" s="348">
        <f>IF(U$35=0,0,U$35/MAE_fec!U$35)</f>
        <v>0</v>
      </c>
      <c r="V81" s="348">
        <f>IF(V$35=0,0,V$35/MAE_fec!V$35)</f>
        <v>0</v>
      </c>
      <c r="W81" s="348">
        <f>IF(W$35=0,0,W$35/MAE_fec!W$35)</f>
        <v>0</v>
      </c>
      <c r="X81" s="348">
        <f>IF(X$35=0,0,X$35/MAE_fec!X$35)</f>
        <v>0</v>
      </c>
      <c r="Y81" s="348">
        <f>IF(Y$35=0,0,Y$35/MAE_fec!Y$35)</f>
        <v>0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CY: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96.315278522527464</v>
      </c>
      <c r="C3" s="203">
        <v>83.732018843183923</v>
      </c>
      <c r="D3" s="203">
        <v>78.310016410381095</v>
      </c>
      <c r="E3" s="203">
        <v>63.744795755715749</v>
      </c>
      <c r="F3" s="203">
        <v>50.829154352733113</v>
      </c>
      <c r="G3" s="203">
        <v>48.012375617642377</v>
      </c>
      <c r="H3" s="203">
        <v>45.860115888181177</v>
      </c>
      <c r="I3" s="203">
        <v>43.574793460112318</v>
      </c>
      <c r="J3" s="203">
        <v>35.478374979211708</v>
      </c>
      <c r="K3" s="203">
        <v>29.774700880810549</v>
      </c>
      <c r="L3" s="203">
        <v>24.504481108563461</v>
      </c>
      <c r="M3" s="203">
        <v>22.564683953357079</v>
      </c>
      <c r="N3" s="203">
        <v>17.094812207473339</v>
      </c>
      <c r="O3" s="203">
        <v>12.83009371075258</v>
      </c>
      <c r="P3" s="203">
        <v>13.421616145564339</v>
      </c>
      <c r="Q3" s="203">
        <v>14.561875000000001</v>
      </c>
      <c r="R3" s="203">
        <v>15.82271062639596</v>
      </c>
      <c r="S3" s="203">
        <v>17.564749171226591</v>
      </c>
      <c r="T3" s="203">
        <v>20.4251674062921</v>
      </c>
      <c r="U3" s="203">
        <v>21.188737695988799</v>
      </c>
      <c r="V3" s="203">
        <v>17.29099931122127</v>
      </c>
      <c r="W3" s="203">
        <v>18.515586418293111</v>
      </c>
      <c r="X3" s="203">
        <v>19.7621012150064</v>
      </c>
      <c r="Y3" s="203">
        <v>22.10119215589598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15.67344201108957</v>
      </c>
      <c r="C5" s="203">
        <v>14.82231339192669</v>
      </c>
      <c r="D5" s="203">
        <v>13.241463596125289</v>
      </c>
      <c r="E5" s="203">
        <v>12.689729264323359</v>
      </c>
      <c r="F5" s="203">
        <v>10.989910197815631</v>
      </c>
      <c r="G5" s="203">
        <v>12.708882043978591</v>
      </c>
      <c r="H5" s="203">
        <v>12.428345398967179</v>
      </c>
      <c r="I5" s="203">
        <v>12.3450233181205</v>
      </c>
      <c r="J5" s="203">
        <v>13.16568451595481</v>
      </c>
      <c r="K5" s="203">
        <v>13.209308574555459</v>
      </c>
      <c r="L5" s="203">
        <v>12.51318028561886</v>
      </c>
      <c r="M5" s="203">
        <v>12.32472255733372</v>
      </c>
      <c r="N5" s="203">
        <v>10.385075334860939</v>
      </c>
      <c r="O5" s="203">
        <v>10.63577357790188</v>
      </c>
      <c r="P5" s="203">
        <v>9.4165452011655475</v>
      </c>
      <c r="Q5" s="203">
        <v>9.4871612999402615</v>
      </c>
      <c r="R5" s="203">
        <v>9.6003189988313533</v>
      </c>
      <c r="S5" s="203">
        <v>10.030541256203909</v>
      </c>
      <c r="T5" s="203">
        <v>10.09017246258059</v>
      </c>
      <c r="U5" s="203">
        <v>10.051027696270429</v>
      </c>
      <c r="V5" s="203">
        <v>8.6932359018140843</v>
      </c>
      <c r="W5" s="203">
        <v>8.978334190081771</v>
      </c>
      <c r="X5" s="203">
        <v>11.948840733012499</v>
      </c>
      <c r="Y5" s="203">
        <v>12.161473194213739</v>
      </c>
      <c r="DA5" s="112" t="s">
        <v>2677</v>
      </c>
    </row>
    <row r="6" spans="1:105" ht="12" customHeight="1" x14ac:dyDescent="0.25">
      <c r="A6" s="154" t="s">
        <v>2112</v>
      </c>
      <c r="B6" s="338">
        <v>19.59180251386196</v>
      </c>
      <c r="C6" s="338">
        <v>18.61221238816886</v>
      </c>
      <c r="D6" s="338">
        <v>18.61221238816886</v>
      </c>
      <c r="E6" s="338">
        <v>17.63262226247577</v>
      </c>
      <c r="F6" s="338">
        <v>16.65303213678267</v>
      </c>
      <c r="G6" s="338">
        <v>15.67344201108957</v>
      </c>
      <c r="H6" s="338">
        <v>15.67344201108957</v>
      </c>
      <c r="I6" s="338">
        <v>14.693851885396469</v>
      </c>
      <c r="J6" s="338">
        <v>14.693851885396469</v>
      </c>
      <c r="K6" s="338">
        <v>14.693851885396469</v>
      </c>
      <c r="L6" s="338">
        <v>13.714261759703369</v>
      </c>
      <c r="M6" s="338">
        <v>13.714261759703369</v>
      </c>
      <c r="N6" s="338">
        <v>12.734671634010279</v>
      </c>
      <c r="O6" s="338">
        <v>11.755081508317179</v>
      </c>
      <c r="P6" s="338">
        <v>11.755081508317179</v>
      </c>
      <c r="Q6" s="338">
        <v>10.775491382624081</v>
      </c>
      <c r="R6" s="338">
        <v>10.775491382624081</v>
      </c>
      <c r="S6" s="338">
        <v>10.775491382624081</v>
      </c>
      <c r="T6" s="338">
        <v>10.775491382624081</v>
      </c>
      <c r="U6" s="338">
        <v>10.775491382624081</v>
      </c>
      <c r="V6" s="338">
        <v>9.7959012569309802</v>
      </c>
      <c r="W6" s="338">
        <v>9.7959012569309802</v>
      </c>
      <c r="X6" s="338">
        <v>12.734671634010271</v>
      </c>
      <c r="Y6" s="338">
        <v>13.714261759703369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0.97959012569309811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0.97959012569309811</v>
      </c>
      <c r="S7" s="340">
        <v>0.97959012569309811</v>
      </c>
      <c r="T7" s="340">
        <v>0</v>
      </c>
      <c r="U7" s="340">
        <v>0.97959012569309811</v>
      </c>
      <c r="V7" s="340">
        <v>0</v>
      </c>
      <c r="W7" s="340">
        <v>0</v>
      </c>
      <c r="X7" s="340">
        <v>3.918360502772392</v>
      </c>
      <c r="Y7" s="340">
        <v>1.959180251386196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0.97959012569310033</v>
      </c>
      <c r="D8" s="342">
        <f t="shared" si="0"/>
        <v>0</v>
      </c>
      <c r="E8" s="342">
        <f t="shared" si="0"/>
        <v>0.97959012569308967</v>
      </c>
      <c r="F8" s="342">
        <f t="shared" si="0"/>
        <v>0.97959012569310033</v>
      </c>
      <c r="G8" s="342">
        <f t="shared" si="0"/>
        <v>0.97959012569310033</v>
      </c>
      <c r="H8" s="342">
        <f t="shared" si="0"/>
        <v>0</v>
      </c>
      <c r="I8" s="342">
        <f t="shared" si="0"/>
        <v>0.97959012569310033</v>
      </c>
      <c r="J8" s="342">
        <f t="shared" si="0"/>
        <v>0.97959012569309856</v>
      </c>
      <c r="K8" s="342">
        <f t="shared" si="0"/>
        <v>0</v>
      </c>
      <c r="L8" s="342">
        <f t="shared" si="0"/>
        <v>0.97959012569310033</v>
      </c>
      <c r="M8" s="342">
        <f t="shared" si="0"/>
        <v>0</v>
      </c>
      <c r="N8" s="342">
        <f t="shared" si="0"/>
        <v>0.97959012569308967</v>
      </c>
      <c r="O8" s="342">
        <f t="shared" si="0"/>
        <v>0.97959012569310033</v>
      </c>
      <c r="P8" s="342">
        <f t="shared" si="0"/>
        <v>0</v>
      </c>
      <c r="Q8" s="342">
        <f t="shared" si="0"/>
        <v>0.97959012569309856</v>
      </c>
      <c r="R8" s="342">
        <f t="shared" si="0"/>
        <v>0.97959012569309856</v>
      </c>
      <c r="S8" s="342">
        <f t="shared" si="0"/>
        <v>0.97959012569309856</v>
      </c>
      <c r="T8" s="342">
        <f t="shared" si="0"/>
        <v>0</v>
      </c>
      <c r="U8" s="342">
        <f t="shared" si="0"/>
        <v>0.97959012569309856</v>
      </c>
      <c r="V8" s="342">
        <f t="shared" si="0"/>
        <v>0.97959012569310033</v>
      </c>
      <c r="W8" s="342">
        <f t="shared" si="0"/>
        <v>0</v>
      </c>
      <c r="X8" s="342">
        <f t="shared" si="0"/>
        <v>0.97959012569310211</v>
      </c>
      <c r="Y8" s="342">
        <f t="shared" si="0"/>
        <v>0.97959012569309678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3.9183605027723907</v>
      </c>
      <c r="C9" s="343">
        <f t="shared" si="1"/>
        <v>3.7898989962421705</v>
      </c>
      <c r="D9" s="343">
        <f t="shared" si="1"/>
        <v>5.370748792043571</v>
      </c>
      <c r="E9" s="343">
        <f t="shared" si="1"/>
        <v>4.942892998152411</v>
      </c>
      <c r="F9" s="343">
        <f t="shared" si="1"/>
        <v>5.6631219389670395</v>
      </c>
      <c r="G9" s="343">
        <f t="shared" si="1"/>
        <v>2.9645599671109792</v>
      </c>
      <c r="H9" s="343">
        <f t="shared" si="1"/>
        <v>3.2450966121223903</v>
      </c>
      <c r="I9" s="343">
        <f t="shared" si="1"/>
        <v>2.3488285672759694</v>
      </c>
      <c r="J9" s="343">
        <f t="shared" si="1"/>
        <v>1.5281673694416593</v>
      </c>
      <c r="K9" s="343">
        <f t="shared" si="1"/>
        <v>1.4845433108410102</v>
      </c>
      <c r="L9" s="343">
        <f t="shared" si="1"/>
        <v>1.2010814740845088</v>
      </c>
      <c r="M9" s="343">
        <f t="shared" si="1"/>
        <v>1.3895392023696491</v>
      </c>
      <c r="N9" s="343">
        <f t="shared" si="1"/>
        <v>2.34959629914934</v>
      </c>
      <c r="O9" s="343">
        <f t="shared" si="1"/>
        <v>1.1193079304152995</v>
      </c>
      <c r="P9" s="343">
        <f t="shared" si="1"/>
        <v>2.3385363071516316</v>
      </c>
      <c r="Q9" s="343">
        <f t="shared" si="1"/>
        <v>1.2883300826838191</v>
      </c>
      <c r="R9" s="343">
        <f t="shared" si="1"/>
        <v>1.1751723837927273</v>
      </c>
      <c r="S9" s="343">
        <f t="shared" si="1"/>
        <v>0.74495012642017144</v>
      </c>
      <c r="T9" s="343">
        <f t="shared" si="1"/>
        <v>0.68531892004349082</v>
      </c>
      <c r="U9" s="343">
        <f t="shared" si="1"/>
        <v>0.72446368635365133</v>
      </c>
      <c r="V9" s="343">
        <f t="shared" si="1"/>
        <v>1.1026653551168959</v>
      </c>
      <c r="W9" s="343">
        <f t="shared" si="1"/>
        <v>0.81756706684920921</v>
      </c>
      <c r="X9" s="343">
        <f t="shared" si="1"/>
        <v>0.78583090099777131</v>
      </c>
      <c r="Y9" s="343">
        <f t="shared" si="1"/>
        <v>1.5527885654896298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1.2897678417884779</v>
      </c>
      <c r="C12" s="210">
        <v>1.20378331900258</v>
      </c>
      <c r="D12" s="210">
        <v>1.1177987962166811</v>
      </c>
      <c r="E12" s="210">
        <v>1.1177987962166811</v>
      </c>
      <c r="F12" s="210">
        <v>0.94582975064488384</v>
      </c>
      <c r="G12" s="210">
        <v>0.94582975064488384</v>
      </c>
      <c r="H12" s="210">
        <v>0.85984522785898532</v>
      </c>
      <c r="I12" s="210">
        <v>0.7738607050730868</v>
      </c>
      <c r="J12" s="210">
        <v>0.7738607050730868</v>
      </c>
      <c r="K12" s="210">
        <v>0.7738607050730868</v>
      </c>
      <c r="L12" s="210">
        <v>0.68787618228718828</v>
      </c>
      <c r="M12" s="210">
        <v>0.60189165950128976</v>
      </c>
      <c r="N12" s="210">
        <v>0.51590713671539123</v>
      </c>
      <c r="O12" s="210">
        <v>0.51590713671539123</v>
      </c>
      <c r="P12" s="210">
        <v>0.42992261392949271</v>
      </c>
      <c r="Q12" s="210">
        <v>0.42992261392949271</v>
      </c>
      <c r="R12" s="210">
        <v>0.42992261392949271</v>
      </c>
      <c r="S12" s="210">
        <v>0.44703353396388651</v>
      </c>
      <c r="T12" s="210">
        <v>0.45055889939810828</v>
      </c>
      <c r="U12" s="210">
        <v>0.44496990541702491</v>
      </c>
      <c r="V12" s="210">
        <v>0.40326741186586412</v>
      </c>
      <c r="W12" s="210">
        <v>0.40343938091143589</v>
      </c>
      <c r="X12" s="210">
        <v>0.49079965606190878</v>
      </c>
      <c r="Y12" s="210">
        <v>0.47532244196044698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2.768701633705933E-2</v>
      </c>
      <c r="T14" s="204">
        <f t="shared" si="2"/>
        <v>2.3559759243336201E-2</v>
      </c>
      <c r="U14" s="204">
        <f t="shared" si="2"/>
        <v>1.8400687876182289E-2</v>
      </c>
      <c r="V14" s="204">
        <f t="shared" si="2"/>
        <v>1.7368873602751501E-2</v>
      </c>
      <c r="W14" s="204">
        <f t="shared" si="2"/>
        <v>1.13499570077386E-2</v>
      </c>
      <c r="X14" s="204">
        <f t="shared" si="2"/>
        <v>8.3404987102321578E-3</v>
      </c>
      <c r="Y14" s="204">
        <f t="shared" si="2"/>
        <v>8.3404987102321578E-3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1.1177987962166811E-3</v>
      </c>
      <c r="X16" s="204">
        <v>2.2355975924333621E-3</v>
      </c>
      <c r="Y16" s="204">
        <v>2.2355975924333621E-3</v>
      </c>
      <c r="DA16" s="71" t="s">
        <v>2683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2.768701633705933E-2</v>
      </c>
      <c r="T17" s="204">
        <v>2.3559759243336201E-2</v>
      </c>
      <c r="U17" s="204">
        <v>1.8400687876182289E-2</v>
      </c>
      <c r="V17" s="204">
        <v>1.7368873602751501E-2</v>
      </c>
      <c r="W17" s="204">
        <v>1.023215821152192E-2</v>
      </c>
      <c r="X17" s="204">
        <v>6.1049011177987953E-3</v>
      </c>
      <c r="Y17" s="204">
        <v>6.1049011177987953E-3</v>
      </c>
      <c r="DA17" s="71" t="s">
        <v>2684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8.5984522785898529E-4</v>
      </c>
      <c r="W23" s="204">
        <f t="shared" si="4"/>
        <v>0</v>
      </c>
      <c r="X23" s="204">
        <f t="shared" si="4"/>
        <v>4.3422184006878757E-2</v>
      </c>
      <c r="Y23" s="204">
        <f t="shared" si="4"/>
        <v>4.1100601891659497E-2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8.5984522785898529E-4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4.3422184006878757E-2</v>
      </c>
      <c r="Y27" s="204">
        <v>4.1100601891659497E-2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2695</v>
      </c>
    </row>
    <row r="31" spans="1:105" ht="12" customHeight="1" x14ac:dyDescent="0.25">
      <c r="A31" s="21" t="s">
        <v>40</v>
      </c>
      <c r="B31" s="207">
        <v>1.2897678417884779</v>
      </c>
      <c r="C31" s="207">
        <v>1.20378331900258</v>
      </c>
      <c r="D31" s="207">
        <v>1.1177987962166811</v>
      </c>
      <c r="E31" s="207">
        <v>1.1177987962166811</v>
      </c>
      <c r="F31" s="207">
        <v>0.94582975064488384</v>
      </c>
      <c r="G31" s="207">
        <v>0.94582975064488384</v>
      </c>
      <c r="H31" s="207">
        <v>0.85984522785898532</v>
      </c>
      <c r="I31" s="207">
        <v>0.7738607050730868</v>
      </c>
      <c r="J31" s="207">
        <v>0.7738607050730868</v>
      </c>
      <c r="K31" s="207">
        <v>0.7738607050730868</v>
      </c>
      <c r="L31" s="207">
        <v>0.68787618228718828</v>
      </c>
      <c r="M31" s="207">
        <v>0.60189165950128976</v>
      </c>
      <c r="N31" s="207">
        <v>0.51590713671539123</v>
      </c>
      <c r="O31" s="207">
        <v>0.51590713671539123</v>
      </c>
      <c r="P31" s="207">
        <v>0.42992261392949271</v>
      </c>
      <c r="Q31" s="207">
        <v>0.42992261392949271</v>
      </c>
      <c r="R31" s="207">
        <v>0.42992261392949271</v>
      </c>
      <c r="S31" s="207">
        <v>0.41934651762682712</v>
      </c>
      <c r="T31" s="207">
        <v>0.42699914015477208</v>
      </c>
      <c r="U31" s="207">
        <v>0.42656921754084259</v>
      </c>
      <c r="V31" s="207">
        <v>0.38503869303525362</v>
      </c>
      <c r="W31" s="207">
        <v>0.39208942390369728</v>
      </c>
      <c r="X31" s="207">
        <v>0.43903697334479791</v>
      </c>
      <c r="Y31" s="207">
        <v>0.42588134135855538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0</v>
      </c>
      <c r="C33" s="203">
        <f>TEL_emi!C5</f>
        <v>0</v>
      </c>
      <c r="D33" s="203">
        <f>TEL_emi!D5</f>
        <v>0</v>
      </c>
      <c r="E33" s="203">
        <f>TEL_emi!E5</f>
        <v>0</v>
      </c>
      <c r="F33" s="203">
        <f>TEL_emi!F5</f>
        <v>0</v>
      </c>
      <c r="G33" s="203">
        <f>TEL_emi!G5</f>
        <v>0</v>
      </c>
      <c r="H33" s="203">
        <f>TEL_emi!H5</f>
        <v>0</v>
      </c>
      <c r="I33" s="203">
        <f>TEL_emi!I5</f>
        <v>0</v>
      </c>
      <c r="J33" s="203">
        <f>TEL_emi!J5</f>
        <v>0</v>
      </c>
      <c r="K33" s="203">
        <f>TEL_emi!K5</f>
        <v>0</v>
      </c>
      <c r="L33" s="203">
        <f>TEL_emi!L5</f>
        <v>0</v>
      </c>
      <c r="M33" s="203">
        <f>TEL_emi!M5</f>
        <v>0</v>
      </c>
      <c r="N33" s="203">
        <f>TEL_emi!N5</f>
        <v>0</v>
      </c>
      <c r="O33" s="203">
        <f>TEL_emi!O5</f>
        <v>0</v>
      </c>
      <c r="P33" s="203">
        <f>TEL_emi!P5</f>
        <v>0</v>
      </c>
      <c r="Q33" s="203">
        <f>TEL_emi!Q5</f>
        <v>0</v>
      </c>
      <c r="R33" s="203">
        <f>TEL_emi!R5</f>
        <v>0</v>
      </c>
      <c r="S33" s="203">
        <f>TEL_emi!S5</f>
        <v>8.5896722140139159E-2</v>
      </c>
      <c r="T33" s="203">
        <f>TEL_emi!T5</f>
        <v>7.3092242033841376E-2</v>
      </c>
      <c r="U33" s="203">
        <f>TEL_emi!U5</f>
        <v>5.7086641814079908E-2</v>
      </c>
      <c r="V33" s="203">
        <f>TEL_emi!V5</f>
        <v>5.3885521632149207E-2</v>
      </c>
      <c r="W33" s="203">
        <f>TEL_emi!W5</f>
        <v>3.4697522646411183E-2</v>
      </c>
      <c r="X33" s="203">
        <f>TEL_emi!X5</f>
        <v>2.4846122294831088E-2</v>
      </c>
      <c r="Y33" s="203">
        <f>TEL_emi!Y5</f>
        <v>2.484612226989066E-2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13.391103276380084</v>
      </c>
      <c r="C35" s="284">
        <f t="shared" si="5"/>
        <v>14.376618832719952</v>
      </c>
      <c r="D35" s="284">
        <f t="shared" si="5"/>
        <v>14.274020712227831</v>
      </c>
      <c r="E35" s="284">
        <f t="shared" si="5"/>
        <v>17.535530280782996</v>
      </c>
      <c r="F35" s="284">
        <f t="shared" si="5"/>
        <v>18.608016652829207</v>
      </c>
      <c r="G35" s="284">
        <f t="shared" si="5"/>
        <v>19.699707387470621</v>
      </c>
      <c r="H35" s="284">
        <f t="shared" si="5"/>
        <v>18.749303424254538</v>
      </c>
      <c r="I35" s="284">
        <f t="shared" si="5"/>
        <v>17.759365991750869</v>
      </c>
      <c r="J35" s="284">
        <f t="shared" si="5"/>
        <v>21.81218011046235</v>
      </c>
      <c r="K35" s="284">
        <f t="shared" si="5"/>
        <v>25.990545066124614</v>
      </c>
      <c r="L35" s="284">
        <f t="shared" si="5"/>
        <v>28.07144453455901</v>
      </c>
      <c r="M35" s="284">
        <f t="shared" si="5"/>
        <v>26.674056713820839</v>
      </c>
      <c r="N35" s="284">
        <f t="shared" si="5"/>
        <v>30.17916374008789</v>
      </c>
      <c r="O35" s="284">
        <f t="shared" si="5"/>
        <v>40.210706823054799</v>
      </c>
      <c r="P35" s="284">
        <f t="shared" si="5"/>
        <v>32.032104723213699</v>
      </c>
      <c r="Q35" s="284">
        <f t="shared" si="5"/>
        <v>29.523850048808463</v>
      </c>
      <c r="R35" s="284">
        <f t="shared" si="5"/>
        <v>27.171236590289521</v>
      </c>
      <c r="S35" s="284">
        <f t="shared" si="5"/>
        <v>25.45060732755508</v>
      </c>
      <c r="T35" s="284">
        <f t="shared" si="5"/>
        <v>22.059006442185183</v>
      </c>
      <c r="U35" s="284">
        <f t="shared" si="5"/>
        <v>21.000302698601125</v>
      </c>
      <c r="V35" s="284">
        <f t="shared" si="5"/>
        <v>23.322388984432916</v>
      </c>
      <c r="W35" s="284">
        <f t="shared" si="5"/>
        <v>21.789176523884979</v>
      </c>
      <c r="X35" s="284">
        <f t="shared" si="5"/>
        <v>24.835398357803111</v>
      </c>
      <c r="Y35" s="284">
        <f t="shared" si="5"/>
        <v>21.506642655638117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82.290019057455083</v>
      </c>
      <c r="C36" s="344">
        <f t="shared" si="6"/>
        <v>81.214267110169729</v>
      </c>
      <c r="D36" s="344">
        <f t="shared" si="6"/>
        <v>84.416559249822726</v>
      </c>
      <c r="E36" s="344">
        <f t="shared" si="6"/>
        <v>88.086890818019697</v>
      </c>
      <c r="F36" s="344">
        <f t="shared" si="6"/>
        <v>86.063464907372776</v>
      </c>
      <c r="G36" s="344">
        <f t="shared" si="6"/>
        <v>74.42273422413372</v>
      </c>
      <c r="H36" s="344">
        <f t="shared" si="6"/>
        <v>69.184207572026452</v>
      </c>
      <c r="I36" s="344">
        <f t="shared" si="6"/>
        <v>62.686046444090898</v>
      </c>
      <c r="J36" s="344">
        <f t="shared" si="6"/>
        <v>58.778615280905839</v>
      </c>
      <c r="K36" s="344">
        <f t="shared" si="6"/>
        <v>58.584497493210385</v>
      </c>
      <c r="L36" s="344">
        <f t="shared" si="6"/>
        <v>54.972130712265866</v>
      </c>
      <c r="M36" s="344">
        <f t="shared" si="6"/>
        <v>48.836122411789248</v>
      </c>
      <c r="N36" s="344">
        <f t="shared" si="6"/>
        <v>49.67774619636878</v>
      </c>
      <c r="O36" s="344">
        <f t="shared" si="6"/>
        <v>48.50678071854594</v>
      </c>
      <c r="P36" s="344">
        <f t="shared" si="6"/>
        <v>45.656087741848083</v>
      </c>
      <c r="Q36" s="344">
        <f t="shared" si="6"/>
        <v>45.316254286959349</v>
      </c>
      <c r="R36" s="344">
        <f t="shared" si="6"/>
        <v>44.782117550659223</v>
      </c>
      <c r="S36" s="344">
        <f t="shared" si="6"/>
        <v>44.567239448558709</v>
      </c>
      <c r="T36" s="344">
        <f t="shared" si="6"/>
        <v>44.653240672446998</v>
      </c>
      <c r="U36" s="344">
        <f t="shared" si="6"/>
        <v>44.271085391808946</v>
      </c>
      <c r="V36" s="344">
        <f t="shared" si="6"/>
        <v>46.388642436553603</v>
      </c>
      <c r="W36" s="344">
        <f t="shared" si="6"/>
        <v>44.934769899421795</v>
      </c>
      <c r="X36" s="344">
        <f t="shared" si="6"/>
        <v>41.075085611101798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40.656957178700083</v>
      </c>
      <c r="C37" s="344">
        <f>IF(TEL_ued!C$5=0,"",TEL_ued!C$5/C$5*1000)</f>
        <v>40.125461362358777</v>
      </c>
      <c r="D37" s="344">
        <f>IF(TEL_ued!D$5=0,"",TEL_ued!D$5/D$5*1000)</f>
        <v>41.707615017040226</v>
      </c>
      <c r="E37" s="344">
        <f>IF(TEL_ued!E$5=0,"",TEL_ued!E$5/E$5*1000)</f>
        <v>43.521012499614955</v>
      </c>
      <c r="F37" s="344">
        <f>IF(TEL_ued!F$5=0,"",TEL_ued!F$5/F$5*1000)</f>
        <v>42.52130024355138</v>
      </c>
      <c r="G37" s="344">
        <f>IF(TEL_ued!G$5=0,"",TEL_ued!G$5/G$5*1000)</f>
        <v>36.76997469595625</v>
      </c>
      <c r="H37" s="344">
        <f>IF(TEL_ued!H$5=0,"",TEL_ued!H$5/H$5*1000)</f>
        <v>34.18178045060678</v>
      </c>
      <c r="I37" s="344">
        <f>IF(TEL_ued!I$5=0,"",TEL_ued!I$5/I$5*1000)</f>
        <v>30.971239710127591</v>
      </c>
      <c r="J37" s="344">
        <f>IF(TEL_ued!J$5=0,"",TEL_ued!J$5/J$5*1000)</f>
        <v>29.04069863965568</v>
      </c>
      <c r="K37" s="344">
        <f>IF(TEL_ued!K$5=0,"",TEL_ued!K$5/K$5*1000)</f>
        <v>28.944791035399962</v>
      </c>
      <c r="L37" s="344">
        <f>IF(TEL_ued!L$5=0,"",TEL_ued!L$5/L$5*1000)</f>
        <v>27.160032164168236</v>
      </c>
      <c r="M37" s="344">
        <f>IF(TEL_ued!M$5=0,"",TEL_ued!M$5/M$5*1000)</f>
        <v>24.128419951921135</v>
      </c>
      <c r="N37" s="344">
        <f>IF(TEL_ued!N$5=0,"",TEL_ued!N$5/N$5*1000)</f>
        <v>24.54424027329371</v>
      </c>
      <c r="O37" s="344">
        <f>IF(TEL_ued!O$5=0,"",TEL_ued!O$5/O$5*1000)</f>
        <v>23.965702391848584</v>
      </c>
      <c r="P37" s="344">
        <f>IF(TEL_ued!P$5=0,"",TEL_ued!P$5/P$5*1000)</f>
        <v>22.557263025680697</v>
      </c>
      <c r="Q37" s="344">
        <f>IF(TEL_ued!Q$5=0,"",TEL_ued!Q$5/Q$5*1000)</f>
        <v>22.389361810180258</v>
      </c>
      <c r="R37" s="344">
        <f>IF(TEL_ued!R$5=0,"",TEL_ued!R$5/R$5*1000)</f>
        <v>22.125461343707379</v>
      </c>
      <c r="S37" s="344">
        <f>IF(TEL_ued!S$5=0,"",TEL_ued!S$5/S$5*1000)</f>
        <v>21.767978760377673</v>
      </c>
      <c r="T37" s="344">
        <f>IF(TEL_ued!T$5=0,"",TEL_ued!T$5/T$5*1000)</f>
        <v>21.848900284385167</v>
      </c>
      <c r="U37" s="344">
        <f>IF(TEL_ued!U$5=0,"",TEL_ued!U$5/U$5*1000)</f>
        <v>21.705797596508724</v>
      </c>
      <c r="V37" s="344">
        <f>IF(TEL_ued!V$5=0,"",TEL_ued!V$5/V$5*1000)</f>
        <v>22.727817260527811</v>
      </c>
      <c r="W37" s="344">
        <f>IF(TEL_ued!W$5=0,"",TEL_ued!W$5/W$5*1000)</f>
        <v>22.088921869304841</v>
      </c>
      <c r="X37" s="344">
        <f>IF(TEL_ued!X$5=0,"",TEL_ued!X$5/X$5*1000)</f>
        <v>20.602584570888428</v>
      </c>
      <c r="Y37" s="344">
        <f>IF(TEL_ued!Y$5=0,"",TEL_ued!Y$5/Y$5*1000)</f>
        <v>19.591968244359272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0</v>
      </c>
      <c r="F38" s="345">
        <f t="shared" si="7"/>
        <v>0</v>
      </c>
      <c r="G38" s="345">
        <f t="shared" si="7"/>
        <v>0</v>
      </c>
      <c r="H38" s="345">
        <f t="shared" si="7"/>
        <v>0</v>
      </c>
      <c r="I38" s="345">
        <f t="shared" si="7"/>
        <v>0</v>
      </c>
      <c r="J38" s="345">
        <f t="shared" si="7"/>
        <v>0</v>
      </c>
      <c r="K38" s="345">
        <f t="shared" si="7"/>
        <v>0</v>
      </c>
      <c r="L38" s="345">
        <f t="shared" si="7"/>
        <v>0</v>
      </c>
      <c r="M38" s="345">
        <f t="shared" si="7"/>
        <v>0</v>
      </c>
      <c r="N38" s="345">
        <f t="shared" si="7"/>
        <v>0</v>
      </c>
      <c r="O38" s="345">
        <f t="shared" si="7"/>
        <v>0</v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0.19214827437773002</v>
      </c>
      <c r="T38" s="345">
        <f t="shared" si="7"/>
        <v>0.16222572039190369</v>
      </c>
      <c r="U38" s="345">
        <f t="shared" si="7"/>
        <v>0.12829326459859891</v>
      </c>
      <c r="V38" s="345">
        <f t="shared" si="7"/>
        <v>0.13362230630744037</v>
      </c>
      <c r="W38" s="345">
        <f t="shared" si="7"/>
        <v>8.600430272330821E-2</v>
      </c>
      <c r="X38" s="345">
        <f t="shared" si="7"/>
        <v>5.0623756532740996E-2</v>
      </c>
      <c r="Y38" s="345">
        <f t="shared" si="7"/>
        <v>5.2272142185026856E-2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CY: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1.289767841788477</v>
      </c>
      <c r="C5" s="223">
        <v>1.20378331900258</v>
      </c>
      <c r="D5" s="223">
        <v>1.1177987962166811</v>
      </c>
      <c r="E5" s="223">
        <v>1.1177987962166811</v>
      </c>
      <c r="F5" s="223">
        <v>0.9458297506448835</v>
      </c>
      <c r="G5" s="223">
        <v>0.9458297506448835</v>
      </c>
      <c r="H5" s="223">
        <v>0.85984522785898532</v>
      </c>
      <c r="I5" s="223">
        <v>0.7738607050730868</v>
      </c>
      <c r="J5" s="223">
        <v>0.7738607050730868</v>
      </c>
      <c r="K5" s="223">
        <v>0.7738607050730868</v>
      </c>
      <c r="L5" s="223">
        <v>0.68787618228718805</v>
      </c>
      <c r="M5" s="223">
        <v>0.60189165950128942</v>
      </c>
      <c r="N5" s="223">
        <v>0.51590713671539112</v>
      </c>
      <c r="O5" s="223">
        <v>0.51590713671539112</v>
      </c>
      <c r="P5" s="223">
        <v>0.42992261392949271</v>
      </c>
      <c r="Q5" s="223">
        <v>0.42992261392949271</v>
      </c>
      <c r="R5" s="223">
        <v>0.42992261392949271</v>
      </c>
      <c r="S5" s="223">
        <v>0.44703353396388629</v>
      </c>
      <c r="T5" s="223">
        <v>0.45055889939810811</v>
      </c>
      <c r="U5" s="223">
        <v>0.44496990541702491</v>
      </c>
      <c r="V5" s="223">
        <v>0.40326741186586401</v>
      </c>
      <c r="W5" s="223">
        <v>0.40343938091143589</v>
      </c>
      <c r="X5" s="223">
        <v>0.49079965606190878</v>
      </c>
      <c r="Y5" s="223">
        <v>0.47532244196044698</v>
      </c>
      <c r="DA5" s="89" t="s">
        <v>2680</v>
      </c>
    </row>
    <row r="6" spans="1:105" ht="12" customHeight="1" x14ac:dyDescent="0.25">
      <c r="A6" s="55" t="s">
        <v>91</v>
      </c>
      <c r="B6" s="259">
        <v>7.9214087920867135E-2</v>
      </c>
      <c r="C6" s="259">
        <v>7.3933148726142692E-2</v>
      </c>
      <c r="D6" s="259">
        <v>6.8652209531418179E-2</v>
      </c>
      <c r="E6" s="259">
        <v>6.8652209531418179E-2</v>
      </c>
      <c r="F6" s="259">
        <v>5.809033114196923E-2</v>
      </c>
      <c r="G6" s="259">
        <v>5.809033114196923E-2</v>
      </c>
      <c r="H6" s="259">
        <v>5.2809391947244787E-2</v>
      </c>
      <c r="I6" s="259">
        <v>4.7528452752520288E-2</v>
      </c>
      <c r="J6" s="259">
        <v>4.7528452752520288E-2</v>
      </c>
      <c r="K6" s="259">
        <v>4.7528452752520288E-2</v>
      </c>
      <c r="L6" s="259">
        <v>4.2247513557795803E-2</v>
      </c>
      <c r="M6" s="259">
        <v>3.6966574363071332E-2</v>
      </c>
      <c r="N6" s="259">
        <v>3.1685635168346861E-2</v>
      </c>
      <c r="O6" s="259">
        <v>3.1685635168346861E-2</v>
      </c>
      <c r="P6" s="259">
        <v>2.640469597362239E-2</v>
      </c>
      <c r="Q6" s="259">
        <v>2.640469597362239E-2</v>
      </c>
      <c r="R6" s="259">
        <v>2.640469597362239E-2</v>
      </c>
      <c r="S6" s="259">
        <v>2.5853785610668031E-2</v>
      </c>
      <c r="T6" s="259">
        <v>2.6309348006883889E-2</v>
      </c>
      <c r="U6" s="259">
        <v>2.6264793034299249E-2</v>
      </c>
      <c r="V6" s="259">
        <v>2.371337500468966E-2</v>
      </c>
      <c r="W6" s="259">
        <v>2.4118119894841521E-2</v>
      </c>
      <c r="X6" s="259">
        <v>2.8206921078014129E-2</v>
      </c>
      <c r="Y6" s="259">
        <v>2.7339432809171959E-2</v>
      </c>
      <c r="DA6" s="67" t="s">
        <v>2697</v>
      </c>
    </row>
    <row r="7" spans="1:105" ht="12" customHeight="1" x14ac:dyDescent="0.25">
      <c r="A7" s="173" t="s">
        <v>92</v>
      </c>
      <c r="B7" s="224">
        <v>6.4996174704301232E-2</v>
      </c>
      <c r="C7" s="224">
        <v>6.0663096390681202E-2</v>
      </c>
      <c r="D7" s="224">
        <v>5.6330018077061082E-2</v>
      </c>
      <c r="E7" s="224">
        <v>5.6330018077061082E-2</v>
      </c>
      <c r="F7" s="224">
        <v>4.7663861449820898E-2</v>
      </c>
      <c r="G7" s="224">
        <v>4.7663861449820898E-2</v>
      </c>
      <c r="H7" s="224">
        <v>4.3330783136200833E-2</v>
      </c>
      <c r="I7" s="224">
        <v>3.8997704822580762E-2</v>
      </c>
      <c r="J7" s="224">
        <v>3.8997704822580762E-2</v>
      </c>
      <c r="K7" s="224">
        <v>3.8997704822580762E-2</v>
      </c>
      <c r="L7" s="224">
        <v>3.4664626508960662E-2</v>
      </c>
      <c r="M7" s="224">
        <v>3.033154819534057E-2</v>
      </c>
      <c r="N7" s="224">
        <v>2.5998469881720492E-2</v>
      </c>
      <c r="O7" s="224">
        <v>2.5998469881720492E-2</v>
      </c>
      <c r="P7" s="224">
        <v>2.166539156810042E-2</v>
      </c>
      <c r="Q7" s="224">
        <v>2.166539156810042E-2</v>
      </c>
      <c r="R7" s="224">
        <v>2.166539156810042E-2</v>
      </c>
      <c r="S7" s="224">
        <v>2.1213362552343001E-2</v>
      </c>
      <c r="T7" s="224">
        <v>2.1587157338981661E-2</v>
      </c>
      <c r="U7" s="224">
        <v>2.1550599412758359E-2</v>
      </c>
      <c r="V7" s="224">
        <v>1.9457128208976129E-2</v>
      </c>
      <c r="W7" s="224">
        <v>1.978922658038278E-2</v>
      </c>
      <c r="X7" s="224">
        <v>2.3144140371703901E-2</v>
      </c>
      <c r="Y7" s="224">
        <v>2.2432355125474431E-2</v>
      </c>
      <c r="DA7" s="177" t="s">
        <v>2698</v>
      </c>
    </row>
    <row r="8" spans="1:105" ht="12" customHeight="1" x14ac:dyDescent="0.25">
      <c r="A8" s="173" t="s">
        <v>93</v>
      </c>
      <c r="B8" s="224">
        <v>4.6716000568716519E-2</v>
      </c>
      <c r="C8" s="224">
        <v>4.3601600530802108E-2</v>
      </c>
      <c r="D8" s="224">
        <v>4.0487200492887662E-2</v>
      </c>
      <c r="E8" s="224">
        <v>4.0487200492887662E-2</v>
      </c>
      <c r="F8" s="224">
        <v>3.4258400417058771E-2</v>
      </c>
      <c r="G8" s="224">
        <v>3.4258400417058771E-2</v>
      </c>
      <c r="H8" s="224">
        <v>3.1144000379144349E-2</v>
      </c>
      <c r="I8" s="224">
        <v>2.8029600341229921E-2</v>
      </c>
      <c r="J8" s="224">
        <v>2.8029600341229921E-2</v>
      </c>
      <c r="K8" s="224">
        <v>2.8029600341229921E-2</v>
      </c>
      <c r="L8" s="224">
        <v>2.4915200303315479E-2</v>
      </c>
      <c r="M8" s="224">
        <v>2.180080026540104E-2</v>
      </c>
      <c r="N8" s="224">
        <v>1.8686400227486601E-2</v>
      </c>
      <c r="O8" s="224">
        <v>1.8686400227486601E-2</v>
      </c>
      <c r="P8" s="224">
        <v>1.5572000189572169E-2</v>
      </c>
      <c r="Q8" s="224">
        <v>1.5572000189572169E-2</v>
      </c>
      <c r="R8" s="224">
        <v>1.5572000189572169E-2</v>
      </c>
      <c r="S8" s="224">
        <v>1.524710433449653E-2</v>
      </c>
      <c r="T8" s="224">
        <v>1.551576933739306E-2</v>
      </c>
      <c r="U8" s="224">
        <v>1.548949332792007E-2</v>
      </c>
      <c r="V8" s="224">
        <v>1.3984810900201599E-2</v>
      </c>
      <c r="W8" s="224">
        <v>1.4223506604650131E-2</v>
      </c>
      <c r="X8" s="224">
        <v>1.6634850892162181E-2</v>
      </c>
      <c r="Y8" s="224">
        <v>1.6123255246434751E-2</v>
      </c>
      <c r="DA8" s="177" t="s">
        <v>2699</v>
      </c>
    </row>
    <row r="9" spans="1:105" ht="12" customHeight="1" x14ac:dyDescent="0.25">
      <c r="A9" s="173" t="s">
        <v>94</v>
      </c>
      <c r="B9" s="224">
        <v>9.1400870677923629E-2</v>
      </c>
      <c r="C9" s="224">
        <v>8.5307479299395431E-2</v>
      </c>
      <c r="D9" s="224">
        <v>7.9214087920867149E-2</v>
      </c>
      <c r="E9" s="224">
        <v>7.9214087920867149E-2</v>
      </c>
      <c r="F9" s="224">
        <v>6.7027305163810627E-2</v>
      </c>
      <c r="G9" s="224">
        <v>6.7027305163810627E-2</v>
      </c>
      <c r="H9" s="224">
        <v>6.0933913785282429E-2</v>
      </c>
      <c r="I9" s="224">
        <v>5.4840522406754182E-2</v>
      </c>
      <c r="J9" s="224">
        <v>5.4840522406754182E-2</v>
      </c>
      <c r="K9" s="224">
        <v>5.4840522406754182E-2</v>
      </c>
      <c r="L9" s="224">
        <v>4.8747131028225928E-2</v>
      </c>
      <c r="M9" s="224">
        <v>4.2653739649697681E-2</v>
      </c>
      <c r="N9" s="224">
        <v>3.6560348271169447E-2</v>
      </c>
      <c r="O9" s="224">
        <v>3.6560348271169447E-2</v>
      </c>
      <c r="P9" s="224">
        <v>3.0466956892641221E-2</v>
      </c>
      <c r="Q9" s="224">
        <v>3.0466956892641221E-2</v>
      </c>
      <c r="R9" s="224">
        <v>3.0466956892641221E-2</v>
      </c>
      <c r="S9" s="224">
        <v>2.983129108923235E-2</v>
      </c>
      <c r="T9" s="224">
        <v>3.0356940007942961E-2</v>
      </c>
      <c r="U9" s="224">
        <v>3.030553042419144E-2</v>
      </c>
      <c r="V9" s="224">
        <v>2.736158654387269E-2</v>
      </c>
      <c r="W9" s="224">
        <v>2.782859987866328E-2</v>
      </c>
      <c r="X9" s="224">
        <v>3.2546447397708608E-2</v>
      </c>
      <c r="Y9" s="224">
        <v>3.1545499395198427E-2</v>
      </c>
      <c r="DA9" s="177" t="s">
        <v>2700</v>
      </c>
    </row>
    <row r="10" spans="1:105" ht="12" customHeight="1" x14ac:dyDescent="0.25">
      <c r="A10" s="56" t="s">
        <v>95</v>
      </c>
      <c r="B10" s="260">
        <v>0.15436591492271551</v>
      </c>
      <c r="C10" s="260">
        <v>0.14407485392786781</v>
      </c>
      <c r="D10" s="260">
        <v>0.13378379293302009</v>
      </c>
      <c r="E10" s="260">
        <v>0.13378379293302009</v>
      </c>
      <c r="F10" s="260">
        <v>0.1132016709433246</v>
      </c>
      <c r="G10" s="260">
        <v>0.1132016709433246</v>
      </c>
      <c r="H10" s="260">
        <v>0.10291060994847701</v>
      </c>
      <c r="I10" s="260">
        <v>9.2619548953629297E-2</v>
      </c>
      <c r="J10" s="260">
        <v>9.2619548953629297E-2</v>
      </c>
      <c r="K10" s="260">
        <v>9.2619548953629297E-2</v>
      </c>
      <c r="L10" s="260">
        <v>8.232848795878156E-2</v>
      </c>
      <c r="M10" s="260">
        <v>7.2037426963933851E-2</v>
      </c>
      <c r="N10" s="260">
        <v>6.1746365969086177E-2</v>
      </c>
      <c r="O10" s="260">
        <v>6.1746365969086177E-2</v>
      </c>
      <c r="P10" s="260">
        <v>5.1455304974238503E-2</v>
      </c>
      <c r="Q10" s="260">
        <v>5.1455304974238503E-2</v>
      </c>
      <c r="R10" s="260">
        <v>5.1455304974238503E-2</v>
      </c>
      <c r="S10" s="260">
        <v>4.8817627013967357E-2</v>
      </c>
      <c r="T10" s="260">
        <v>4.992363649859969E-2</v>
      </c>
      <c r="U10" s="260">
        <v>5.0119279332497289E-2</v>
      </c>
      <c r="V10" s="260">
        <v>4.5161380794468728E-2</v>
      </c>
      <c r="W10" s="260">
        <v>4.6399430809117903E-2</v>
      </c>
      <c r="X10" s="260">
        <v>7.8160436562224711E-2</v>
      </c>
      <c r="Y10" s="260">
        <v>7.5117256925926607E-2</v>
      </c>
      <c r="DA10" s="68" t="s">
        <v>2701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4.2037163211334968E-5</v>
      </c>
      <c r="T11" s="226">
        <v>2.5151764729899451E-5</v>
      </c>
      <c r="U11" s="226">
        <v>1.209586800813227E-5</v>
      </c>
      <c r="V11" s="226">
        <v>1.439671190037182E-5</v>
      </c>
      <c r="W11" s="226">
        <v>3.059597157242492E-6</v>
      </c>
      <c r="X11" s="226">
        <v>4.8209909552600832E-7</v>
      </c>
      <c r="Y11" s="226">
        <v>5.1803581620223882E-7</v>
      </c>
      <c r="DA11" s="69" t="s">
        <v>2702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4.3422183937589502E-2</v>
      </c>
      <c r="Y13" s="226">
        <v>4.1100601824640301E-2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0.15436591492271551</v>
      </c>
      <c r="C15" s="226">
        <v>0.14407485392786781</v>
      </c>
      <c r="D15" s="226">
        <v>0.13378379293302009</v>
      </c>
      <c r="E15" s="226">
        <v>0.13378379293302009</v>
      </c>
      <c r="F15" s="226">
        <v>0.1132016709433246</v>
      </c>
      <c r="G15" s="226">
        <v>0.1132016709433246</v>
      </c>
      <c r="H15" s="226">
        <v>0.10291060994847701</v>
      </c>
      <c r="I15" s="226">
        <v>9.2619548953629297E-2</v>
      </c>
      <c r="J15" s="226">
        <v>9.2619548953629297E-2</v>
      </c>
      <c r="K15" s="226">
        <v>9.2619548953629297E-2</v>
      </c>
      <c r="L15" s="226">
        <v>8.232848795878156E-2</v>
      </c>
      <c r="M15" s="226">
        <v>7.2037426963933851E-2</v>
      </c>
      <c r="N15" s="226">
        <v>6.1746365969086177E-2</v>
      </c>
      <c r="O15" s="226">
        <v>6.1746365969086177E-2</v>
      </c>
      <c r="P15" s="226">
        <v>5.1455304974238503E-2</v>
      </c>
      <c r="Q15" s="226">
        <v>5.1455304974238503E-2</v>
      </c>
      <c r="R15" s="226">
        <v>5.1455304974238503E-2</v>
      </c>
      <c r="S15" s="226">
        <v>4.8775589850756022E-2</v>
      </c>
      <c r="T15" s="226">
        <v>4.9898484733869791E-2</v>
      </c>
      <c r="U15" s="226">
        <v>5.0107183464489162E-2</v>
      </c>
      <c r="V15" s="226">
        <v>4.5146984082568363E-2</v>
      </c>
      <c r="W15" s="226">
        <v>4.6396371211960663E-2</v>
      </c>
      <c r="X15" s="226">
        <v>3.4737770525539682E-2</v>
      </c>
      <c r="Y15" s="226">
        <v>3.4016137065470103E-2</v>
      </c>
      <c r="DA15" s="69" t="s">
        <v>2706</v>
      </c>
    </row>
    <row r="16" spans="1:105" ht="12" customHeight="1" x14ac:dyDescent="0.25">
      <c r="A16" s="57" t="s">
        <v>2707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2.2721901257816892E-3</v>
      </c>
      <c r="T16" s="261">
        <v>1.9343513534936429E-3</v>
      </c>
      <c r="U16" s="261">
        <v>1.5113911720195869E-3</v>
      </c>
      <c r="V16" s="261">
        <v>1.4970676167816489E-3</v>
      </c>
      <c r="W16" s="261">
        <v>9.3262177613066268E-4</v>
      </c>
      <c r="X16" s="261">
        <v>6.8548088066971654E-4</v>
      </c>
      <c r="Y16" s="261">
        <v>6.8547792627853443E-4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9.1873880670921299E-5</v>
      </c>
      <c r="X19" s="229">
        <v>1.8374776429559261E-4</v>
      </c>
      <c r="Y19" s="229">
        <v>1.8374776411121319E-4</v>
      </c>
      <c r="DA19" s="73" t="s">
        <v>2711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2.2721901257816892E-3</v>
      </c>
      <c r="T20" s="229">
        <v>1.9343513534936429E-3</v>
      </c>
      <c r="U20" s="229">
        <v>1.5113911720195869E-3</v>
      </c>
      <c r="V20" s="229">
        <v>1.4970676167816489E-3</v>
      </c>
      <c r="W20" s="229">
        <v>8.4074789545974138E-4</v>
      </c>
      <c r="X20" s="229">
        <v>5.0173311637412396E-4</v>
      </c>
      <c r="Y20" s="229">
        <v>5.0173016216732117E-4</v>
      </c>
      <c r="DA20" s="73" t="s">
        <v>2712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2718</v>
      </c>
    </row>
    <row r="27" spans="1:105" ht="12" customHeight="1" x14ac:dyDescent="0.25">
      <c r="A27" s="57" t="s">
        <v>2719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1.9313616069144359E-2</v>
      </c>
      <c r="T27" s="261">
        <v>1.6441986504695971E-2</v>
      </c>
      <c r="U27" s="261">
        <v>1.284682496216649E-2</v>
      </c>
      <c r="V27" s="261">
        <v>1.272507474264402E-2</v>
      </c>
      <c r="W27" s="261">
        <v>7.9272850971106312E-3</v>
      </c>
      <c r="X27" s="261">
        <v>5.8265874856925923E-3</v>
      </c>
      <c r="Y27" s="261">
        <v>5.8265623733675448E-3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7.8092798570283072E-4</v>
      </c>
      <c r="X30" s="229">
        <v>1.561855996512537E-3</v>
      </c>
      <c r="Y30" s="229">
        <v>1.561855994945313E-3</v>
      </c>
      <c r="DA30" s="73" t="s">
        <v>2723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1.9313616069144359E-2</v>
      </c>
      <c r="T31" s="229">
        <v>1.6441986504695971E-2</v>
      </c>
      <c r="U31" s="229">
        <v>1.284682496216649E-2</v>
      </c>
      <c r="V31" s="229">
        <v>1.272507474264402E-2</v>
      </c>
      <c r="W31" s="229">
        <v>7.1463571114078004E-3</v>
      </c>
      <c r="X31" s="229">
        <v>4.2647314891800549E-3</v>
      </c>
      <c r="Y31" s="229">
        <v>4.2647063784222311E-3</v>
      </c>
      <c r="DA31" s="73" t="s">
        <v>2724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2730</v>
      </c>
    </row>
    <row r="38" spans="1:105" ht="12" customHeight="1" x14ac:dyDescent="0.25">
      <c r="A38" s="57" t="s">
        <v>2731</v>
      </c>
      <c r="B38" s="261">
        <v>0.28842052525033662</v>
      </c>
      <c r="C38" s="261">
        <v>0.26919249023364777</v>
      </c>
      <c r="D38" s="261">
        <v>0.24996445521695851</v>
      </c>
      <c r="E38" s="261">
        <v>0.24996445521695851</v>
      </c>
      <c r="F38" s="261">
        <v>0.21150838518358031</v>
      </c>
      <c r="G38" s="261">
        <v>0.21150838518358031</v>
      </c>
      <c r="H38" s="261">
        <v>0.19228035016689121</v>
      </c>
      <c r="I38" s="261">
        <v>0.17305231515020211</v>
      </c>
      <c r="J38" s="261">
        <v>0.17305231515020211</v>
      </c>
      <c r="K38" s="261">
        <v>0.17305231515020211</v>
      </c>
      <c r="L38" s="261">
        <v>0.1538242801335129</v>
      </c>
      <c r="M38" s="261">
        <v>0.1345962451168238</v>
      </c>
      <c r="N38" s="261">
        <v>0.1153682101001347</v>
      </c>
      <c r="O38" s="261">
        <v>0.1153682101001347</v>
      </c>
      <c r="P38" s="261">
        <v>9.6140175083445606E-2</v>
      </c>
      <c r="Q38" s="261">
        <v>9.6140175083445606E-2</v>
      </c>
      <c r="R38" s="261">
        <v>9.6140175083445606E-2</v>
      </c>
      <c r="S38" s="261">
        <v>9.4134296326022077E-2</v>
      </c>
      <c r="T38" s="261">
        <v>9.5793010691731087E-2</v>
      </c>
      <c r="U38" s="261">
        <v>9.5630784894115237E-2</v>
      </c>
      <c r="V38" s="261">
        <v>8.6341006427331612E-2</v>
      </c>
      <c r="W38" s="261">
        <v>8.7814692950448567E-2</v>
      </c>
      <c r="X38" s="261">
        <v>0.1027021228994361</v>
      </c>
      <c r="Y38" s="261">
        <v>9.9543575869292786E-2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0.45881605410065301</v>
      </c>
      <c r="C39" s="261">
        <f t="shared" si="0"/>
        <v>0.42822831716060972</v>
      </c>
      <c r="D39" s="261">
        <f t="shared" si="0"/>
        <v>0.39764058022056598</v>
      </c>
      <c r="E39" s="261">
        <f t="shared" si="0"/>
        <v>0.39764058022056598</v>
      </c>
      <c r="F39" s="261">
        <f t="shared" si="0"/>
        <v>0.33646510634047888</v>
      </c>
      <c r="G39" s="261">
        <f t="shared" si="0"/>
        <v>0.33646510634047888</v>
      </c>
      <c r="H39" s="261">
        <f t="shared" si="0"/>
        <v>0.30587736940043542</v>
      </c>
      <c r="I39" s="261">
        <f t="shared" si="0"/>
        <v>0.2752896324603919</v>
      </c>
      <c r="J39" s="261">
        <f t="shared" si="0"/>
        <v>0.2752896324603919</v>
      </c>
      <c r="K39" s="261">
        <f t="shared" si="0"/>
        <v>0.2752896324603919</v>
      </c>
      <c r="L39" s="261">
        <f t="shared" si="0"/>
        <v>0.24470189552034829</v>
      </c>
      <c r="M39" s="261">
        <f t="shared" si="0"/>
        <v>0.21411415858030469</v>
      </c>
      <c r="N39" s="261">
        <f t="shared" si="0"/>
        <v>0.1835264216402612</v>
      </c>
      <c r="O39" s="261">
        <f t="shared" si="0"/>
        <v>0.1835264216402612</v>
      </c>
      <c r="P39" s="261">
        <f t="shared" si="0"/>
        <v>0.15293868470021771</v>
      </c>
      <c r="Q39" s="261">
        <f t="shared" si="0"/>
        <v>0.15293868470021771</v>
      </c>
      <c r="R39" s="261">
        <f t="shared" si="0"/>
        <v>0.15293868470021771</v>
      </c>
      <c r="S39" s="261">
        <f t="shared" si="0"/>
        <v>0.15580692951365738</v>
      </c>
      <c r="T39" s="261">
        <f t="shared" si="0"/>
        <v>0.15754468985501202</v>
      </c>
      <c r="U39" s="261">
        <f t="shared" si="0"/>
        <v>0.1561587291048524</v>
      </c>
      <c r="V39" s="261">
        <f t="shared" si="0"/>
        <v>0.14134246022538563</v>
      </c>
      <c r="W39" s="261">
        <f t="shared" si="0"/>
        <v>0.14218159488733559</v>
      </c>
      <c r="X39" s="261">
        <f t="shared" si="0"/>
        <v>0.16520530482424622</v>
      </c>
      <c r="Y39" s="261">
        <f t="shared" si="0"/>
        <v>0.16018071666052486</v>
      </c>
      <c r="DA39" s="70"/>
    </row>
    <row r="40" spans="1:105" ht="12" customHeight="1" x14ac:dyDescent="0.25">
      <c r="A40" s="60" t="s">
        <v>2734</v>
      </c>
      <c r="B40" s="329">
        <v>0</v>
      </c>
      <c r="C40" s="329">
        <v>0</v>
      </c>
      <c r="D40" s="329">
        <v>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0</v>
      </c>
      <c r="Q40" s="329">
        <v>0</v>
      </c>
      <c r="R40" s="329">
        <v>0</v>
      </c>
      <c r="S40" s="329">
        <v>3.6355042012507022E-3</v>
      </c>
      <c r="T40" s="329">
        <v>3.094962165589828E-3</v>
      </c>
      <c r="U40" s="329">
        <v>2.4182258752313392E-3</v>
      </c>
      <c r="V40" s="329">
        <v>2.3953081868506392E-3</v>
      </c>
      <c r="W40" s="329">
        <v>1.49219484180906E-3</v>
      </c>
      <c r="X40" s="329">
        <v>1.0967694090715471E-3</v>
      </c>
      <c r="Y40" s="329">
        <v>1.0967646820456551E-3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1.4699820907347399E-4</v>
      </c>
      <c r="X42" s="295">
        <v>2.9399642287294817E-4</v>
      </c>
      <c r="Y42" s="295">
        <v>2.9399642257794121E-4</v>
      </c>
      <c r="DA42" s="122" t="s">
        <v>2737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3.6355042012507022E-3</v>
      </c>
      <c r="T43" s="295">
        <v>3.094962165589828E-3</v>
      </c>
      <c r="U43" s="295">
        <v>2.4182258752313392E-3</v>
      </c>
      <c r="V43" s="295">
        <v>2.3953081868506392E-3</v>
      </c>
      <c r="W43" s="295">
        <v>1.345196632735586E-3</v>
      </c>
      <c r="X43" s="295">
        <v>8.0277298619859847E-4</v>
      </c>
      <c r="Y43" s="295">
        <v>8.0276825946771395E-4</v>
      </c>
      <c r="DA43" s="122" t="s">
        <v>2738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0</v>
      </c>
      <c r="C45" s="295">
        <v>0</v>
      </c>
      <c r="D45" s="295">
        <v>0</v>
      </c>
      <c r="E45" s="295">
        <v>0</v>
      </c>
      <c r="F45" s="295">
        <v>0</v>
      </c>
      <c r="G45" s="295">
        <v>0</v>
      </c>
      <c r="H45" s="295">
        <v>0</v>
      </c>
      <c r="I45" s="295">
        <v>0</v>
      </c>
      <c r="J45" s="295">
        <v>0</v>
      </c>
      <c r="K45" s="295">
        <v>0</v>
      </c>
      <c r="L45" s="295">
        <v>0</v>
      </c>
      <c r="M45" s="295">
        <v>0</v>
      </c>
      <c r="N45" s="295">
        <v>0</v>
      </c>
      <c r="O45" s="295">
        <v>0</v>
      </c>
      <c r="P45" s="295">
        <v>0</v>
      </c>
      <c r="Q45" s="295">
        <v>0</v>
      </c>
      <c r="R45" s="295">
        <v>0</v>
      </c>
      <c r="S45" s="295">
        <v>0</v>
      </c>
      <c r="T45" s="295">
        <v>0</v>
      </c>
      <c r="U45" s="295">
        <v>0</v>
      </c>
      <c r="V45" s="295">
        <v>0</v>
      </c>
      <c r="W45" s="295">
        <v>0</v>
      </c>
      <c r="X45" s="295">
        <v>0</v>
      </c>
      <c r="Y45" s="295">
        <v>0</v>
      </c>
      <c r="DA45" s="122" t="s">
        <v>2740</v>
      </c>
    </row>
    <row r="46" spans="1:105" ht="12" customHeight="1" x14ac:dyDescent="0.25">
      <c r="A46" s="60" t="s">
        <v>2741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2.4236694675004691E-3</v>
      </c>
      <c r="T46" s="329">
        <v>2.06330811039322E-3</v>
      </c>
      <c r="U46" s="329">
        <v>1.61215058348756E-3</v>
      </c>
      <c r="V46" s="329">
        <v>1.596872124567093E-3</v>
      </c>
      <c r="W46" s="329">
        <v>9.9479656120604024E-4</v>
      </c>
      <c r="X46" s="329">
        <v>7.3117960604769791E-4</v>
      </c>
      <c r="Y46" s="329">
        <v>7.3117645469710369E-4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9.7998806048982706E-5</v>
      </c>
      <c r="X49" s="229">
        <v>1.9599761524863221E-4</v>
      </c>
      <c r="Y49" s="229">
        <v>1.9599761505196089E-4</v>
      </c>
      <c r="DA49" s="73" t="s">
        <v>2745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2.4236694675004691E-3</v>
      </c>
      <c r="T50" s="229">
        <v>2.06330811039322E-3</v>
      </c>
      <c r="U50" s="229">
        <v>1.61215058348756E-3</v>
      </c>
      <c r="V50" s="229">
        <v>1.596872124567093E-3</v>
      </c>
      <c r="W50" s="229">
        <v>8.967977551570575E-4</v>
      </c>
      <c r="X50" s="229">
        <v>5.3518199079906576E-4</v>
      </c>
      <c r="Y50" s="229">
        <v>5.3517883964514278E-4</v>
      </c>
      <c r="DA50" s="73" t="s">
        <v>2746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0.45881605410065301</v>
      </c>
      <c r="C58" s="329">
        <v>0.42822831716060972</v>
      </c>
      <c r="D58" s="329">
        <v>0.39764058022056598</v>
      </c>
      <c r="E58" s="329">
        <v>0.39764058022056598</v>
      </c>
      <c r="F58" s="329">
        <v>0.33646510634047888</v>
      </c>
      <c r="G58" s="329">
        <v>0.33646510634047888</v>
      </c>
      <c r="H58" s="329">
        <v>0.30587736940043542</v>
      </c>
      <c r="I58" s="329">
        <v>0.2752896324603919</v>
      </c>
      <c r="J58" s="329">
        <v>0.2752896324603919</v>
      </c>
      <c r="K58" s="329">
        <v>0.2752896324603919</v>
      </c>
      <c r="L58" s="329">
        <v>0.24470189552034829</v>
      </c>
      <c r="M58" s="329">
        <v>0.21411415858030469</v>
      </c>
      <c r="N58" s="329">
        <v>0.1835264216402612</v>
      </c>
      <c r="O58" s="329">
        <v>0.1835264216402612</v>
      </c>
      <c r="P58" s="329">
        <v>0.15293868470021771</v>
      </c>
      <c r="Q58" s="329">
        <v>0.15293868470021771</v>
      </c>
      <c r="R58" s="329">
        <v>0.15293868470021771</v>
      </c>
      <c r="S58" s="329">
        <v>0.14974775584490621</v>
      </c>
      <c r="T58" s="329">
        <v>0.15238641957902899</v>
      </c>
      <c r="U58" s="329">
        <v>0.1521283526461335</v>
      </c>
      <c r="V58" s="329">
        <v>0.13735027991396789</v>
      </c>
      <c r="W58" s="329">
        <v>0.1396946034843205</v>
      </c>
      <c r="X58" s="329">
        <v>0.16337735580912699</v>
      </c>
      <c r="Y58" s="329">
        <v>0.1583527755237821</v>
      </c>
      <c r="DA58" s="72" t="s">
        <v>2756</v>
      </c>
    </row>
    <row r="59" spans="1:105" ht="12" customHeight="1" x14ac:dyDescent="0.25">
      <c r="A59" s="132" t="s">
        <v>2757</v>
      </c>
      <c r="B59" s="316">
        <v>0.1058382136429639</v>
      </c>
      <c r="C59" s="316">
        <v>9.8782332733433051E-2</v>
      </c>
      <c r="D59" s="316">
        <v>9.1726451823902072E-2</v>
      </c>
      <c r="E59" s="316">
        <v>9.1726451823902072E-2</v>
      </c>
      <c r="F59" s="316">
        <v>7.7614690004840198E-2</v>
      </c>
      <c r="G59" s="316">
        <v>7.7614690004840198E-2</v>
      </c>
      <c r="H59" s="316">
        <v>7.0558809095309302E-2</v>
      </c>
      <c r="I59" s="316">
        <v>6.3502928185778351E-2</v>
      </c>
      <c r="J59" s="316">
        <v>6.3502928185778351E-2</v>
      </c>
      <c r="K59" s="316">
        <v>6.3502928185778351E-2</v>
      </c>
      <c r="L59" s="316">
        <v>5.6447047276247428E-2</v>
      </c>
      <c r="M59" s="316">
        <v>4.939116636671647E-2</v>
      </c>
      <c r="N59" s="316">
        <v>4.2335285457185567E-2</v>
      </c>
      <c r="O59" s="316">
        <v>4.2335285457185567E-2</v>
      </c>
      <c r="P59" s="316">
        <v>3.5279404547654658E-2</v>
      </c>
      <c r="Q59" s="316">
        <v>3.5279404547654658E-2</v>
      </c>
      <c r="R59" s="316">
        <v>3.5279404547654658E-2</v>
      </c>
      <c r="S59" s="316">
        <v>3.4543331328573547E-2</v>
      </c>
      <c r="T59" s="316">
        <v>3.5152009803374157E-2</v>
      </c>
      <c r="U59" s="316">
        <v>3.5092479752204711E-2</v>
      </c>
      <c r="V59" s="316">
        <v>3.1683521401512219E-2</v>
      </c>
      <c r="W59" s="316">
        <v>3.2224302432754842E-2</v>
      </c>
      <c r="X59" s="316">
        <v>3.7687363670050593E-2</v>
      </c>
      <c r="Y59" s="316">
        <v>3.6528309628777018E-2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1.0000000000000004</v>
      </c>
      <c r="C63" s="232">
        <f t="shared" si="1"/>
        <v>0.99999999999999989</v>
      </c>
      <c r="D63" s="232">
        <f t="shared" si="1"/>
        <v>0.99999999999999967</v>
      </c>
      <c r="E63" s="232">
        <f t="shared" si="1"/>
        <v>0.99999999999999967</v>
      </c>
      <c r="F63" s="232">
        <f t="shared" si="1"/>
        <v>1</v>
      </c>
      <c r="G63" s="232">
        <f t="shared" si="1"/>
        <v>1</v>
      </c>
      <c r="H63" s="232">
        <f t="shared" si="1"/>
        <v>1.0000000000000002</v>
      </c>
      <c r="I63" s="232">
        <f t="shared" si="1"/>
        <v>0.99999999999999989</v>
      </c>
      <c r="J63" s="232">
        <f t="shared" si="1"/>
        <v>0.99999999999999989</v>
      </c>
      <c r="K63" s="232">
        <f t="shared" si="1"/>
        <v>0.99999999999999989</v>
      </c>
      <c r="L63" s="232">
        <f t="shared" si="1"/>
        <v>1</v>
      </c>
      <c r="M63" s="232">
        <f t="shared" si="1"/>
        <v>1</v>
      </c>
      <c r="N63" s="232">
        <f t="shared" si="1"/>
        <v>0.99999999999999989</v>
      </c>
      <c r="O63" s="232">
        <f t="shared" si="1"/>
        <v>0.99999999999999989</v>
      </c>
      <c r="P63" s="232">
        <f t="shared" si="1"/>
        <v>0.99999999999999989</v>
      </c>
      <c r="Q63" s="232">
        <f t="shared" si="1"/>
        <v>0.99999999999999989</v>
      </c>
      <c r="R63" s="232">
        <f t="shared" si="1"/>
        <v>0.99999999999999989</v>
      </c>
      <c r="S63" s="232">
        <f t="shared" si="1"/>
        <v>1</v>
      </c>
      <c r="T63" s="232">
        <f t="shared" si="1"/>
        <v>1</v>
      </c>
      <c r="U63" s="232">
        <f t="shared" si="1"/>
        <v>0.99999999999999967</v>
      </c>
      <c r="V63" s="232">
        <f t="shared" si="1"/>
        <v>0.99999999999999978</v>
      </c>
      <c r="W63" s="232">
        <f t="shared" si="1"/>
        <v>1.0000000000000002</v>
      </c>
      <c r="X63" s="232">
        <f t="shared" si="1"/>
        <v>1</v>
      </c>
      <c r="Y63" s="232">
        <f t="shared" si="1"/>
        <v>0.99999999999999978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6.1417322834645703E-2</v>
      </c>
      <c r="C64" s="299">
        <f t="shared" si="2"/>
        <v>6.1417322834645655E-2</v>
      </c>
      <c r="D64" s="299">
        <f t="shared" si="2"/>
        <v>6.1417322834645641E-2</v>
      </c>
      <c r="E64" s="299">
        <f t="shared" si="2"/>
        <v>6.1417322834645641E-2</v>
      </c>
      <c r="F64" s="299">
        <f t="shared" si="2"/>
        <v>6.1417322834645675E-2</v>
      </c>
      <c r="G64" s="299">
        <f t="shared" si="2"/>
        <v>6.1417322834645675E-2</v>
      </c>
      <c r="H64" s="299">
        <f t="shared" si="2"/>
        <v>6.1417322834645689E-2</v>
      </c>
      <c r="I64" s="299">
        <f t="shared" si="2"/>
        <v>6.1417322834645662E-2</v>
      </c>
      <c r="J64" s="299">
        <f t="shared" si="2"/>
        <v>6.1417322834645662E-2</v>
      </c>
      <c r="K64" s="299">
        <f t="shared" si="2"/>
        <v>6.1417322834645662E-2</v>
      </c>
      <c r="L64" s="299">
        <f t="shared" si="2"/>
        <v>6.1417322834645668E-2</v>
      </c>
      <c r="M64" s="299">
        <f t="shared" si="2"/>
        <v>6.1417322834645689E-2</v>
      </c>
      <c r="N64" s="299">
        <f t="shared" si="2"/>
        <v>6.1417322834645675E-2</v>
      </c>
      <c r="O64" s="299">
        <f t="shared" si="2"/>
        <v>6.1417322834645675E-2</v>
      </c>
      <c r="P64" s="299">
        <f t="shared" si="2"/>
        <v>6.1417322834645675E-2</v>
      </c>
      <c r="Q64" s="299">
        <f t="shared" si="2"/>
        <v>6.1417322834645675E-2</v>
      </c>
      <c r="R64" s="299">
        <f t="shared" si="2"/>
        <v>6.1417322834645675E-2</v>
      </c>
      <c r="S64" s="299">
        <f t="shared" si="2"/>
        <v>5.7834107838443803E-2</v>
      </c>
      <c r="T64" s="299">
        <f t="shared" si="2"/>
        <v>5.8392694145049578E-2</v>
      </c>
      <c r="U64" s="299">
        <f t="shared" si="2"/>
        <v>5.902599864519812E-2</v>
      </c>
      <c r="V64" s="299">
        <f t="shared" si="2"/>
        <v>5.8803102623569477E-2</v>
      </c>
      <c r="W64" s="299">
        <f t="shared" si="2"/>
        <v>5.9781273311382548E-2</v>
      </c>
      <c r="X64" s="299">
        <f t="shared" si="2"/>
        <v>5.7471354614103777E-2</v>
      </c>
      <c r="Y64" s="299">
        <f t="shared" si="2"/>
        <v>5.7517656217559693E-2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5.0393700787401595E-2</v>
      </c>
      <c r="C65" s="233">
        <f t="shared" si="3"/>
        <v>5.0393700787401581E-2</v>
      </c>
      <c r="D65" s="233">
        <f t="shared" si="3"/>
        <v>5.039370078740156E-2</v>
      </c>
      <c r="E65" s="233">
        <f t="shared" si="3"/>
        <v>5.039370078740156E-2</v>
      </c>
      <c r="F65" s="233">
        <f t="shared" si="3"/>
        <v>5.0393700787401574E-2</v>
      </c>
      <c r="G65" s="233">
        <f t="shared" si="3"/>
        <v>5.0393700787401574E-2</v>
      </c>
      <c r="H65" s="233">
        <f t="shared" si="3"/>
        <v>5.0393700787401574E-2</v>
      </c>
      <c r="I65" s="233">
        <f t="shared" si="3"/>
        <v>5.0393700787401588E-2</v>
      </c>
      <c r="J65" s="233">
        <f t="shared" si="3"/>
        <v>5.0393700787401588E-2</v>
      </c>
      <c r="K65" s="233">
        <f t="shared" si="3"/>
        <v>5.0393700787401588E-2</v>
      </c>
      <c r="L65" s="233">
        <f t="shared" si="3"/>
        <v>5.0393700787401581E-2</v>
      </c>
      <c r="M65" s="233">
        <f t="shared" si="3"/>
        <v>5.0393700787401574E-2</v>
      </c>
      <c r="N65" s="233">
        <f t="shared" si="3"/>
        <v>5.039370078740156E-2</v>
      </c>
      <c r="O65" s="233">
        <f t="shared" si="3"/>
        <v>5.039370078740156E-2</v>
      </c>
      <c r="P65" s="233">
        <f t="shared" si="3"/>
        <v>5.0393700787401574E-2</v>
      </c>
      <c r="Q65" s="233">
        <f t="shared" si="3"/>
        <v>5.0393700787401574E-2</v>
      </c>
      <c r="R65" s="233">
        <f t="shared" si="3"/>
        <v>5.0393700787401574E-2</v>
      </c>
      <c r="S65" s="233">
        <f t="shared" si="3"/>
        <v>4.7453626944364148E-2</v>
      </c>
      <c r="T65" s="233">
        <f t="shared" si="3"/>
        <v>4.7911954170297109E-2</v>
      </c>
      <c r="U65" s="233">
        <f t="shared" si="3"/>
        <v>4.8431588631957435E-2</v>
      </c>
      <c r="V65" s="233">
        <f t="shared" si="3"/>
        <v>4.8248699588569817E-2</v>
      </c>
      <c r="W65" s="233">
        <f t="shared" si="3"/>
        <v>4.9051301178570282E-2</v>
      </c>
      <c r="X65" s="233">
        <f t="shared" si="3"/>
        <v>4.7155983273110796E-2</v>
      </c>
      <c r="Y65" s="233">
        <f t="shared" si="3"/>
        <v>4.7193974332356677E-2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3.6220472440944902E-2</v>
      </c>
      <c r="C66" s="233">
        <f t="shared" si="4"/>
        <v>3.6220472440944881E-2</v>
      </c>
      <c r="D66" s="233">
        <f t="shared" si="4"/>
        <v>3.6220472440944881E-2</v>
      </c>
      <c r="E66" s="233">
        <f t="shared" si="4"/>
        <v>3.6220472440944881E-2</v>
      </c>
      <c r="F66" s="233">
        <f t="shared" si="4"/>
        <v>3.6220472440944881E-2</v>
      </c>
      <c r="G66" s="233">
        <f t="shared" si="4"/>
        <v>3.6220472440944881E-2</v>
      </c>
      <c r="H66" s="233">
        <f t="shared" si="4"/>
        <v>3.6220472440944881E-2</v>
      </c>
      <c r="I66" s="233">
        <f t="shared" si="4"/>
        <v>3.6220472440944888E-2</v>
      </c>
      <c r="J66" s="233">
        <f t="shared" si="4"/>
        <v>3.6220472440944888E-2</v>
      </c>
      <c r="K66" s="233">
        <f t="shared" si="4"/>
        <v>3.6220472440944888E-2</v>
      </c>
      <c r="L66" s="233">
        <f t="shared" si="4"/>
        <v>3.6220472440944888E-2</v>
      </c>
      <c r="M66" s="233">
        <f t="shared" si="4"/>
        <v>3.6220472440944888E-2</v>
      </c>
      <c r="N66" s="233">
        <f t="shared" si="4"/>
        <v>3.6220472440944868E-2</v>
      </c>
      <c r="O66" s="233">
        <f t="shared" si="4"/>
        <v>3.6220472440944868E-2</v>
      </c>
      <c r="P66" s="233">
        <f t="shared" si="4"/>
        <v>3.6220472440944868E-2</v>
      </c>
      <c r="Q66" s="233">
        <f t="shared" si="4"/>
        <v>3.6220472440944868E-2</v>
      </c>
      <c r="R66" s="233">
        <f t="shared" si="4"/>
        <v>3.6220472440944868E-2</v>
      </c>
      <c r="S66" s="233">
        <f t="shared" si="4"/>
        <v>3.4107294366261733E-2</v>
      </c>
      <c r="T66" s="233">
        <f t="shared" si="4"/>
        <v>3.4436717059901027E-2</v>
      </c>
      <c r="U66" s="233">
        <f t="shared" si="4"/>
        <v>3.4810204329219406E-2</v>
      </c>
      <c r="V66" s="233">
        <f t="shared" si="4"/>
        <v>3.4678752829284572E-2</v>
      </c>
      <c r="W66" s="233">
        <f t="shared" si="4"/>
        <v>3.525562272209741E-2</v>
      </c>
      <c r="X66" s="233">
        <f t="shared" si="4"/>
        <v>3.3893362977548386E-2</v>
      </c>
      <c r="Y66" s="233">
        <f t="shared" si="4"/>
        <v>3.3920669051381365E-2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7.0866141732283505E-2</v>
      </c>
      <c r="C67" s="233">
        <f t="shared" si="5"/>
        <v>7.0866141732283464E-2</v>
      </c>
      <c r="D67" s="233">
        <f t="shared" si="5"/>
        <v>7.086614173228345E-2</v>
      </c>
      <c r="E67" s="233">
        <f t="shared" si="5"/>
        <v>7.086614173228345E-2</v>
      </c>
      <c r="F67" s="233">
        <f t="shared" si="5"/>
        <v>7.086614173228345E-2</v>
      </c>
      <c r="G67" s="233">
        <f t="shared" si="5"/>
        <v>7.086614173228345E-2</v>
      </c>
      <c r="H67" s="233">
        <f t="shared" si="5"/>
        <v>7.0866141732283464E-2</v>
      </c>
      <c r="I67" s="233">
        <f t="shared" si="5"/>
        <v>7.0866141732283464E-2</v>
      </c>
      <c r="J67" s="233">
        <f t="shared" si="5"/>
        <v>7.0866141732283464E-2</v>
      </c>
      <c r="K67" s="233">
        <f t="shared" si="5"/>
        <v>7.0866141732283464E-2</v>
      </c>
      <c r="L67" s="233">
        <f t="shared" si="5"/>
        <v>7.0866141732283464E-2</v>
      </c>
      <c r="M67" s="233">
        <f t="shared" si="5"/>
        <v>7.0866141732283477E-2</v>
      </c>
      <c r="N67" s="233">
        <f t="shared" si="5"/>
        <v>7.0866141732283464E-2</v>
      </c>
      <c r="O67" s="233">
        <f t="shared" si="5"/>
        <v>7.0866141732283464E-2</v>
      </c>
      <c r="P67" s="233">
        <f t="shared" si="5"/>
        <v>7.0866141732283477E-2</v>
      </c>
      <c r="Q67" s="233">
        <f t="shared" si="5"/>
        <v>7.0866141732283477E-2</v>
      </c>
      <c r="R67" s="233">
        <f t="shared" si="5"/>
        <v>7.0866141732283477E-2</v>
      </c>
      <c r="S67" s="233">
        <f t="shared" si="5"/>
        <v>6.6731662890512092E-2</v>
      </c>
      <c r="T67" s="233">
        <f t="shared" si="5"/>
        <v>6.7376185551980314E-2</v>
      </c>
      <c r="U67" s="233">
        <f t="shared" si="5"/>
        <v>6.8106921513690133E-2</v>
      </c>
      <c r="V67" s="233">
        <f t="shared" si="5"/>
        <v>6.7849733796426337E-2</v>
      </c>
      <c r="W67" s="233">
        <f t="shared" si="5"/>
        <v>6.8978392282364451E-2</v>
      </c>
      <c r="X67" s="233">
        <f t="shared" si="5"/>
        <v>6.6313101477812053E-2</v>
      </c>
      <c r="Y67" s="233">
        <f t="shared" si="5"/>
        <v>6.63665264048766E-2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0.11968503937007885</v>
      </c>
      <c r="C68" s="300">
        <f t="shared" si="6"/>
        <v>0.11968503937007872</v>
      </c>
      <c r="D68" s="300">
        <f t="shared" si="6"/>
        <v>0.11968503937007872</v>
      </c>
      <c r="E68" s="300">
        <f t="shared" si="6"/>
        <v>0.11968503937007872</v>
      </c>
      <c r="F68" s="300">
        <f t="shared" si="6"/>
        <v>0.1196850393700787</v>
      </c>
      <c r="G68" s="300">
        <f t="shared" si="6"/>
        <v>0.1196850393700787</v>
      </c>
      <c r="H68" s="300">
        <f t="shared" si="6"/>
        <v>0.11968503937007877</v>
      </c>
      <c r="I68" s="300">
        <f t="shared" si="6"/>
        <v>0.11968503937007875</v>
      </c>
      <c r="J68" s="300">
        <f t="shared" si="6"/>
        <v>0.11968503937007875</v>
      </c>
      <c r="K68" s="300">
        <f t="shared" si="6"/>
        <v>0.11968503937007875</v>
      </c>
      <c r="L68" s="300">
        <f t="shared" si="6"/>
        <v>0.11968503937007874</v>
      </c>
      <c r="M68" s="300">
        <f t="shared" si="6"/>
        <v>0.11968503937007874</v>
      </c>
      <c r="N68" s="300">
        <f t="shared" si="6"/>
        <v>0.11968503937007872</v>
      </c>
      <c r="O68" s="300">
        <f t="shared" si="6"/>
        <v>0.11968503937007872</v>
      </c>
      <c r="P68" s="300">
        <f t="shared" si="6"/>
        <v>0.11968503937007875</v>
      </c>
      <c r="Q68" s="300">
        <f t="shared" si="6"/>
        <v>0.11968503937007875</v>
      </c>
      <c r="R68" s="300">
        <f t="shared" si="6"/>
        <v>0.11968503937007875</v>
      </c>
      <c r="S68" s="300">
        <f t="shared" si="6"/>
        <v>0.10920350109106379</v>
      </c>
      <c r="T68" s="300">
        <f t="shared" si="6"/>
        <v>0.11080379627456387</v>
      </c>
      <c r="U68" s="300">
        <f t="shared" si="6"/>
        <v>0.11263521133081034</v>
      </c>
      <c r="V68" s="300">
        <f t="shared" si="6"/>
        <v>0.11198866921954616</v>
      </c>
      <c r="W68" s="300">
        <f t="shared" si="6"/>
        <v>0.11500967184783489</v>
      </c>
      <c r="X68" s="300">
        <f t="shared" si="6"/>
        <v>0.15925120483859032</v>
      </c>
      <c r="Y68" s="300">
        <f t="shared" si="6"/>
        <v>0.15803431585537747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0</v>
      </c>
      <c r="C69" s="301">
        <f t="shared" si="7"/>
        <v>0</v>
      </c>
      <c r="D69" s="301">
        <f t="shared" si="7"/>
        <v>0</v>
      </c>
      <c r="E69" s="301">
        <f t="shared" si="7"/>
        <v>0</v>
      </c>
      <c r="F69" s="301">
        <f t="shared" si="7"/>
        <v>0</v>
      </c>
      <c r="G69" s="301">
        <f t="shared" si="7"/>
        <v>0</v>
      </c>
      <c r="H69" s="301">
        <f t="shared" si="7"/>
        <v>0</v>
      </c>
      <c r="I69" s="301">
        <f t="shared" si="7"/>
        <v>0</v>
      </c>
      <c r="J69" s="301">
        <f t="shared" si="7"/>
        <v>0</v>
      </c>
      <c r="K69" s="301">
        <f t="shared" si="7"/>
        <v>0</v>
      </c>
      <c r="L69" s="301">
        <f t="shared" si="7"/>
        <v>0</v>
      </c>
      <c r="M69" s="301">
        <f t="shared" si="7"/>
        <v>0</v>
      </c>
      <c r="N69" s="301">
        <f t="shared" si="7"/>
        <v>0</v>
      </c>
      <c r="O69" s="301">
        <f t="shared" si="7"/>
        <v>0</v>
      </c>
      <c r="P69" s="301">
        <f t="shared" si="7"/>
        <v>0</v>
      </c>
      <c r="Q69" s="301">
        <f t="shared" si="7"/>
        <v>0</v>
      </c>
      <c r="R69" s="301">
        <f t="shared" si="7"/>
        <v>0</v>
      </c>
      <c r="S69" s="301">
        <f t="shared" si="7"/>
        <v>5.0828180732527522E-3</v>
      </c>
      <c r="T69" s="301">
        <f t="shared" si="7"/>
        <v>4.2932263818952444E-3</v>
      </c>
      <c r="U69" s="301">
        <f t="shared" si="7"/>
        <v>3.3966143633986081E-3</v>
      </c>
      <c r="V69" s="301">
        <f t="shared" si="7"/>
        <v>3.7123446445992713E-3</v>
      </c>
      <c r="W69" s="301">
        <f t="shared" si="7"/>
        <v>2.3116775908780069E-3</v>
      </c>
      <c r="X69" s="301">
        <f t="shared" si="7"/>
        <v>1.3966612898018227E-3</v>
      </c>
      <c r="Y69" s="301">
        <f t="shared" si="7"/>
        <v>1.4421324679123296E-3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</v>
      </c>
      <c r="C70" s="301">
        <f t="shared" si="8"/>
        <v>0</v>
      </c>
      <c r="D70" s="301">
        <f t="shared" si="8"/>
        <v>0</v>
      </c>
      <c r="E70" s="301">
        <f t="shared" si="8"/>
        <v>0</v>
      </c>
      <c r="F70" s="301">
        <f t="shared" si="8"/>
        <v>0</v>
      </c>
      <c r="G70" s="301">
        <f t="shared" si="8"/>
        <v>0</v>
      </c>
      <c r="H70" s="301">
        <f t="shared" si="8"/>
        <v>0</v>
      </c>
      <c r="I70" s="301">
        <f t="shared" si="8"/>
        <v>0</v>
      </c>
      <c r="J70" s="301">
        <f t="shared" si="8"/>
        <v>0</v>
      </c>
      <c r="K70" s="301">
        <f t="shared" si="8"/>
        <v>0</v>
      </c>
      <c r="L70" s="301">
        <f t="shared" si="8"/>
        <v>0</v>
      </c>
      <c r="M70" s="301">
        <f t="shared" si="8"/>
        <v>0</v>
      </c>
      <c r="N70" s="301">
        <f t="shared" si="8"/>
        <v>0</v>
      </c>
      <c r="O70" s="301">
        <f t="shared" si="8"/>
        <v>0</v>
      </c>
      <c r="P70" s="301">
        <f t="shared" si="8"/>
        <v>0</v>
      </c>
      <c r="Q70" s="301">
        <f t="shared" si="8"/>
        <v>0</v>
      </c>
      <c r="R70" s="301">
        <f t="shared" si="8"/>
        <v>0</v>
      </c>
      <c r="S70" s="301">
        <f t="shared" si="8"/>
        <v>4.3203953622648394E-2</v>
      </c>
      <c r="T70" s="301">
        <f t="shared" si="8"/>
        <v>3.6492424246109587E-2</v>
      </c>
      <c r="U70" s="301">
        <f t="shared" si="8"/>
        <v>2.8871222088888173E-2</v>
      </c>
      <c r="V70" s="301">
        <f t="shared" si="8"/>
        <v>3.1554929479093816E-2</v>
      </c>
      <c r="W70" s="301">
        <f t="shared" si="8"/>
        <v>1.9649259522463054E-2</v>
      </c>
      <c r="X70" s="301">
        <f t="shared" si="8"/>
        <v>1.1871620963315498E-2</v>
      </c>
      <c r="Y70" s="301">
        <f t="shared" si="8"/>
        <v>1.2258125977254805E-2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0.22362204724409451</v>
      </c>
      <c r="C71" s="301">
        <f t="shared" si="9"/>
        <v>0.22362204724409446</v>
      </c>
      <c r="D71" s="301">
        <f t="shared" si="9"/>
        <v>0.2236220472440944</v>
      </c>
      <c r="E71" s="301">
        <f t="shared" si="9"/>
        <v>0.2236220472440944</v>
      </c>
      <c r="F71" s="301">
        <f t="shared" si="9"/>
        <v>0.22362204724409454</v>
      </c>
      <c r="G71" s="301">
        <f t="shared" si="9"/>
        <v>0.22362204724409454</v>
      </c>
      <c r="H71" s="301">
        <f t="shared" si="9"/>
        <v>0.22362204724409449</v>
      </c>
      <c r="I71" s="301">
        <f t="shared" si="9"/>
        <v>0.22362204724409451</v>
      </c>
      <c r="J71" s="301">
        <f t="shared" si="9"/>
        <v>0.22362204724409451</v>
      </c>
      <c r="K71" s="301">
        <f t="shared" si="9"/>
        <v>0.22362204724409451</v>
      </c>
      <c r="L71" s="301">
        <f t="shared" si="9"/>
        <v>0.22362204724409446</v>
      </c>
      <c r="M71" s="301">
        <f t="shared" si="9"/>
        <v>0.22362204724409454</v>
      </c>
      <c r="N71" s="301">
        <f t="shared" si="9"/>
        <v>0.22362204724409449</v>
      </c>
      <c r="O71" s="301">
        <f t="shared" si="9"/>
        <v>0.22362204724409449</v>
      </c>
      <c r="P71" s="301">
        <f t="shared" si="9"/>
        <v>0.22362204724409446</v>
      </c>
      <c r="Q71" s="301">
        <f t="shared" si="9"/>
        <v>0.22362204724409446</v>
      </c>
      <c r="R71" s="301">
        <f t="shared" si="9"/>
        <v>0.22362204724409446</v>
      </c>
      <c r="S71" s="301">
        <f t="shared" si="9"/>
        <v>0.21057546956561593</v>
      </c>
      <c r="T71" s="301">
        <f t="shared" si="9"/>
        <v>0.21260929663069333</v>
      </c>
      <c r="U71" s="301">
        <f t="shared" si="9"/>
        <v>0.21491517455431117</v>
      </c>
      <c r="V71" s="301">
        <f t="shared" si="9"/>
        <v>0.21410360442427867</v>
      </c>
      <c r="W71" s="301">
        <f t="shared" si="9"/>
        <v>0.21766514897990558</v>
      </c>
      <c r="X71" s="301">
        <f t="shared" si="9"/>
        <v>0.20925467577442922</v>
      </c>
      <c r="Y71" s="301">
        <f t="shared" si="9"/>
        <v>0.20942326109983275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0.3557353806127066</v>
      </c>
      <c r="C72" s="301">
        <f t="shared" si="10"/>
        <v>0.35573538061270638</v>
      </c>
      <c r="D72" s="301">
        <f t="shared" si="10"/>
        <v>0.35573538061270632</v>
      </c>
      <c r="E72" s="301">
        <f t="shared" si="10"/>
        <v>0.35573538061270632</v>
      </c>
      <c r="F72" s="301">
        <f t="shared" si="10"/>
        <v>0.35573538061270649</v>
      </c>
      <c r="G72" s="301">
        <f t="shared" si="10"/>
        <v>0.35573538061270649</v>
      </c>
      <c r="H72" s="301">
        <f t="shared" si="10"/>
        <v>0.35573538061270643</v>
      </c>
      <c r="I72" s="301">
        <f t="shared" si="10"/>
        <v>0.35573538061270643</v>
      </c>
      <c r="J72" s="301">
        <f t="shared" si="10"/>
        <v>0.35573538061270643</v>
      </c>
      <c r="K72" s="301">
        <f t="shared" si="10"/>
        <v>0.35573538061270643</v>
      </c>
      <c r="L72" s="301">
        <f t="shared" si="10"/>
        <v>0.35573538061270649</v>
      </c>
      <c r="M72" s="301">
        <f t="shared" si="10"/>
        <v>0.35573538061270643</v>
      </c>
      <c r="N72" s="301">
        <f t="shared" si="10"/>
        <v>0.35573538061270638</v>
      </c>
      <c r="O72" s="301">
        <f t="shared" si="10"/>
        <v>0.35573538061270638</v>
      </c>
      <c r="P72" s="301">
        <f t="shared" si="10"/>
        <v>0.35573538061270638</v>
      </c>
      <c r="Q72" s="301">
        <f t="shared" si="10"/>
        <v>0.35573538061270638</v>
      </c>
      <c r="R72" s="301">
        <f t="shared" si="10"/>
        <v>0.35573538061270638</v>
      </c>
      <c r="S72" s="301">
        <f t="shared" si="10"/>
        <v>0.34853521643466745</v>
      </c>
      <c r="T72" s="301">
        <f t="shared" si="10"/>
        <v>0.34966502729270815</v>
      </c>
      <c r="U72" s="301">
        <f t="shared" si="10"/>
        <v>0.35094222598829633</v>
      </c>
      <c r="V72" s="301">
        <f t="shared" si="10"/>
        <v>0.35049313697680928</v>
      </c>
      <c r="W72" s="301">
        <f t="shared" si="10"/>
        <v>0.35242368894708292</v>
      </c>
      <c r="X72" s="301">
        <f t="shared" si="10"/>
        <v>0.33660436144113243</v>
      </c>
      <c r="Y72" s="301">
        <f t="shared" si="10"/>
        <v>0.33699380151264557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</v>
      </c>
      <c r="C73" s="302">
        <f t="shared" si="11"/>
        <v>0</v>
      </c>
      <c r="D73" s="302">
        <f t="shared" si="11"/>
        <v>0</v>
      </c>
      <c r="E73" s="302">
        <f t="shared" si="11"/>
        <v>0</v>
      </c>
      <c r="F73" s="302">
        <f t="shared" si="11"/>
        <v>0</v>
      </c>
      <c r="G73" s="302">
        <f t="shared" si="11"/>
        <v>0</v>
      </c>
      <c r="H73" s="302">
        <f t="shared" si="11"/>
        <v>0</v>
      </c>
      <c r="I73" s="302">
        <f t="shared" si="11"/>
        <v>0</v>
      </c>
      <c r="J73" s="302">
        <f t="shared" si="11"/>
        <v>0</v>
      </c>
      <c r="K73" s="302">
        <f t="shared" si="11"/>
        <v>0</v>
      </c>
      <c r="L73" s="302">
        <f t="shared" si="11"/>
        <v>0</v>
      </c>
      <c r="M73" s="302">
        <f t="shared" si="11"/>
        <v>0</v>
      </c>
      <c r="N73" s="302">
        <f t="shared" si="11"/>
        <v>0</v>
      </c>
      <c r="O73" s="302">
        <f t="shared" si="11"/>
        <v>0</v>
      </c>
      <c r="P73" s="302">
        <f t="shared" si="11"/>
        <v>0</v>
      </c>
      <c r="Q73" s="302">
        <f t="shared" si="11"/>
        <v>0</v>
      </c>
      <c r="R73" s="302">
        <f t="shared" si="11"/>
        <v>0</v>
      </c>
      <c r="S73" s="302">
        <f t="shared" si="11"/>
        <v>8.1325089172044028E-3</v>
      </c>
      <c r="T73" s="302">
        <f t="shared" si="11"/>
        <v>6.8691622110323893E-3</v>
      </c>
      <c r="U73" s="302">
        <f t="shared" si="11"/>
        <v>5.4345829814377734E-3</v>
      </c>
      <c r="V73" s="302">
        <f t="shared" si="11"/>
        <v>5.9397514313588367E-3</v>
      </c>
      <c r="W73" s="302">
        <f t="shared" si="11"/>
        <v>3.6986841454048104E-3</v>
      </c>
      <c r="X73" s="302">
        <f t="shared" si="11"/>
        <v>2.2346580636829179E-3</v>
      </c>
      <c r="Y73" s="302">
        <f t="shared" si="11"/>
        <v>2.3074119486597273E-3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0</v>
      </c>
      <c r="C74" s="302">
        <f t="shared" si="12"/>
        <v>0</v>
      </c>
      <c r="D74" s="302">
        <f t="shared" si="12"/>
        <v>0</v>
      </c>
      <c r="E74" s="302">
        <f t="shared" si="12"/>
        <v>0</v>
      </c>
      <c r="F74" s="302">
        <f t="shared" si="12"/>
        <v>0</v>
      </c>
      <c r="G74" s="302">
        <f t="shared" si="12"/>
        <v>0</v>
      </c>
      <c r="H74" s="302">
        <f t="shared" si="12"/>
        <v>0</v>
      </c>
      <c r="I74" s="302">
        <f t="shared" si="12"/>
        <v>0</v>
      </c>
      <c r="J74" s="302">
        <f t="shared" si="12"/>
        <v>0</v>
      </c>
      <c r="K74" s="302">
        <f t="shared" si="12"/>
        <v>0</v>
      </c>
      <c r="L74" s="302">
        <f t="shared" si="12"/>
        <v>0</v>
      </c>
      <c r="M74" s="302">
        <f t="shared" si="12"/>
        <v>0</v>
      </c>
      <c r="N74" s="302">
        <f t="shared" si="12"/>
        <v>0</v>
      </c>
      <c r="O74" s="302">
        <f t="shared" si="12"/>
        <v>0</v>
      </c>
      <c r="P74" s="302">
        <f t="shared" si="12"/>
        <v>0</v>
      </c>
      <c r="Q74" s="302">
        <f t="shared" si="12"/>
        <v>0</v>
      </c>
      <c r="R74" s="302">
        <f t="shared" si="12"/>
        <v>0</v>
      </c>
      <c r="S74" s="302">
        <f t="shared" si="12"/>
        <v>5.4216726114696039E-3</v>
      </c>
      <c r="T74" s="302">
        <f t="shared" si="12"/>
        <v>4.5794414740215955E-3</v>
      </c>
      <c r="U74" s="302">
        <f t="shared" si="12"/>
        <v>3.6230553209585167E-3</v>
      </c>
      <c r="V74" s="302">
        <f t="shared" si="12"/>
        <v>3.9598342875725584E-3</v>
      </c>
      <c r="W74" s="302">
        <f t="shared" si="12"/>
        <v>2.4657894302698743E-3</v>
      </c>
      <c r="X74" s="302">
        <f t="shared" si="12"/>
        <v>1.4897720424552781E-3</v>
      </c>
      <c r="Y74" s="302">
        <f t="shared" si="12"/>
        <v>1.5382746324398189E-3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0.3557353806127066</v>
      </c>
      <c r="C76" s="302">
        <f t="shared" si="14"/>
        <v>0.35573538061270638</v>
      </c>
      <c r="D76" s="302">
        <f t="shared" si="14"/>
        <v>0.35573538061270632</v>
      </c>
      <c r="E76" s="302">
        <f t="shared" si="14"/>
        <v>0.35573538061270632</v>
      </c>
      <c r="F76" s="302">
        <f t="shared" si="14"/>
        <v>0.35573538061270649</v>
      </c>
      <c r="G76" s="302">
        <f t="shared" si="14"/>
        <v>0.35573538061270649</v>
      </c>
      <c r="H76" s="302">
        <f t="shared" si="14"/>
        <v>0.35573538061270643</v>
      </c>
      <c r="I76" s="302">
        <f t="shared" si="14"/>
        <v>0.35573538061270643</v>
      </c>
      <c r="J76" s="302">
        <f t="shared" si="14"/>
        <v>0.35573538061270643</v>
      </c>
      <c r="K76" s="302">
        <f t="shared" si="14"/>
        <v>0.35573538061270643</v>
      </c>
      <c r="L76" s="302">
        <f t="shared" si="14"/>
        <v>0.35573538061270649</v>
      </c>
      <c r="M76" s="302">
        <f t="shared" si="14"/>
        <v>0.35573538061270643</v>
      </c>
      <c r="N76" s="302">
        <f t="shared" si="14"/>
        <v>0.35573538061270638</v>
      </c>
      <c r="O76" s="302">
        <f t="shared" si="14"/>
        <v>0.35573538061270638</v>
      </c>
      <c r="P76" s="302">
        <f t="shared" si="14"/>
        <v>0.35573538061270638</v>
      </c>
      <c r="Q76" s="302">
        <f t="shared" si="14"/>
        <v>0.35573538061270638</v>
      </c>
      <c r="R76" s="302">
        <f t="shared" si="14"/>
        <v>0.35573538061270638</v>
      </c>
      <c r="S76" s="302">
        <f t="shared" si="14"/>
        <v>0.33498103490599346</v>
      </c>
      <c r="T76" s="302">
        <f t="shared" si="14"/>
        <v>0.33821642360765419</v>
      </c>
      <c r="U76" s="302">
        <f t="shared" si="14"/>
        <v>0.34188458768590002</v>
      </c>
      <c r="V76" s="302">
        <f t="shared" si="14"/>
        <v>0.34059355125787782</v>
      </c>
      <c r="W76" s="302">
        <f t="shared" si="14"/>
        <v>0.3462592153714083</v>
      </c>
      <c r="X76" s="302">
        <f t="shared" si="14"/>
        <v>0.33287993133499427</v>
      </c>
      <c r="Y76" s="302">
        <f t="shared" si="14"/>
        <v>0.333148114931546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8.2059894977844744E-2</v>
      </c>
      <c r="C77" s="235">
        <f t="shared" si="15"/>
        <v>8.2059894977844716E-2</v>
      </c>
      <c r="D77" s="235">
        <f t="shared" si="15"/>
        <v>8.2059894977844688E-2</v>
      </c>
      <c r="E77" s="235">
        <f t="shared" si="15"/>
        <v>8.2059894977844688E-2</v>
      </c>
      <c r="F77" s="235">
        <f t="shared" si="15"/>
        <v>8.2059894977844716E-2</v>
      </c>
      <c r="G77" s="235">
        <f t="shared" si="15"/>
        <v>8.2059894977844716E-2</v>
      </c>
      <c r="H77" s="235">
        <f t="shared" si="15"/>
        <v>8.205989497784473E-2</v>
      </c>
      <c r="I77" s="235">
        <f t="shared" si="15"/>
        <v>8.2059894977844702E-2</v>
      </c>
      <c r="J77" s="235">
        <f t="shared" si="15"/>
        <v>8.2059894977844702E-2</v>
      </c>
      <c r="K77" s="235">
        <f t="shared" si="15"/>
        <v>8.2059894977844702E-2</v>
      </c>
      <c r="L77" s="235">
        <f t="shared" si="15"/>
        <v>8.205989497784473E-2</v>
      </c>
      <c r="M77" s="235">
        <f t="shared" si="15"/>
        <v>8.2059894977844702E-2</v>
      </c>
      <c r="N77" s="235">
        <f t="shared" si="15"/>
        <v>8.2059894977844702E-2</v>
      </c>
      <c r="O77" s="235">
        <f t="shared" si="15"/>
        <v>8.2059894977844702E-2</v>
      </c>
      <c r="P77" s="235">
        <f t="shared" si="15"/>
        <v>8.205989497784473E-2</v>
      </c>
      <c r="Q77" s="235">
        <f t="shared" si="15"/>
        <v>8.205989497784473E-2</v>
      </c>
      <c r="R77" s="235">
        <f t="shared" si="15"/>
        <v>8.205989497784473E-2</v>
      </c>
      <c r="S77" s="235">
        <f t="shared" si="15"/>
        <v>7.7272349173169941E-2</v>
      </c>
      <c r="T77" s="235">
        <f t="shared" si="15"/>
        <v>7.8018678246801837E-2</v>
      </c>
      <c r="U77" s="235">
        <f t="shared" si="15"/>
        <v>7.8864838554230113E-2</v>
      </c>
      <c r="V77" s="235">
        <f t="shared" si="15"/>
        <v>7.8567026417822441E-2</v>
      </c>
      <c r="W77" s="235">
        <f t="shared" si="15"/>
        <v>7.9873963617420898E-2</v>
      </c>
      <c r="X77" s="235">
        <f t="shared" si="15"/>
        <v>7.6787673350155655E-2</v>
      </c>
      <c r="Y77" s="235">
        <f t="shared" si="15"/>
        <v>7.684953708080261E-2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82.290019057455055</v>
      </c>
      <c r="C81" s="322">
        <f t="shared" si="16"/>
        <v>81.214267110169715</v>
      </c>
      <c r="D81" s="322">
        <f t="shared" si="16"/>
        <v>84.416559249822683</v>
      </c>
      <c r="E81" s="322">
        <f t="shared" si="16"/>
        <v>88.086890818019668</v>
      </c>
      <c r="F81" s="322">
        <f t="shared" si="16"/>
        <v>86.063464907372762</v>
      </c>
      <c r="G81" s="322">
        <f t="shared" si="16"/>
        <v>74.422734224133691</v>
      </c>
      <c r="H81" s="322">
        <f t="shared" si="16"/>
        <v>69.184207572026466</v>
      </c>
      <c r="I81" s="322">
        <f t="shared" si="16"/>
        <v>62.686046444090906</v>
      </c>
      <c r="J81" s="322">
        <f t="shared" si="16"/>
        <v>58.778615280905846</v>
      </c>
      <c r="K81" s="322">
        <f t="shared" si="16"/>
        <v>58.584497493210385</v>
      </c>
      <c r="L81" s="322">
        <f t="shared" si="16"/>
        <v>54.972130712265844</v>
      </c>
      <c r="M81" s="322">
        <f t="shared" si="16"/>
        <v>48.836122411789219</v>
      </c>
      <c r="N81" s="322">
        <f t="shared" si="16"/>
        <v>49.677746196368759</v>
      </c>
      <c r="O81" s="322">
        <f t="shared" si="16"/>
        <v>48.506780718545919</v>
      </c>
      <c r="P81" s="322">
        <f t="shared" si="16"/>
        <v>45.656087741848076</v>
      </c>
      <c r="Q81" s="322">
        <f t="shared" si="16"/>
        <v>45.316254286959342</v>
      </c>
      <c r="R81" s="322">
        <f t="shared" si="16"/>
        <v>44.782117550659208</v>
      </c>
      <c r="S81" s="322">
        <f t="shared" si="16"/>
        <v>44.567239448558695</v>
      </c>
      <c r="T81" s="322">
        <f t="shared" si="16"/>
        <v>44.653240672446984</v>
      </c>
      <c r="U81" s="322">
        <f t="shared" si="16"/>
        <v>44.271085391808938</v>
      </c>
      <c r="V81" s="322">
        <f t="shared" si="16"/>
        <v>46.388642436553575</v>
      </c>
      <c r="W81" s="322">
        <f t="shared" si="16"/>
        <v>44.934769899421795</v>
      </c>
      <c r="X81" s="322">
        <f t="shared" si="16"/>
        <v>41.075085611101798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5.0540326665208628</v>
      </c>
      <c r="C82" s="334">
        <f>IF(C$6=0,0,C$6/TEL!C$5*1000)</f>
        <v>4.987962861884438</v>
      </c>
      <c r="D82" s="334">
        <f>IF(D$6=0,0,D$6/TEL!D$5*1000)</f>
        <v>5.1846390720363535</v>
      </c>
      <c r="E82" s="334">
        <f>IF(E$6=0,0,E$6/TEL!E$5*1000)</f>
        <v>5.4100610108704981</v>
      </c>
      <c r="F82" s="334">
        <f>IF(F$6=0,0,F$6/TEL!F$5*1000)</f>
        <v>5.2857876084843118</v>
      </c>
      <c r="G82" s="334">
        <f>IF(G$6=0,0,G$6/TEL!G$5*1000)</f>
        <v>4.570845094080652</v>
      </c>
      <c r="H82" s="334">
        <f>IF(H$6=0,0,H$6/TEL!H$5*1000)</f>
        <v>4.2491088115102871</v>
      </c>
      <c r="I82" s="334">
        <f>IF(I$6=0,0,I$6/TEL!I$5*1000)</f>
        <v>3.8500091516843229</v>
      </c>
      <c r="J82" s="334">
        <f>IF(J$6=0,0,J$6/TEL!J$5*1000)</f>
        <v>3.6100251904808309</v>
      </c>
      <c r="K82" s="334">
        <f>IF(K$6=0,0,K$6/TEL!K$5*1000)</f>
        <v>3.5981029956459922</v>
      </c>
      <c r="L82" s="334">
        <f>IF(L$6=0,0,L$6/TEL!L$5*1000)</f>
        <v>3.3762410988635718</v>
      </c>
      <c r="M82" s="334">
        <f>IF(M$6=0,0,M$6/TEL!M$5*1000)</f>
        <v>2.9993838961571342</v>
      </c>
      <c r="N82" s="334">
        <f>IF(N$6=0,0,N$6/TEL!N$5*1000)</f>
        <v>3.0510741758399718</v>
      </c>
      <c r="O82" s="334">
        <f>IF(O$6=0,0,O$6/TEL!O$5*1000)</f>
        <v>2.9791566110603016</v>
      </c>
      <c r="P82" s="334">
        <f>IF(P$6=0,0,P$6/TEL!P$5*1000)</f>
        <v>2.8040746802079926</v>
      </c>
      <c r="Q82" s="334">
        <f>IF(Q$6=0,0,Q$6/TEL!Q$5*1000)</f>
        <v>2.7832030191990786</v>
      </c>
      <c r="R82" s="334">
        <f>IF(R$6=0,0,R$6/TEL!R$5*1000)</f>
        <v>2.7503977708278891</v>
      </c>
      <c r="S82" s="334">
        <f>IF(S$6=0,0,S$6/TEL!S$5*1000)</f>
        <v>2.5775065323296902</v>
      </c>
      <c r="T82" s="334">
        <f>IF(T$6=0,0,T$6/TEL!T$5*1000)</f>
        <v>2.6074230251714843</v>
      </c>
      <c r="U82" s="334">
        <f>IF(U$6=0,0,U$6/TEL!U$5*1000)</f>
        <v>2.6131450263583651</v>
      </c>
      <c r="V82" s="334">
        <f>IF(V$6=0,0,V$6/TEL!V$5*1000)</f>
        <v>2.7277961017647305</v>
      </c>
      <c r="W82" s="334">
        <f>IF(W$6=0,0,W$6/TEL!W$5*1000)</f>
        <v>2.68625776054142</v>
      </c>
      <c r="X82" s="334">
        <f>IF(X$6=0,0,X$6/TEL!X$5*1000)</f>
        <v>2.360640810960303</v>
      </c>
      <c r="Y82" s="334">
        <f>IF(Y$6=0,0,Y$6/TEL!Y$5*1000)</f>
        <v>2.2480362676932661</v>
      </c>
      <c r="DA82" s="67"/>
    </row>
    <row r="83" spans="1:105" ht="12" customHeight="1" x14ac:dyDescent="0.25">
      <c r="A83" s="173" t="s">
        <v>92</v>
      </c>
      <c r="B83" s="335">
        <f>IF(B$7=0,0,B$7/TEL!B$5*1000)</f>
        <v>4.1468985981709636</v>
      </c>
      <c r="C83" s="335">
        <f>IF(C$7=0,0,C$7/TEL!C$5*1000)</f>
        <v>4.0926874764180026</v>
      </c>
      <c r="D83" s="335">
        <f>IF(D$7=0,0,D$7/TEL!D$5*1000)</f>
        <v>4.2540628283375224</v>
      </c>
      <c r="E83" s="335">
        <f>IF(E$7=0,0,E$7/TEL!E$5*1000)</f>
        <v>4.4390244191757944</v>
      </c>
      <c r="F83" s="335">
        <f>IF(F$7=0,0,F$7/TEL!F$5*1000)</f>
        <v>4.3370564992691776</v>
      </c>
      <c r="G83" s="335">
        <f>IF(G$7=0,0,G$7/TEL!G$5*1000)</f>
        <v>3.7504370002713037</v>
      </c>
      <c r="H83" s="335">
        <f>IF(H$7=0,0,H$7/TEL!H$5*1000)</f>
        <v>3.4864482555981833</v>
      </c>
      <c r="I83" s="335">
        <f>IF(I$7=0,0,I$7/TEL!I$5*1000)</f>
        <v>3.1589818680486759</v>
      </c>
      <c r="J83" s="335">
        <f>IF(J$7=0,0,J$7/TEL!J$5*1000)</f>
        <v>2.9620719511637597</v>
      </c>
      <c r="K83" s="335">
        <f>IF(K$7=0,0,K$7/TEL!K$5*1000)</f>
        <v>2.9522896374531227</v>
      </c>
      <c r="L83" s="335">
        <f>IF(L$7=0,0,L$7/TEL!L$5*1000)</f>
        <v>2.7702491067598536</v>
      </c>
      <c r="M83" s="335">
        <f>IF(M$7=0,0,M$7/TEL!M$5*1000)</f>
        <v>2.4610329404366218</v>
      </c>
      <c r="N83" s="335">
        <f>IF(N$7=0,0,N$7/TEL!N$5*1000)</f>
        <v>2.5034454776122836</v>
      </c>
      <c r="O83" s="335">
        <f>IF(O$7=0,0,O$7/TEL!O$5*1000)</f>
        <v>2.4444361936905028</v>
      </c>
      <c r="P83" s="335">
        <f>IF(P$7=0,0,P$7/TEL!P$5*1000)</f>
        <v>2.3007792247860448</v>
      </c>
      <c r="Q83" s="335">
        <f>IF(Q$7=0,0,Q$7/TEL!Q$5*1000)</f>
        <v>2.2836537593428337</v>
      </c>
      <c r="R83" s="335">
        <f>IF(R$7=0,0,R$7/TEL!R$5*1000)</f>
        <v>2.2567366324741656</v>
      </c>
      <c r="S83" s="335">
        <f>IF(S$7=0,0,S$7/TEL!S$5*1000)</f>
        <v>2.1148771547320533</v>
      </c>
      <c r="T83" s="335">
        <f>IF(T$7=0,0,T$7/TEL!T$5*1000)</f>
        <v>2.1394240206535264</v>
      </c>
      <c r="U83" s="335">
        <f>IF(U$7=0,0,U$7/TEL!U$5*1000)</f>
        <v>2.1441189959863509</v>
      </c>
      <c r="V83" s="335">
        <f>IF(V$7=0,0,V$7/TEL!V$5*1000)</f>
        <v>2.2381916732428557</v>
      </c>
      <c r="W83" s="335">
        <f>IF(W$7=0,0,W$7/TEL!W$5*1000)</f>
        <v>2.2041089317262927</v>
      </c>
      <c r="X83" s="335">
        <f>IF(X$7=0,0,X$7/TEL!X$5*1000)</f>
        <v>1.9369360500187103</v>
      </c>
      <c r="Y83" s="335">
        <f>IF(Y$7=0,0,Y$7/TEL!Y$5*1000)</f>
        <v>1.8445425786201159</v>
      </c>
      <c r="DA83" s="177"/>
    </row>
    <row r="84" spans="1:105" ht="12" customHeight="1" x14ac:dyDescent="0.25">
      <c r="A84" s="173" t="s">
        <v>93</v>
      </c>
      <c r="B84" s="335">
        <f>IF(B$8=0,0,B$8/TEL!B$5*1000)</f>
        <v>2.980583367435381</v>
      </c>
      <c r="C84" s="335">
        <f>IF(C$8=0,0,C$8/TEL!C$5*1000)</f>
        <v>2.9416191236754385</v>
      </c>
      <c r="D84" s="335">
        <f>IF(D$8=0,0,D$8/TEL!D$5*1000)</f>
        <v>3.0576076578675946</v>
      </c>
      <c r="E84" s="335">
        <f>IF(E$8=0,0,E$8/TEL!E$5*1000)</f>
        <v>3.1905488012826027</v>
      </c>
      <c r="F84" s="335">
        <f>IF(F$8=0,0,F$8/TEL!F$5*1000)</f>
        <v>3.1172593588497217</v>
      </c>
      <c r="G84" s="335">
        <f>IF(G$8=0,0,G$8/TEL!G$5*1000)</f>
        <v>2.6956265939449997</v>
      </c>
      <c r="H84" s="335">
        <f>IF(H$8=0,0,H$8/TEL!H$5*1000)</f>
        <v>2.5058846837111943</v>
      </c>
      <c r="I84" s="335">
        <f>IF(I$8=0,0,I$8/TEL!I$5*1000)</f>
        <v>2.2705182176599861</v>
      </c>
      <c r="J84" s="335">
        <f>IF(J$8=0,0,J$8/TEL!J$5*1000)</f>
        <v>2.1289892148989518</v>
      </c>
      <c r="K84" s="335">
        <f>IF(K$8=0,0,K$8/TEL!K$5*1000)</f>
        <v>2.1219581769194318</v>
      </c>
      <c r="L84" s="335">
        <f>IF(L$8=0,0,L$8/TEL!L$5*1000)</f>
        <v>1.9911165454836455</v>
      </c>
      <c r="M84" s="335">
        <f>IF(M$8=0,0,M$8/TEL!M$5*1000)</f>
        <v>1.7688674259388226</v>
      </c>
      <c r="N84" s="335">
        <f>IF(N$8=0,0,N$8/TEL!N$5*1000)</f>
        <v>1.7993514370338286</v>
      </c>
      <c r="O84" s="335">
        <f>IF(O$8=0,0,O$8/TEL!O$5*1000)</f>
        <v>1.7569385142150489</v>
      </c>
      <c r="P84" s="335">
        <f>IF(P$8=0,0,P$8/TEL!P$5*1000)</f>
        <v>1.6536850678149688</v>
      </c>
      <c r="Q84" s="335">
        <f>IF(Q$8=0,0,Q$8/TEL!Q$5*1000)</f>
        <v>1.6413761395276607</v>
      </c>
      <c r="R84" s="335">
        <f>IF(R$8=0,0,R$8/TEL!R$5*1000)</f>
        <v>1.6220294545908056</v>
      </c>
      <c r="S84" s="335">
        <f>IF(S$8=0,0,S$8/TEL!S$5*1000)</f>
        <v>1.5200679549636633</v>
      </c>
      <c r="T84" s="335">
        <f>IF(T$8=0,0,T$8/TEL!T$5*1000)</f>
        <v>1.5377110148447213</v>
      </c>
      <c r="U84" s="335">
        <f>IF(U$8=0,0,U$8/TEL!U$5*1000)</f>
        <v>1.5410855283651896</v>
      </c>
      <c r="V84" s="335">
        <f>IF(V$8=0,0,V$8/TEL!V$5*1000)</f>
        <v>1.6087002651433031</v>
      </c>
      <c r="W84" s="335">
        <f>IF(W$8=0,0,W$8/TEL!W$5*1000)</f>
        <v>1.5842032946782736</v>
      </c>
      <c r="X84" s="335">
        <f>IF(X$8=0,0,X$8/TEL!X$5*1000)</f>
        <v>1.3921727859509481</v>
      </c>
      <c r="Y84" s="335">
        <f>IF(Y$8=0,0,Y$8/TEL!Y$5*1000)</f>
        <v>1.3257649783832088</v>
      </c>
      <c r="DA84" s="177"/>
    </row>
    <row r="85" spans="1:105" ht="12" customHeight="1" x14ac:dyDescent="0.25">
      <c r="A85" s="173" t="s">
        <v>94</v>
      </c>
      <c r="B85" s="335">
        <f>IF(B$9=0,0,B$9/TEL!B$5*1000)</f>
        <v>5.8315761536779194</v>
      </c>
      <c r="C85" s="335">
        <f>IF(C$9=0,0,C$9/TEL!C$5*1000)</f>
        <v>5.7553417637128153</v>
      </c>
      <c r="D85" s="335">
        <f>IF(D$9=0,0,D$9/TEL!D$5*1000)</f>
        <v>5.9822758523496402</v>
      </c>
      <c r="E85" s="335">
        <f>IF(E$9=0,0,E$9/TEL!E$5*1000)</f>
        <v>6.2423780894659613</v>
      </c>
      <c r="F85" s="335">
        <f>IF(F$9=0,0,F$9/TEL!F$5*1000)</f>
        <v>6.0989857020972806</v>
      </c>
      <c r="G85" s="335">
        <f>IF(G$9=0,0,G$9/TEL!G$5*1000)</f>
        <v>5.2740520316315198</v>
      </c>
      <c r="H85" s="335">
        <f>IF(H$9=0,0,H$9/TEL!H$5*1000)</f>
        <v>4.9028178594349461</v>
      </c>
      <c r="I85" s="335">
        <f>IF(I$9=0,0,I$9/TEL!I$5*1000)</f>
        <v>4.4423182519434494</v>
      </c>
      <c r="J85" s="335">
        <f>IF(J$9=0,0,J$9/TEL!J$5*1000)</f>
        <v>4.1654136813240363</v>
      </c>
      <c r="K85" s="335">
        <f>IF(K$9=0,0,K$9/TEL!K$5*1000)</f>
        <v>4.1516573026684522</v>
      </c>
      <c r="L85" s="335">
        <f>IF(L$9=0,0,L$9/TEL!L$5*1000)</f>
        <v>3.8956628063810443</v>
      </c>
      <c r="M85" s="335">
        <f>IF(M$9=0,0,M$9/TEL!M$5*1000)</f>
        <v>3.4608275724890003</v>
      </c>
      <c r="N85" s="335">
        <f>IF(N$9=0,0,N$9/TEL!N$5*1000)</f>
        <v>3.5204702028922745</v>
      </c>
      <c r="O85" s="335">
        <f>IF(O$9=0,0,O$9/TEL!O$5*1000)</f>
        <v>3.4374883973772703</v>
      </c>
      <c r="P85" s="335">
        <f>IF(P$9=0,0,P$9/TEL!P$5*1000)</f>
        <v>3.2354707848553761</v>
      </c>
      <c r="Q85" s="335">
        <f>IF(Q$9=0,0,Q$9/TEL!Q$5*1000)</f>
        <v>3.2113880990758599</v>
      </c>
      <c r="R85" s="335">
        <f>IF(R$9=0,0,R$9/TEL!R$5*1000)</f>
        <v>3.1735358894167955</v>
      </c>
      <c r="S85" s="335">
        <f>IF(S$9=0,0,S$9/TEL!S$5*1000)</f>
        <v>2.9740459988419508</v>
      </c>
      <c r="T85" s="335">
        <f>IF(T$9=0,0,T$9/TEL!T$5*1000)</f>
        <v>3.0085650290440218</v>
      </c>
      <c r="U85" s="335">
        <f>IF(U$9=0,0,U$9/TEL!U$5*1000)</f>
        <v>3.0151673381058059</v>
      </c>
      <c r="V85" s="335">
        <f>IF(V$9=0,0,V$9/TEL!V$5*1000)</f>
        <v>3.1474570404977662</v>
      </c>
      <c r="W85" s="335">
        <f>IF(W$9=0,0,W$9/TEL!W$5*1000)</f>
        <v>3.0995281852400982</v>
      </c>
      <c r="X85" s="335">
        <f>IF(X$9=0,0,X$9/TEL!X$5*1000)</f>
        <v>2.7238163203388108</v>
      </c>
      <c r="Y85" s="335">
        <f>IF(Y$9=0,0,Y$9/TEL!Y$5*1000)</f>
        <v>2.5938880011845389</v>
      </c>
      <c r="DA85" s="177"/>
    </row>
    <row r="86" spans="1:105" ht="12" customHeight="1" x14ac:dyDescent="0.25">
      <c r="A86" s="56" t="s">
        <v>95</v>
      </c>
      <c r="B86" s="336">
        <f>IF(B$10=0,0,B$10/TEL!B$5*1000)</f>
        <v>9.8488841706560457</v>
      </c>
      <c r="C86" s="336">
        <f>IF(C$10=0,0,C$10/TEL!C$5*1000)</f>
        <v>9.7201327564927524</v>
      </c>
      <c r="D86" s="336">
        <f>IF(D$10=0,0,D$10/TEL!D$5*1000)</f>
        <v>10.103399217301616</v>
      </c>
      <c r="E86" s="336">
        <f>IF(E$10=0,0,E$10/TEL!E$5*1000)</f>
        <v>10.542682995542513</v>
      </c>
      <c r="F86" s="336">
        <f>IF(F$10=0,0,F$10/TEL!F$5*1000)</f>
        <v>10.300509185764296</v>
      </c>
      <c r="G86" s="336">
        <f>IF(G$10=0,0,G$10/TEL!G$5*1000)</f>
        <v>8.907287875644343</v>
      </c>
      <c r="H86" s="336">
        <f>IF(H$10=0,0,H$10/TEL!H$5*1000)</f>
        <v>8.280314607045689</v>
      </c>
      <c r="I86" s="336">
        <f>IF(I$10=0,0,I$10/TEL!I$5*1000)</f>
        <v>7.5025819366156048</v>
      </c>
      <c r="J86" s="336">
        <f>IF(J$10=0,0,J$10/TEL!J$5*1000)</f>
        <v>7.0349208840139283</v>
      </c>
      <c r="K86" s="336">
        <f>IF(K$10=0,0,K$10/TEL!K$5*1000)</f>
        <v>7.0116878889511653</v>
      </c>
      <c r="L86" s="336">
        <f>IF(L$10=0,0,L$10/TEL!L$5*1000)</f>
        <v>6.5793416285546513</v>
      </c>
      <c r="M86" s="336">
        <f>IF(M$10=0,0,M$10/TEL!M$5*1000)</f>
        <v>5.8449532335369767</v>
      </c>
      <c r="N86" s="336">
        <f>IF(N$10=0,0,N$10/TEL!N$5*1000)</f>
        <v>5.9456830093291746</v>
      </c>
      <c r="O86" s="336">
        <f>IF(O$10=0,0,O$10/TEL!O$5*1000)</f>
        <v>5.8055359600149448</v>
      </c>
      <c r="P86" s="336">
        <f>IF(P$10=0,0,P$10/TEL!P$5*1000)</f>
        <v>5.4643506588668576</v>
      </c>
      <c r="Q86" s="336">
        <f>IF(Q$10=0,0,Q$10/TEL!Q$5*1000)</f>
        <v>5.4236776784392298</v>
      </c>
      <c r="R86" s="336">
        <f>IF(R$10=0,0,R$10/TEL!R$5*1000)</f>
        <v>5.3597495021261432</v>
      </c>
      <c r="S86" s="336">
        <f>IF(S$10=0,0,S$10/TEL!S$5*1000)</f>
        <v>4.8668985817463799</v>
      </c>
      <c r="T86" s="336">
        <f>IF(T$10=0,0,T$10/TEL!T$5*1000)</f>
        <v>4.9477485824688845</v>
      </c>
      <c r="U86" s="336">
        <f>IF(U$10=0,0,U$10/TEL!U$5*1000)</f>
        <v>4.9864830589507516</v>
      </c>
      <c r="V86" s="336">
        <f>IF(V$10=0,0,V$10/TEL!V$5*1000)</f>
        <v>5.1950023333710016</v>
      </c>
      <c r="W86" s="336">
        <f>IF(W$10=0,0,W$10/TEL!W$5*1000)</f>
        <v>5.1679331406904687</v>
      </c>
      <c r="X86" s="336">
        <f>IF(X$10=0,0,X$10/TEL!X$5*1000)</f>
        <v>6.5412568724162066</v>
      </c>
      <c r="Y86" s="336">
        <f>IF(Y$10=0,0,Y$10/TEL!Y$5*1000)</f>
        <v>6.1766576899307193</v>
      </c>
      <c r="DA86" s="68"/>
    </row>
    <row r="87" spans="1:105" ht="12" customHeight="1" x14ac:dyDescent="0.25">
      <c r="A87" s="174" t="s">
        <v>2707</v>
      </c>
      <c r="B87" s="349">
        <f>IF(B$16=0,0,B$16/TEL!B$5*1000)</f>
        <v>0</v>
      </c>
      <c r="C87" s="349">
        <f>IF(C$16=0,0,C$16/TEL!C$5*1000)</f>
        <v>0</v>
      </c>
      <c r="D87" s="349">
        <f>IF(D$16=0,0,D$16/TEL!D$5*1000)</f>
        <v>0</v>
      </c>
      <c r="E87" s="349">
        <f>IF(E$16=0,0,E$16/TEL!E$5*1000)</f>
        <v>0</v>
      </c>
      <c r="F87" s="349">
        <f>IF(F$16=0,0,F$16/TEL!F$5*1000)</f>
        <v>0</v>
      </c>
      <c r="G87" s="349">
        <f>IF(G$16=0,0,G$16/TEL!G$5*1000)</f>
        <v>0</v>
      </c>
      <c r="H87" s="349">
        <f>IF(H$16=0,0,H$16/TEL!H$5*1000)</f>
        <v>0</v>
      </c>
      <c r="I87" s="349">
        <f>IF(I$16=0,0,I$16/TEL!I$5*1000)</f>
        <v>0</v>
      </c>
      <c r="J87" s="349">
        <f>IF(J$16=0,0,J$16/TEL!J$5*1000)</f>
        <v>0</v>
      </c>
      <c r="K87" s="349">
        <f>IF(K$16=0,0,K$16/TEL!K$5*1000)</f>
        <v>0</v>
      </c>
      <c r="L87" s="349">
        <f>IF(L$16=0,0,L$16/TEL!L$5*1000)</f>
        <v>0</v>
      </c>
      <c r="M87" s="349">
        <f>IF(M$16=0,0,M$16/TEL!M$5*1000)</f>
        <v>0</v>
      </c>
      <c r="N87" s="349">
        <f>IF(N$16=0,0,N$16/TEL!N$5*1000)</f>
        <v>0</v>
      </c>
      <c r="O87" s="349">
        <f>IF(O$16=0,0,O$16/TEL!O$5*1000)</f>
        <v>0</v>
      </c>
      <c r="P87" s="349">
        <f>IF(P$16=0,0,P$16/TEL!P$5*1000)</f>
        <v>0</v>
      </c>
      <c r="Q87" s="349">
        <f>IF(Q$16=0,0,Q$16/TEL!Q$5*1000)</f>
        <v>0</v>
      </c>
      <c r="R87" s="349">
        <f>IF(R$16=0,0,R$16/TEL!R$5*1000)</f>
        <v>0</v>
      </c>
      <c r="S87" s="349">
        <f>IF(S$16=0,0,S$16/TEL!S$5*1000)</f>
        <v>0.22652717014411713</v>
      </c>
      <c r="T87" s="349">
        <f>IF(T$16=0,0,T$16/TEL!T$5*1000)</f>
        <v>0.1917064708920671</v>
      </c>
      <c r="U87" s="349">
        <f>IF(U$16=0,0,U$16/TEL!U$5*1000)</f>
        <v>0.15037180452506455</v>
      </c>
      <c r="V87" s="349">
        <f>IF(V$16=0,0,V$16/TEL!V$5*1000)</f>
        <v>0.17221062831957021</v>
      </c>
      <c r="W87" s="349">
        <f>IF(W$16=0,0,W$16/TEL!W$5*1000)</f>
        <v>0.10387470062775295</v>
      </c>
      <c r="X87" s="349">
        <f>IF(X$16=0,0,X$16/TEL!X$5*1000)</f>
        <v>5.7367982048321733E-2</v>
      </c>
      <c r="Y87" s="349">
        <f>IF(Y$16=0,0,Y$16/TEL!Y$5*1000)</f>
        <v>5.6364711357886753E-2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0</v>
      </c>
      <c r="C88" s="349">
        <f>IF(C$27=0,0,C$27/TEL!C$5*1000)</f>
        <v>0</v>
      </c>
      <c r="D88" s="349">
        <f>IF(D$27=0,0,D$27/TEL!D$5*1000)</f>
        <v>0</v>
      </c>
      <c r="E88" s="349">
        <f>IF(E$27=0,0,E$27/TEL!E$5*1000)</f>
        <v>0</v>
      </c>
      <c r="F88" s="349">
        <f>IF(F$27=0,0,F$27/TEL!F$5*1000)</f>
        <v>0</v>
      </c>
      <c r="G88" s="349">
        <f>IF(G$27=0,0,G$27/TEL!G$5*1000)</f>
        <v>0</v>
      </c>
      <c r="H88" s="349">
        <f>IF(H$27=0,0,H$27/TEL!H$5*1000)</f>
        <v>0</v>
      </c>
      <c r="I88" s="349">
        <f>IF(I$27=0,0,I$27/TEL!I$5*1000)</f>
        <v>0</v>
      </c>
      <c r="J88" s="349">
        <f>IF(J$27=0,0,J$27/TEL!J$5*1000)</f>
        <v>0</v>
      </c>
      <c r="K88" s="349">
        <f>IF(K$27=0,0,K$27/TEL!K$5*1000)</f>
        <v>0</v>
      </c>
      <c r="L88" s="349">
        <f>IF(L$27=0,0,L$27/TEL!L$5*1000)</f>
        <v>0</v>
      </c>
      <c r="M88" s="349">
        <f>IF(M$27=0,0,M$27/TEL!M$5*1000)</f>
        <v>0</v>
      </c>
      <c r="N88" s="349">
        <f>IF(N$27=0,0,N$27/TEL!N$5*1000)</f>
        <v>0</v>
      </c>
      <c r="O88" s="349">
        <f>IF(O$27=0,0,O$27/TEL!O$5*1000)</f>
        <v>0</v>
      </c>
      <c r="P88" s="349">
        <f>IF(P$27=0,0,P$27/TEL!P$5*1000)</f>
        <v>0</v>
      </c>
      <c r="Q88" s="349">
        <f>IF(Q$27=0,0,Q$27/TEL!Q$5*1000)</f>
        <v>0</v>
      </c>
      <c r="R88" s="349">
        <f>IF(R$27=0,0,R$27/TEL!R$5*1000)</f>
        <v>0</v>
      </c>
      <c r="S88" s="349">
        <f>IF(S$27=0,0,S$27/TEL!S$5*1000)</f>
        <v>1.9254809462249955</v>
      </c>
      <c r="T88" s="349">
        <f>IF(T$27=0,0,T$27/TEL!T$5*1000)</f>
        <v>1.6295050025825712</v>
      </c>
      <c r="U88" s="349">
        <f>IF(U$27=0,0,U$27/TEL!U$5*1000)</f>
        <v>1.2781603384630489</v>
      </c>
      <c r="V88" s="349">
        <f>IF(V$27=0,0,V$27/TEL!V$5*1000)</f>
        <v>1.4637903407163473</v>
      </c>
      <c r="W88" s="349">
        <f>IF(W$27=0,0,W$27/TEL!W$5*1000)</f>
        <v>0.88293495533589983</v>
      </c>
      <c r="X88" s="349">
        <f>IF(X$27=0,0,X$27/TEL!X$5*1000)</f>
        <v>0.48762784741073489</v>
      </c>
      <c r="Y88" s="349">
        <f>IF(Y$27=0,0,Y$27/TEL!Y$5*1000)</f>
        <v>0.47910004654203758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18.401862529383646</v>
      </c>
      <c r="C89" s="349">
        <f>IF(C$38=0,0,C$38/TEL!C$5*1000)</f>
        <v>18.161300676604881</v>
      </c>
      <c r="D89" s="349">
        <f>IF(D$38=0,0,D$38/TEL!D$5*1000)</f>
        <v>18.87740380074775</v>
      </c>
      <c r="E89" s="349">
        <f>IF(E$38=0,0,E$38/TEL!E$5*1000)</f>
        <v>19.698170860092585</v>
      </c>
      <c r="F89" s="349">
        <f>IF(F$38=0,0,F$38/TEL!F$5*1000)</f>
        <v>19.245688215506984</v>
      </c>
      <c r="G89" s="349">
        <f>IF(G$38=0,0,G$38/TEL!G$5*1000)</f>
        <v>16.642564188703915</v>
      </c>
      <c r="H89" s="349">
        <f>IF(H$38=0,0,H$38/TEL!H$5*1000)</f>
        <v>15.471114134216942</v>
      </c>
      <c r="I89" s="349">
        <f>IF(I$38=0,0,I$38/TEL!I$5*1000)</f>
        <v>14.017982039465998</v>
      </c>
      <c r="J89" s="349">
        <f>IF(J$38=0,0,J$38/TEL!J$5*1000)</f>
        <v>13.144194283289181</v>
      </c>
      <c r="K89" s="349">
        <f>IF(K$38=0,0,K$38/TEL!K$5*1000)</f>
        <v>13.10078526619823</v>
      </c>
      <c r="L89" s="349">
        <f>IF(L$38=0,0,L$38/TEL!L$5*1000)</f>
        <v>12.29298041124685</v>
      </c>
      <c r="M89" s="349">
        <f>IF(M$38=0,0,M$38/TEL!M$5*1000)</f>
        <v>10.920833673187513</v>
      </c>
      <c r="N89" s="349">
        <f>IF(N$38=0,0,N$38/TEL!N$5*1000)</f>
        <v>11.109039306904512</v>
      </c>
      <c r="O89" s="349">
        <f>IF(O$38=0,0,O$38/TEL!O$5*1000)</f>
        <v>10.84718560950161</v>
      </c>
      <c r="P89" s="349">
        <f>IF(P$38=0,0,P$38/TEL!P$5*1000)</f>
        <v>10.209707809988073</v>
      </c>
      <c r="Q89" s="349">
        <f>IF(Q$38=0,0,Q$38/TEL!Q$5*1000)</f>
        <v>10.133713557083823</v>
      </c>
      <c r="R89" s="349">
        <f>IF(R$38=0,0,R$38/TEL!R$5*1000)</f>
        <v>10.014268806604107</v>
      </c>
      <c r="S89" s="349">
        <f>IF(S$38=0,0,S$38/TEL!S$5*1000)</f>
        <v>9.3847673741234878</v>
      </c>
      <c r="T89" s="349">
        <f>IF(T$38=0,0,T$38/TEL!T$5*1000)</f>
        <v>9.4936940916500205</v>
      </c>
      <c r="U89" s="349">
        <f>IF(U$38=0,0,U$38/TEL!U$5*1000)</f>
        <v>9.5145280446894347</v>
      </c>
      <c r="V89" s="349">
        <f>IF(V$38=0,0,V$38/TEL!V$5*1000)</f>
        <v>9.9319755500151743</v>
      </c>
      <c r="W89" s="349">
        <f>IF(W$38=0,0,W$38/TEL!W$5*1000)</f>
        <v>9.7807333845354201</v>
      </c>
      <c r="X89" s="349">
        <f>IF(X$38=0,0,X$38/TEL!X$5*1000)</f>
        <v>8.595153721958031</v>
      </c>
      <c r="Y89" s="349">
        <f>IF(Y$38=0,0,Y$38/TEL!Y$5*1000)</f>
        <v>8.1851576926267651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29.273471250030646</v>
      </c>
      <c r="C90" s="349">
        <f>IF(C$39=0,0,C$39/TEL!C$5*1000)</f>
        <v>28.890788221618227</v>
      </c>
      <c r="D90" s="349">
        <f>IF(D$39=0,0,D$39/TEL!D$5*1000)</f>
        <v>30.029956834750759</v>
      </c>
      <c r="E90" s="349">
        <f>IF(E$39=0,0,E$39/TEL!E$5*1000)</f>
        <v>31.335623632138141</v>
      </c>
      <c r="F90" s="349">
        <f>IF(F$39=0,0,F$39/TEL!F$5*1000)</f>
        <v>30.615819445672553</v>
      </c>
      <c r="G90" s="349">
        <f>IF(G$39=0,0,G$39/TEL!G$5*1000)</f>
        <v>26.474799685460489</v>
      </c>
      <c r="H90" s="349">
        <f>IF(H$39=0,0,H$39/TEL!H$5*1000)</f>
        <v>24.61127041302332</v>
      </c>
      <c r="I90" s="349">
        <f>IF(I$39=0,0,I$39/TEL!I$5*1000)</f>
        <v>22.29964459089447</v>
      </c>
      <c r="J90" s="349">
        <f>IF(J$39=0,0,J$39/TEL!J$5*1000)</f>
        <v>20.909633078840884</v>
      </c>
      <c r="K90" s="349">
        <f>IF(K$39=0,0,K$39/TEL!K$5*1000)</f>
        <v>20.840578513751346</v>
      </c>
      <c r="L90" s="349">
        <f>IF(L$39=0,0,L$39/TEL!L$5*1000)</f>
        <v>19.555531842019342</v>
      </c>
      <c r="M90" s="349">
        <f>IF(M$39=0,0,M$39/TEL!M$5*1000)</f>
        <v>17.372736593806557</v>
      </c>
      <c r="N90" s="349">
        <f>IF(N$39=0,0,N$39/TEL!N$5*1000)</f>
        <v>17.672131951146667</v>
      </c>
      <c r="O90" s="349">
        <f>IF(O$39=0,0,O$39/TEL!O$5*1000)</f>
        <v>17.255578101209021</v>
      </c>
      <c r="P90" s="349">
        <f>IF(P$39=0,0,P$39/TEL!P$5*1000)</f>
        <v>16.241485750133446</v>
      </c>
      <c r="Q90" s="349">
        <f>IF(Q$39=0,0,Q$39/TEL!Q$5*1000)</f>
        <v>16.120594966713668</v>
      </c>
      <c r="R90" s="349">
        <f>IF(R$39=0,0,R$39/TEL!R$5*1000)</f>
        <v>15.930583631526714</v>
      </c>
      <c r="S90" s="349">
        <f>IF(S$39=0,0,S$39/TEL!S$5*1000)</f>
        <v>15.533252447099054</v>
      </c>
      <c r="T90" s="349">
        <f>IF(T$39=0,0,T$39/TEL!T$5*1000)</f>
        <v>15.61367661843904</v>
      </c>
      <c r="U90" s="349">
        <f>IF(U$39=0,0,U$39/TEL!U$5*1000)</f>
        <v>15.53659325431938</v>
      </c>
      <c r="V90" s="349">
        <f>IF(V$39=0,0,V$39/TEL!V$5*1000)</f>
        <v>16.258900807683201</v>
      </c>
      <c r="W90" s="349">
        <f>IF(W$39=0,0,W$39/TEL!W$5*1000)</f>
        <v>15.83607736994257</v>
      </c>
      <c r="X90" s="349">
        <f>IF(X$39=0,0,X$39/TEL!X$5*1000)</f>
        <v>13.826052963264768</v>
      </c>
      <c r="Y90" s="349">
        <f>IF(Y$39=0,0,Y$39/TEL!Y$5*1000)</f>
        <v>13.171160607148863</v>
      </c>
      <c r="DA90" s="178"/>
    </row>
    <row r="91" spans="1:105" ht="12" customHeight="1" x14ac:dyDescent="0.25">
      <c r="A91" s="41" t="s">
        <v>2757</v>
      </c>
      <c r="B91" s="337">
        <f>IF(B$59=0,0,B$59/TEL!B$5*1000)</f>
        <v>6.7527103215796025</v>
      </c>
      <c r="C91" s="337">
        <f>IF(C$59=0,0,C$59/TEL!C$5*1000)</f>
        <v>6.6644342297631551</v>
      </c>
      <c r="D91" s="337">
        <f>IF(D$59=0,0,D$59/TEL!D$5*1000)</f>
        <v>6.9272139864314566</v>
      </c>
      <c r="E91" s="337">
        <f>IF(E$59=0,0,E$59/TEL!E$5*1000)</f>
        <v>7.2284010094515674</v>
      </c>
      <c r="F91" s="337">
        <f>IF(F$59=0,0,F$59/TEL!F$5*1000)</f>
        <v>7.062358891728433</v>
      </c>
      <c r="G91" s="337">
        <f>IF(G$59=0,0,G$59/TEL!G$5*1000)</f>
        <v>6.1071217543964602</v>
      </c>
      <c r="H91" s="337">
        <f>IF(H$59=0,0,H$59/TEL!H$5*1000)</f>
        <v>5.6772488074859009</v>
      </c>
      <c r="I91" s="337">
        <f>IF(I$59=0,0,I$59/TEL!I$5*1000)</f>
        <v>5.1440103877783949</v>
      </c>
      <c r="J91" s="337">
        <f>IF(J$59=0,0,J$59/TEL!J$5*1000)</f>
        <v>4.8233669968942703</v>
      </c>
      <c r="K91" s="337">
        <f>IF(K$59=0,0,K$59/TEL!K$5*1000)</f>
        <v>4.8074377116226499</v>
      </c>
      <c r="L91" s="337">
        <f>IF(L$59=0,0,L$59/TEL!L$5*1000)</f>
        <v>4.5110072729568884</v>
      </c>
      <c r="M91" s="337">
        <f>IF(M$59=0,0,M$59/TEL!M$5*1000)</f>
        <v>4.0074870762365915</v>
      </c>
      <c r="N91" s="337">
        <f>IF(N$59=0,0,N$59/TEL!N$5*1000)</f>
        <v>4.0765506356100456</v>
      </c>
      <c r="O91" s="337">
        <f>IF(O$59=0,0,O$59/TEL!O$5*1000)</f>
        <v>3.9804613314772217</v>
      </c>
      <c r="P91" s="337">
        <f>IF(P$59=0,0,P$59/TEL!P$5*1000)</f>
        <v>3.7465337651953177</v>
      </c>
      <c r="Q91" s="337">
        <f>IF(Q$59=0,0,Q$59/TEL!Q$5*1000)</f>
        <v>3.7186470675771903</v>
      </c>
      <c r="R91" s="337">
        <f>IF(R$59=0,0,R$59/TEL!R$5*1000)</f>
        <v>3.6748158630925931</v>
      </c>
      <c r="S91" s="337">
        <f>IF(S$59=0,0,S$59/TEL!S$5*1000)</f>
        <v>3.4438152883533011</v>
      </c>
      <c r="T91" s="337">
        <f>IF(T$59=0,0,T$59/TEL!T$5*1000)</f>
        <v>3.4837868167006469</v>
      </c>
      <c r="U91" s="337">
        <f>IF(U$59=0,0,U$59/TEL!U$5*1000)</f>
        <v>3.4914320020455474</v>
      </c>
      <c r="V91" s="337">
        <f>IF(V$59=0,0,V$59/TEL!V$5*1000)</f>
        <v>3.6446176957996248</v>
      </c>
      <c r="W91" s="337">
        <f>IF(W$59=0,0,W$59/TEL!W$5*1000)</f>
        <v>3.5891181761035957</v>
      </c>
      <c r="X91" s="337">
        <f>IF(X$59=0,0,X$59/TEL!X$5*1000)</f>
        <v>3.1540602567349634</v>
      </c>
      <c r="Y91" s="337">
        <f>IF(Y$59=0,0,Y$59/TEL!Y$5*1000)</f>
        <v>3.0036089415677605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CY: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0.6372344606877075</v>
      </c>
      <c r="C5" s="223">
        <v>0.59475216330852743</v>
      </c>
      <c r="D5" s="223">
        <v>0.55226986592934657</v>
      </c>
      <c r="E5" s="223">
        <v>0.55226986592934657</v>
      </c>
      <c r="F5" s="223">
        <v>0.46730527117098553</v>
      </c>
      <c r="G5" s="223">
        <v>0.46730527117098553</v>
      </c>
      <c r="H5" s="223">
        <v>0.42482297379180511</v>
      </c>
      <c r="I5" s="223">
        <v>0.3823406764126247</v>
      </c>
      <c r="J5" s="223">
        <v>0.3823406764126247</v>
      </c>
      <c r="K5" s="223">
        <v>0.3823406764126247</v>
      </c>
      <c r="L5" s="223">
        <v>0.33985837903344412</v>
      </c>
      <c r="M5" s="223">
        <v>0.29737608165426338</v>
      </c>
      <c r="N5" s="223">
        <v>0.25489378427508302</v>
      </c>
      <c r="O5" s="223">
        <v>0.25489378427508302</v>
      </c>
      <c r="P5" s="223">
        <v>0.21241148689590261</v>
      </c>
      <c r="Q5" s="223">
        <v>0.21241148689590261</v>
      </c>
      <c r="R5" s="223">
        <v>0.21241148689590261</v>
      </c>
      <c r="S5" s="223">
        <v>0.21834460902013869</v>
      </c>
      <c r="T5" s="223">
        <v>0.22045917198717241</v>
      </c>
      <c r="U5" s="223">
        <v>0.21816557281214929</v>
      </c>
      <c r="V5" s="223">
        <v>0.19757827697909019</v>
      </c>
      <c r="W5" s="223">
        <v>0.19832172244122459</v>
      </c>
      <c r="X5" s="223">
        <v>0.24617700172596649</v>
      </c>
      <c r="Y5" s="223">
        <v>0.23826719662566209</v>
      </c>
      <c r="DA5" s="89" t="s">
        <v>2759</v>
      </c>
    </row>
    <row r="6" spans="1:105" ht="12" customHeight="1" x14ac:dyDescent="0.25">
      <c r="A6" s="55" t="s">
        <v>91</v>
      </c>
      <c r="B6" s="259">
        <v>3.6569498142650092E-2</v>
      </c>
      <c r="C6" s="259">
        <v>3.4131531599806773E-2</v>
      </c>
      <c r="D6" s="259">
        <v>3.1693565056963413E-2</v>
      </c>
      <c r="E6" s="259">
        <v>3.1693565056963413E-2</v>
      </c>
      <c r="F6" s="259">
        <v>2.6817631971276731E-2</v>
      </c>
      <c r="G6" s="259">
        <v>2.6817631971276731E-2</v>
      </c>
      <c r="H6" s="259">
        <v>2.4379665428433409E-2</v>
      </c>
      <c r="I6" s="259">
        <v>2.1941698885590059E-2</v>
      </c>
      <c r="J6" s="259">
        <v>2.1941698885590059E-2</v>
      </c>
      <c r="K6" s="259">
        <v>2.1941698885590059E-2</v>
      </c>
      <c r="L6" s="259">
        <v>1.9503732342746709E-2</v>
      </c>
      <c r="M6" s="259">
        <v>1.706576579990338E-2</v>
      </c>
      <c r="N6" s="259">
        <v>1.462779925706004E-2</v>
      </c>
      <c r="O6" s="259">
        <v>1.462779925706004E-2</v>
      </c>
      <c r="P6" s="259">
        <v>1.2189832714216701E-2</v>
      </c>
      <c r="Q6" s="259">
        <v>1.2189832714216701E-2</v>
      </c>
      <c r="R6" s="259">
        <v>1.2189832714216701E-2</v>
      </c>
      <c r="S6" s="259">
        <v>1.193550275822514E-2</v>
      </c>
      <c r="T6" s="259">
        <v>1.214581494687168E-2</v>
      </c>
      <c r="U6" s="259">
        <v>1.212524596690933E-2</v>
      </c>
      <c r="V6" s="259">
        <v>1.0947373705246229E-2</v>
      </c>
      <c r="W6" s="259">
        <v>1.113422579048947E-2</v>
      </c>
      <c r="X6" s="259">
        <v>1.302183708790248E-2</v>
      </c>
      <c r="Y6" s="259">
        <v>1.262135768494722E-2</v>
      </c>
      <c r="DA6" s="67" t="s">
        <v>2760</v>
      </c>
    </row>
    <row r="7" spans="1:105" ht="12" customHeight="1" x14ac:dyDescent="0.25">
      <c r="A7" s="173" t="s">
        <v>92</v>
      </c>
      <c r="B7" s="224">
        <v>7.7077767322940062E-3</v>
      </c>
      <c r="C7" s="224">
        <v>7.1939249501410804E-3</v>
      </c>
      <c r="D7" s="224">
        <v>6.6800731679881407E-3</v>
      </c>
      <c r="E7" s="224">
        <v>6.6800731679881407E-3</v>
      </c>
      <c r="F7" s="224">
        <v>5.6523696036822734E-3</v>
      </c>
      <c r="G7" s="224">
        <v>5.6523696036822734E-3</v>
      </c>
      <c r="H7" s="224">
        <v>5.1385178215293398E-3</v>
      </c>
      <c r="I7" s="224">
        <v>4.624666039376407E-3</v>
      </c>
      <c r="J7" s="224">
        <v>4.624666039376407E-3</v>
      </c>
      <c r="K7" s="224">
        <v>4.624666039376407E-3</v>
      </c>
      <c r="L7" s="224">
        <v>4.1108142572234708E-3</v>
      </c>
      <c r="M7" s="224">
        <v>3.5969624750705359E-3</v>
      </c>
      <c r="N7" s="224">
        <v>3.0831106929176031E-3</v>
      </c>
      <c r="O7" s="224">
        <v>3.0831106929176031E-3</v>
      </c>
      <c r="P7" s="224">
        <v>2.5692589107646699E-3</v>
      </c>
      <c r="Q7" s="224">
        <v>2.5692589107646699E-3</v>
      </c>
      <c r="R7" s="224">
        <v>2.5692589107646699E-3</v>
      </c>
      <c r="S7" s="224">
        <v>2.515653621748389E-3</v>
      </c>
      <c r="T7" s="224">
        <v>2.5599812575240921E-3</v>
      </c>
      <c r="U7" s="224">
        <v>2.555645920338375E-3</v>
      </c>
      <c r="V7" s="224">
        <v>2.3073850233294268E-3</v>
      </c>
      <c r="W7" s="224">
        <v>2.3467679579652931E-3</v>
      </c>
      <c r="X7" s="224">
        <v>2.7446210097370619E-3</v>
      </c>
      <c r="Y7" s="224">
        <v>2.6602117074321589E-3</v>
      </c>
      <c r="DA7" s="177" t="s">
        <v>2761</v>
      </c>
    </row>
    <row r="8" spans="1:105" ht="12" customHeight="1" x14ac:dyDescent="0.25">
      <c r="A8" s="173" t="s">
        <v>93</v>
      </c>
      <c r="B8" s="224">
        <v>2.986706036028542E-2</v>
      </c>
      <c r="C8" s="224">
        <v>2.7875923002933071E-2</v>
      </c>
      <c r="D8" s="224">
        <v>2.58847856455807E-2</v>
      </c>
      <c r="E8" s="224">
        <v>2.58847856455807E-2</v>
      </c>
      <c r="F8" s="224">
        <v>2.190251093087597E-2</v>
      </c>
      <c r="G8" s="224">
        <v>2.190251093087597E-2</v>
      </c>
      <c r="H8" s="224">
        <v>1.991137357352361E-2</v>
      </c>
      <c r="I8" s="224">
        <v>1.792023621617125E-2</v>
      </c>
      <c r="J8" s="224">
        <v>1.792023621617125E-2</v>
      </c>
      <c r="K8" s="224">
        <v>1.792023621617125E-2</v>
      </c>
      <c r="L8" s="224">
        <v>1.592909885881889E-2</v>
      </c>
      <c r="M8" s="224">
        <v>1.393796150146653E-2</v>
      </c>
      <c r="N8" s="224">
        <v>1.194682414411417E-2</v>
      </c>
      <c r="O8" s="224">
        <v>1.194682414411417E-2</v>
      </c>
      <c r="P8" s="224">
        <v>9.9556867867618051E-3</v>
      </c>
      <c r="Q8" s="224">
        <v>9.9556867867618051E-3</v>
      </c>
      <c r="R8" s="224">
        <v>9.9556867867618051E-3</v>
      </c>
      <c r="S8" s="224">
        <v>9.7479702871424278E-3</v>
      </c>
      <c r="T8" s="224">
        <v>9.9197365719382261E-3</v>
      </c>
      <c r="U8" s="224">
        <v>9.9029374634656813E-3</v>
      </c>
      <c r="V8" s="224">
        <v>8.9409449909802954E-3</v>
      </c>
      <c r="W8" s="224">
        <v>9.0935509273985561E-3</v>
      </c>
      <c r="X8" s="224">
        <v>1.063520185016141E-2</v>
      </c>
      <c r="Y8" s="224">
        <v>1.030812209493869E-2</v>
      </c>
      <c r="DA8" s="177" t="s">
        <v>2762</v>
      </c>
    </row>
    <row r="9" spans="1:105" ht="12" customHeight="1" x14ac:dyDescent="0.25">
      <c r="A9" s="173" t="s">
        <v>94</v>
      </c>
      <c r="B9" s="224">
        <v>4.2007282434687931E-2</v>
      </c>
      <c r="C9" s="224">
        <v>3.9206796939042089E-2</v>
      </c>
      <c r="D9" s="224">
        <v>3.6406311443396198E-2</v>
      </c>
      <c r="E9" s="224">
        <v>3.6406311443396198E-2</v>
      </c>
      <c r="F9" s="224">
        <v>3.0805340452104459E-2</v>
      </c>
      <c r="G9" s="224">
        <v>3.0805340452104459E-2</v>
      </c>
      <c r="H9" s="224">
        <v>2.800485495645862E-2</v>
      </c>
      <c r="I9" s="224">
        <v>2.520436946081276E-2</v>
      </c>
      <c r="J9" s="224">
        <v>2.520436946081276E-2</v>
      </c>
      <c r="K9" s="224">
        <v>2.520436946081276E-2</v>
      </c>
      <c r="L9" s="224">
        <v>2.240388396516689E-2</v>
      </c>
      <c r="M9" s="224">
        <v>1.960339846952102E-2</v>
      </c>
      <c r="N9" s="224">
        <v>1.6802912973875171E-2</v>
      </c>
      <c r="O9" s="224">
        <v>1.6802912973875171E-2</v>
      </c>
      <c r="P9" s="224">
        <v>1.400242747822931E-2</v>
      </c>
      <c r="Q9" s="224">
        <v>1.400242747822931E-2</v>
      </c>
      <c r="R9" s="224">
        <v>1.400242747822931E-2</v>
      </c>
      <c r="S9" s="224">
        <v>1.3710279353820701E-2</v>
      </c>
      <c r="T9" s="224">
        <v>1.3951864389345949E-2</v>
      </c>
      <c r="U9" s="224">
        <v>1.392823685835547E-2</v>
      </c>
      <c r="V9" s="224">
        <v>1.2575218214931421E-2</v>
      </c>
      <c r="W9" s="224">
        <v>1.278985469388186E-2</v>
      </c>
      <c r="X9" s="224">
        <v>1.495814862528964E-2</v>
      </c>
      <c r="Y9" s="224">
        <v>1.4498119031129139E-2</v>
      </c>
      <c r="DA9" s="177" t="s">
        <v>2763</v>
      </c>
    </row>
    <row r="10" spans="1:105" ht="12" customHeight="1" x14ac:dyDescent="0.25">
      <c r="A10" s="56" t="s">
        <v>95</v>
      </c>
      <c r="B10" s="260">
        <v>0.123459038006212</v>
      </c>
      <c r="C10" s="260">
        <v>0.1152284354724646</v>
      </c>
      <c r="D10" s="260">
        <v>0.10699783293871699</v>
      </c>
      <c r="E10" s="260">
        <v>0.10699783293871699</v>
      </c>
      <c r="F10" s="260">
        <v>9.0536627871222089E-2</v>
      </c>
      <c r="G10" s="260">
        <v>9.0536627871222089E-2</v>
      </c>
      <c r="H10" s="260">
        <v>8.230602533747465E-2</v>
      </c>
      <c r="I10" s="260">
        <v>7.4075422803727198E-2</v>
      </c>
      <c r="J10" s="260">
        <v>7.4075422803727198E-2</v>
      </c>
      <c r="K10" s="260">
        <v>7.4075422803727198E-2</v>
      </c>
      <c r="L10" s="260">
        <v>6.5844820269979704E-2</v>
      </c>
      <c r="M10" s="260">
        <v>5.7614217736232223E-2</v>
      </c>
      <c r="N10" s="260">
        <v>4.9383615202484778E-2</v>
      </c>
      <c r="O10" s="260">
        <v>4.9383615202484778E-2</v>
      </c>
      <c r="P10" s="260">
        <v>4.1153012668737332E-2</v>
      </c>
      <c r="Q10" s="260">
        <v>4.1153012668737332E-2</v>
      </c>
      <c r="R10" s="260">
        <v>4.1153012668737332E-2</v>
      </c>
      <c r="S10" s="260">
        <v>3.9034146818802129E-2</v>
      </c>
      <c r="T10" s="260">
        <v>3.992244828367509E-2</v>
      </c>
      <c r="U10" s="260">
        <v>4.0081807996508262E-2</v>
      </c>
      <c r="V10" s="260">
        <v>3.6116062362874991E-2</v>
      </c>
      <c r="W10" s="260">
        <v>3.7108740071907738E-2</v>
      </c>
      <c r="X10" s="260">
        <v>5.9695376664041871E-2</v>
      </c>
      <c r="Y10" s="260">
        <v>5.7412037272729817E-2</v>
      </c>
      <c r="DA10" s="68" t="s">
        <v>2764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2.4321339033808639E-5</v>
      </c>
      <c r="T11" s="226">
        <v>1.455199520051173E-5</v>
      </c>
      <c r="U11" s="226">
        <v>6.9982768640929402E-6</v>
      </c>
      <c r="V11" s="226">
        <v>8.329470505435915E-6</v>
      </c>
      <c r="W11" s="226">
        <v>1.770183668057477E-6</v>
      </c>
      <c r="X11" s="226">
        <v>2.7892689835499928E-7</v>
      </c>
      <c r="Y11" s="226">
        <v>2.9971871922397287E-7</v>
      </c>
      <c r="DA11" s="69" t="s">
        <v>2765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3.1912463638736219E-2</v>
      </c>
      <c r="Y13" s="226">
        <v>3.0206252710462379E-2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0.123459038006212</v>
      </c>
      <c r="C15" s="226">
        <v>0.1152284354724646</v>
      </c>
      <c r="D15" s="226">
        <v>0.10699783293871699</v>
      </c>
      <c r="E15" s="226">
        <v>0.10699783293871699</v>
      </c>
      <c r="F15" s="226">
        <v>9.0536627871222089E-2</v>
      </c>
      <c r="G15" s="226">
        <v>9.0536627871222089E-2</v>
      </c>
      <c r="H15" s="226">
        <v>8.230602533747465E-2</v>
      </c>
      <c r="I15" s="226">
        <v>7.4075422803727198E-2</v>
      </c>
      <c r="J15" s="226">
        <v>7.4075422803727198E-2</v>
      </c>
      <c r="K15" s="226">
        <v>7.4075422803727198E-2</v>
      </c>
      <c r="L15" s="226">
        <v>6.5844820269979704E-2</v>
      </c>
      <c r="M15" s="226">
        <v>5.7614217736232223E-2</v>
      </c>
      <c r="N15" s="226">
        <v>4.9383615202484778E-2</v>
      </c>
      <c r="O15" s="226">
        <v>4.9383615202484778E-2</v>
      </c>
      <c r="P15" s="226">
        <v>4.1153012668737332E-2</v>
      </c>
      <c r="Q15" s="226">
        <v>4.1153012668737332E-2</v>
      </c>
      <c r="R15" s="226">
        <v>4.1153012668737332E-2</v>
      </c>
      <c r="S15" s="226">
        <v>3.900982547976832E-2</v>
      </c>
      <c r="T15" s="226">
        <v>3.9907896288474583E-2</v>
      </c>
      <c r="U15" s="226">
        <v>4.0074809719644167E-2</v>
      </c>
      <c r="V15" s="226">
        <v>3.6107732892369557E-2</v>
      </c>
      <c r="W15" s="226">
        <v>3.710696988823968E-2</v>
      </c>
      <c r="X15" s="226">
        <v>2.778263409840729E-2</v>
      </c>
      <c r="Y15" s="226">
        <v>2.7205484843548219E-2</v>
      </c>
      <c r="DA15" s="69" t="s">
        <v>2769</v>
      </c>
    </row>
    <row r="16" spans="1:105" ht="12" customHeight="1" x14ac:dyDescent="0.25">
      <c r="A16" s="57" t="s">
        <v>2707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1.1165742849917231E-3</v>
      </c>
      <c r="T16" s="261">
        <v>9.5055733010321808E-4</v>
      </c>
      <c r="U16" s="261">
        <v>7.4271096335303585E-4</v>
      </c>
      <c r="V16" s="261">
        <v>7.3567224187155852E-4</v>
      </c>
      <c r="W16" s="261">
        <v>4.5949912234419222E-4</v>
      </c>
      <c r="X16" s="261">
        <v>3.3925245385081371E-4</v>
      </c>
      <c r="Y16" s="261">
        <v>3.3925100203449822E-4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4.634818502625915E-5</v>
      </c>
      <c r="X19" s="229">
        <v>9.2696371542614825E-5</v>
      </c>
      <c r="Y19" s="229">
        <v>9.2696371449599847E-5</v>
      </c>
      <c r="DA19" s="73" t="s">
        <v>2773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1.1165742849917231E-3</v>
      </c>
      <c r="T20" s="229">
        <v>9.5055733010321808E-4</v>
      </c>
      <c r="U20" s="229">
        <v>7.4271096335303585E-4</v>
      </c>
      <c r="V20" s="229">
        <v>7.3567224187155852E-4</v>
      </c>
      <c r="W20" s="229">
        <v>4.1315093731793311E-4</v>
      </c>
      <c r="X20" s="229">
        <v>2.4655608230819882E-4</v>
      </c>
      <c r="Y20" s="229">
        <v>2.4655463058489838E-4</v>
      </c>
      <c r="DA20" s="73" t="s">
        <v>2774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2780</v>
      </c>
    </row>
    <row r="27" spans="1:105" ht="12" customHeight="1" x14ac:dyDescent="0.25">
      <c r="A27" s="57" t="s">
        <v>2719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8.3957797198416124E-3</v>
      </c>
      <c r="T27" s="261">
        <v>7.1474599244299658E-3</v>
      </c>
      <c r="U27" s="261">
        <v>5.5846151282891729E-3</v>
      </c>
      <c r="V27" s="261">
        <v>5.5316893571496044E-3</v>
      </c>
      <c r="W27" s="261">
        <v>3.455079939164983E-3</v>
      </c>
      <c r="X27" s="261">
        <v>2.55091748953208E-3</v>
      </c>
      <c r="Y27" s="261">
        <v>2.55090657299017E-3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3.4850269894744841E-4</v>
      </c>
      <c r="X30" s="229">
        <v>6.9700540909927691E-4</v>
      </c>
      <c r="Y30" s="229">
        <v>6.9700540839987598E-4</v>
      </c>
      <c r="DA30" s="73" t="s">
        <v>2784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8.3957797198416124E-3</v>
      </c>
      <c r="T31" s="229">
        <v>7.1474599244299658E-3</v>
      </c>
      <c r="U31" s="229">
        <v>5.5846151282891729E-3</v>
      </c>
      <c r="V31" s="229">
        <v>5.5316893571496044E-3</v>
      </c>
      <c r="W31" s="229">
        <v>3.1065772402175339E-3</v>
      </c>
      <c r="X31" s="229">
        <v>1.8539120804328031E-3</v>
      </c>
      <c r="Y31" s="229">
        <v>1.8539011645902939E-3</v>
      </c>
      <c r="DA31" s="73" t="s">
        <v>2785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2791</v>
      </c>
    </row>
    <row r="38" spans="1:105" ht="12" customHeight="1" x14ac:dyDescent="0.25">
      <c r="A38" s="57" t="s">
        <v>2731</v>
      </c>
      <c r="B38" s="261">
        <v>0.1627201515012372</v>
      </c>
      <c r="C38" s="261">
        <v>0.15187214140115479</v>
      </c>
      <c r="D38" s="261">
        <v>0.1410241313010723</v>
      </c>
      <c r="E38" s="261">
        <v>0.1410241313010723</v>
      </c>
      <c r="F38" s="261">
        <v>0.1193281111009073</v>
      </c>
      <c r="G38" s="261">
        <v>0.1193281111009073</v>
      </c>
      <c r="H38" s="261">
        <v>0.10848010100082479</v>
      </c>
      <c r="I38" s="261">
        <v>9.7632090900742402E-2</v>
      </c>
      <c r="J38" s="261">
        <v>9.7632090900742402E-2</v>
      </c>
      <c r="K38" s="261">
        <v>9.7632090900742402E-2</v>
      </c>
      <c r="L38" s="261">
        <v>8.678408080065983E-2</v>
      </c>
      <c r="M38" s="261">
        <v>7.5936070700577354E-2</v>
      </c>
      <c r="N38" s="261">
        <v>6.5088060600494879E-2</v>
      </c>
      <c r="O38" s="261">
        <v>6.5088060600494879E-2</v>
      </c>
      <c r="P38" s="261">
        <v>5.4240050500412418E-2</v>
      </c>
      <c r="Q38" s="261">
        <v>5.4240050500412418E-2</v>
      </c>
      <c r="R38" s="261">
        <v>5.4240050500412418E-2</v>
      </c>
      <c r="S38" s="261">
        <v>5.3108380363490748E-2</v>
      </c>
      <c r="T38" s="261">
        <v>5.404418842587181E-2</v>
      </c>
      <c r="U38" s="261">
        <v>5.395266440433226E-2</v>
      </c>
      <c r="V38" s="261">
        <v>4.8711587479533219E-2</v>
      </c>
      <c r="W38" s="261">
        <v>4.9543007136989253E-2</v>
      </c>
      <c r="X38" s="261">
        <v>5.7942148823111217E-2</v>
      </c>
      <c r="Y38" s="261">
        <v>5.6160170058518803E-2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0.18766439124605019</v>
      </c>
      <c r="C39" s="261">
        <f t="shared" si="0"/>
        <v>0.17515343182964691</v>
      </c>
      <c r="D39" s="261">
        <f t="shared" si="0"/>
        <v>0.16264247241324351</v>
      </c>
      <c r="E39" s="261">
        <f t="shared" si="0"/>
        <v>0.16264247241324351</v>
      </c>
      <c r="F39" s="261">
        <f t="shared" si="0"/>
        <v>0.13762055358043679</v>
      </c>
      <c r="G39" s="261">
        <f t="shared" si="0"/>
        <v>0.13762055358043679</v>
      </c>
      <c r="H39" s="261">
        <f t="shared" si="0"/>
        <v>0.1251095941640335</v>
      </c>
      <c r="I39" s="261">
        <f t="shared" si="0"/>
        <v>0.1125986347476302</v>
      </c>
      <c r="J39" s="261">
        <f t="shared" si="0"/>
        <v>0.1125986347476302</v>
      </c>
      <c r="K39" s="261">
        <f t="shared" si="0"/>
        <v>0.1125986347476302</v>
      </c>
      <c r="L39" s="261">
        <f t="shared" si="0"/>
        <v>0.1000876753312268</v>
      </c>
      <c r="M39" s="261">
        <f t="shared" si="0"/>
        <v>8.7576715914823411E-2</v>
      </c>
      <c r="N39" s="261">
        <f t="shared" si="0"/>
        <v>7.506575649842008E-2</v>
      </c>
      <c r="O39" s="261">
        <f t="shared" si="0"/>
        <v>7.506575649842008E-2</v>
      </c>
      <c r="P39" s="261">
        <f t="shared" si="0"/>
        <v>6.2554797082016764E-2</v>
      </c>
      <c r="Q39" s="261">
        <f t="shared" si="0"/>
        <v>6.2554797082016764E-2</v>
      </c>
      <c r="R39" s="261">
        <f t="shared" si="0"/>
        <v>6.2554797082016764E-2</v>
      </c>
      <c r="S39" s="261">
        <f t="shared" si="0"/>
        <v>6.3362436041464479E-2</v>
      </c>
      <c r="T39" s="261">
        <f t="shared" si="0"/>
        <v>6.4127560791515464E-2</v>
      </c>
      <c r="U39" s="261">
        <f t="shared" si="0"/>
        <v>6.3628718369378515E-2</v>
      </c>
      <c r="V39" s="261">
        <f t="shared" si="0"/>
        <v>5.7570890101404093E-2</v>
      </c>
      <c r="W39" s="261">
        <f t="shared" si="0"/>
        <v>5.8008173985876647E-2</v>
      </c>
      <c r="X39" s="261">
        <f t="shared" si="0"/>
        <v>6.7468321370431808E-2</v>
      </c>
      <c r="Y39" s="261">
        <f t="shared" si="0"/>
        <v>6.5413170831300341E-2</v>
      </c>
      <c r="DA39" s="70"/>
    </row>
    <row r="40" spans="1:105" ht="12" customHeight="1" x14ac:dyDescent="0.25">
      <c r="A40" s="60" t="s">
        <v>2734</v>
      </c>
      <c r="B40" s="329">
        <v>0</v>
      </c>
      <c r="C40" s="329">
        <v>0</v>
      </c>
      <c r="D40" s="329">
        <v>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0</v>
      </c>
      <c r="Q40" s="329">
        <v>0</v>
      </c>
      <c r="R40" s="329">
        <v>0</v>
      </c>
      <c r="S40" s="329">
        <v>1.251595141463069E-3</v>
      </c>
      <c r="T40" s="329">
        <v>1.065502718476194E-3</v>
      </c>
      <c r="U40" s="329">
        <v>8.3252269530003124E-4</v>
      </c>
      <c r="V40" s="329">
        <v>8.2463282202716265E-4</v>
      </c>
      <c r="W40" s="329">
        <v>5.1605166626330864E-4</v>
      </c>
      <c r="X40" s="329">
        <v>3.8225224351834771E-4</v>
      </c>
      <c r="Y40" s="329">
        <v>3.8225061614031742E-4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5.2940780773167871E-5</v>
      </c>
      <c r="X42" s="295">
        <v>1.058815632483846E-4</v>
      </c>
      <c r="Y42" s="295">
        <v>1.0588156314213911E-4</v>
      </c>
      <c r="DA42" s="122" t="s">
        <v>2795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1.251595141463069E-3</v>
      </c>
      <c r="T43" s="295">
        <v>1.065502718476194E-3</v>
      </c>
      <c r="U43" s="295">
        <v>8.3252269530003124E-4</v>
      </c>
      <c r="V43" s="295">
        <v>8.2463282202716265E-4</v>
      </c>
      <c r="W43" s="295">
        <v>4.6311088549014082E-4</v>
      </c>
      <c r="X43" s="295">
        <v>2.7637068026996299E-4</v>
      </c>
      <c r="Y43" s="295">
        <v>2.7636905299817832E-4</v>
      </c>
      <c r="DA43" s="122" t="s">
        <v>2796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0</v>
      </c>
      <c r="C45" s="295">
        <v>0</v>
      </c>
      <c r="D45" s="295">
        <v>0</v>
      </c>
      <c r="E45" s="295">
        <v>0</v>
      </c>
      <c r="F45" s="295">
        <v>0</v>
      </c>
      <c r="G45" s="295">
        <v>0</v>
      </c>
      <c r="H45" s="295">
        <v>0</v>
      </c>
      <c r="I45" s="295">
        <v>0</v>
      </c>
      <c r="J45" s="295">
        <v>0</v>
      </c>
      <c r="K45" s="295">
        <v>0</v>
      </c>
      <c r="L45" s="295">
        <v>0</v>
      </c>
      <c r="M45" s="295">
        <v>0</v>
      </c>
      <c r="N45" s="295">
        <v>0</v>
      </c>
      <c r="O45" s="295">
        <v>0</v>
      </c>
      <c r="P45" s="295">
        <v>0</v>
      </c>
      <c r="Q45" s="295">
        <v>0</v>
      </c>
      <c r="R45" s="295">
        <v>0</v>
      </c>
      <c r="S45" s="295">
        <v>0</v>
      </c>
      <c r="T45" s="295">
        <v>0</v>
      </c>
      <c r="U45" s="295">
        <v>0</v>
      </c>
      <c r="V45" s="295">
        <v>0</v>
      </c>
      <c r="W45" s="295">
        <v>0</v>
      </c>
      <c r="X45" s="295">
        <v>0</v>
      </c>
      <c r="Y45" s="295">
        <v>0</v>
      </c>
      <c r="DA45" s="122" t="s">
        <v>2798</v>
      </c>
    </row>
    <row r="46" spans="1:105" ht="12" customHeight="1" x14ac:dyDescent="0.25">
      <c r="A46" s="60" t="s">
        <v>2741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8.6119370493720638E-4</v>
      </c>
      <c r="T46" s="329">
        <v>7.3314780742319999E-4</v>
      </c>
      <c r="U46" s="329">
        <v>5.7283963532459806E-4</v>
      </c>
      <c r="V46" s="329">
        <v>5.6741079578196101E-4</v>
      </c>
      <c r="W46" s="329">
        <v>3.5440342564393079E-4</v>
      </c>
      <c r="X46" s="329">
        <v>2.6165932850852499E-4</v>
      </c>
      <c r="Y46" s="329">
        <v>2.6165820874865932E-4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3.5747523220253197E-5</v>
      </c>
      <c r="X49" s="229">
        <v>7.149504758979115E-5</v>
      </c>
      <c r="Y49" s="229">
        <v>7.1495047518050373E-5</v>
      </c>
      <c r="DA49" s="73" t="s">
        <v>2802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8.6119370493720638E-4</v>
      </c>
      <c r="T50" s="229">
        <v>7.3314780742319999E-4</v>
      </c>
      <c r="U50" s="229">
        <v>5.7283963532459806E-4</v>
      </c>
      <c r="V50" s="229">
        <v>5.6741079578196101E-4</v>
      </c>
      <c r="W50" s="229">
        <v>3.186559024236776E-4</v>
      </c>
      <c r="X50" s="229">
        <v>1.901642809187339E-4</v>
      </c>
      <c r="Y50" s="229">
        <v>1.9016316123060889E-4</v>
      </c>
      <c r="DA50" s="73" t="s">
        <v>2803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0.18766439124605019</v>
      </c>
      <c r="C58" s="329">
        <v>0.17515343182964691</v>
      </c>
      <c r="D58" s="329">
        <v>0.16264247241324351</v>
      </c>
      <c r="E58" s="329">
        <v>0.16264247241324351</v>
      </c>
      <c r="F58" s="329">
        <v>0.13762055358043679</v>
      </c>
      <c r="G58" s="329">
        <v>0.13762055358043679</v>
      </c>
      <c r="H58" s="329">
        <v>0.1251095941640335</v>
      </c>
      <c r="I58" s="329">
        <v>0.1125986347476302</v>
      </c>
      <c r="J58" s="329">
        <v>0.1125986347476302</v>
      </c>
      <c r="K58" s="329">
        <v>0.1125986347476302</v>
      </c>
      <c r="L58" s="329">
        <v>0.1000876753312268</v>
      </c>
      <c r="M58" s="329">
        <v>8.7576715914823411E-2</v>
      </c>
      <c r="N58" s="329">
        <v>7.506575649842008E-2</v>
      </c>
      <c r="O58" s="329">
        <v>7.506575649842008E-2</v>
      </c>
      <c r="P58" s="329">
        <v>6.2554797082016764E-2</v>
      </c>
      <c r="Q58" s="329">
        <v>6.2554797082016764E-2</v>
      </c>
      <c r="R58" s="329">
        <v>6.2554797082016764E-2</v>
      </c>
      <c r="S58" s="329">
        <v>6.1249647195064198E-2</v>
      </c>
      <c r="T58" s="329">
        <v>6.2328910265616072E-2</v>
      </c>
      <c r="U58" s="329">
        <v>6.2223356038753883E-2</v>
      </c>
      <c r="V58" s="329">
        <v>5.6178846483594967E-2</v>
      </c>
      <c r="W58" s="329">
        <v>5.7137718893969409E-2</v>
      </c>
      <c r="X58" s="329">
        <v>6.6824409798404941E-2</v>
      </c>
      <c r="Y58" s="329">
        <v>6.4769262006411366E-2</v>
      </c>
      <c r="DA58" s="72" t="s">
        <v>2811</v>
      </c>
    </row>
    <row r="59" spans="1:105" ht="12" customHeight="1" x14ac:dyDescent="0.25">
      <c r="A59" s="132" t="s">
        <v>2757</v>
      </c>
      <c r="B59" s="316">
        <v>4.7239262264290767E-2</v>
      </c>
      <c r="C59" s="316">
        <v>4.4089978113338077E-2</v>
      </c>
      <c r="D59" s="316">
        <v>4.0940693962385338E-2</v>
      </c>
      <c r="E59" s="316">
        <v>4.0940693962385338E-2</v>
      </c>
      <c r="F59" s="316">
        <v>3.4642125660479903E-2</v>
      </c>
      <c r="G59" s="316">
        <v>3.4642125660479903E-2</v>
      </c>
      <c r="H59" s="316">
        <v>3.1492841509527178E-2</v>
      </c>
      <c r="I59" s="316">
        <v>2.834355735857446E-2</v>
      </c>
      <c r="J59" s="316">
        <v>2.834355735857446E-2</v>
      </c>
      <c r="K59" s="316">
        <v>2.834355735857446E-2</v>
      </c>
      <c r="L59" s="316">
        <v>2.5194273207621739E-2</v>
      </c>
      <c r="M59" s="316">
        <v>2.2044989056669011E-2</v>
      </c>
      <c r="N59" s="316">
        <v>1.889570490571631E-2</v>
      </c>
      <c r="O59" s="316">
        <v>1.889570490571631E-2</v>
      </c>
      <c r="P59" s="316">
        <v>1.5746420754763589E-2</v>
      </c>
      <c r="Q59" s="316">
        <v>1.5746420754763589E-2</v>
      </c>
      <c r="R59" s="316">
        <v>1.5746420754763589E-2</v>
      </c>
      <c r="S59" s="316">
        <v>1.541788577061135E-2</v>
      </c>
      <c r="T59" s="316">
        <v>1.5689560065896911E-2</v>
      </c>
      <c r="U59" s="316">
        <v>1.566298974121922E-2</v>
      </c>
      <c r="V59" s="316">
        <v>1.414145350176935E-2</v>
      </c>
      <c r="W59" s="316">
        <v>1.4382822815206571E-2</v>
      </c>
      <c r="X59" s="316">
        <v>1.6821176351908121E-2</v>
      </c>
      <c r="Y59" s="316">
        <v>1.630385036964133E-2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</v>
      </c>
      <c r="E63" s="232">
        <f t="shared" si="1"/>
        <v>1</v>
      </c>
      <c r="F63" s="232">
        <f t="shared" si="1"/>
        <v>1</v>
      </c>
      <c r="G63" s="232">
        <f t="shared" si="1"/>
        <v>1</v>
      </c>
      <c r="H63" s="232">
        <f t="shared" si="1"/>
        <v>1</v>
      </c>
      <c r="I63" s="232">
        <f t="shared" si="1"/>
        <v>1</v>
      </c>
      <c r="J63" s="232">
        <f t="shared" si="1"/>
        <v>1</v>
      </c>
      <c r="K63" s="232">
        <f t="shared" si="1"/>
        <v>1</v>
      </c>
      <c r="L63" s="232">
        <f t="shared" si="1"/>
        <v>0.99999999999999978</v>
      </c>
      <c r="M63" s="232">
        <f t="shared" si="1"/>
        <v>1.0000000000000004</v>
      </c>
      <c r="N63" s="232">
        <f t="shared" si="1"/>
        <v>0.99999999999999989</v>
      </c>
      <c r="O63" s="232">
        <f t="shared" si="1"/>
        <v>0.99999999999999989</v>
      </c>
      <c r="P63" s="232">
        <f t="shared" si="1"/>
        <v>0.99999999999999978</v>
      </c>
      <c r="Q63" s="232">
        <f t="shared" si="1"/>
        <v>0.99999999999999978</v>
      </c>
      <c r="R63" s="232">
        <f t="shared" si="1"/>
        <v>0.99999999999999978</v>
      </c>
      <c r="S63" s="232">
        <f t="shared" si="1"/>
        <v>1</v>
      </c>
      <c r="T63" s="232">
        <f t="shared" si="1"/>
        <v>1</v>
      </c>
      <c r="U63" s="232">
        <f t="shared" si="1"/>
        <v>1</v>
      </c>
      <c r="V63" s="232">
        <f t="shared" si="1"/>
        <v>1</v>
      </c>
      <c r="W63" s="232">
        <f t="shared" si="1"/>
        <v>0.99999999999999989</v>
      </c>
      <c r="X63" s="232">
        <f t="shared" si="1"/>
        <v>1.0000000000000002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5.7387822534242822E-2</v>
      </c>
      <c r="C64" s="299">
        <f t="shared" si="2"/>
        <v>5.7387822534242815E-2</v>
      </c>
      <c r="D64" s="299">
        <f t="shared" si="2"/>
        <v>5.7387822534242815E-2</v>
      </c>
      <c r="E64" s="299">
        <f t="shared" si="2"/>
        <v>5.7387822534242815E-2</v>
      </c>
      <c r="F64" s="299">
        <f t="shared" si="2"/>
        <v>5.7387822534242808E-2</v>
      </c>
      <c r="G64" s="299">
        <f t="shared" si="2"/>
        <v>5.7387822534242808E-2</v>
      </c>
      <c r="H64" s="299">
        <f t="shared" si="2"/>
        <v>5.7387822534242842E-2</v>
      </c>
      <c r="I64" s="299">
        <f t="shared" si="2"/>
        <v>5.7387822534242801E-2</v>
      </c>
      <c r="J64" s="299">
        <f t="shared" si="2"/>
        <v>5.7387822534242801E-2</v>
      </c>
      <c r="K64" s="299">
        <f t="shared" si="2"/>
        <v>5.7387822534242801E-2</v>
      </c>
      <c r="L64" s="299">
        <f t="shared" si="2"/>
        <v>5.738782253424278E-2</v>
      </c>
      <c r="M64" s="299">
        <f t="shared" si="2"/>
        <v>5.7387822534242856E-2</v>
      </c>
      <c r="N64" s="299">
        <f t="shared" si="2"/>
        <v>5.7387822534242829E-2</v>
      </c>
      <c r="O64" s="299">
        <f t="shared" si="2"/>
        <v>5.7387822534242829E-2</v>
      </c>
      <c r="P64" s="299">
        <f t="shared" si="2"/>
        <v>5.7387822534242808E-2</v>
      </c>
      <c r="Q64" s="299">
        <f t="shared" si="2"/>
        <v>5.7387822534242808E-2</v>
      </c>
      <c r="R64" s="299">
        <f t="shared" si="2"/>
        <v>5.7387822534242808E-2</v>
      </c>
      <c r="S64" s="299">
        <f t="shared" si="2"/>
        <v>5.4663601779718254E-2</v>
      </c>
      <c r="T64" s="299">
        <f t="shared" si="2"/>
        <v>5.5093262110130728E-2</v>
      </c>
      <c r="U64" s="299">
        <f t="shared" si="2"/>
        <v>5.5578182252200403E-2</v>
      </c>
      <c r="V64" s="299">
        <f t="shared" si="2"/>
        <v>5.5407780008147327E-2</v>
      </c>
      <c r="W64" s="299">
        <f t="shared" si="2"/>
        <v>5.6142240262103682E-2</v>
      </c>
      <c r="X64" s="299">
        <f t="shared" si="2"/>
        <v>5.2896237246393231E-2</v>
      </c>
      <c r="Y64" s="299">
        <f t="shared" si="2"/>
        <v>5.2971444931114206E-2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1.209566840433539E-2</v>
      </c>
      <c r="C65" s="233">
        <f t="shared" si="3"/>
        <v>1.2095668404335395E-2</v>
      </c>
      <c r="D65" s="233">
        <f t="shared" si="3"/>
        <v>1.2095668404335392E-2</v>
      </c>
      <c r="E65" s="233">
        <f t="shared" si="3"/>
        <v>1.2095668404335392E-2</v>
      </c>
      <c r="F65" s="233">
        <f t="shared" si="3"/>
        <v>1.2095668404335395E-2</v>
      </c>
      <c r="G65" s="233">
        <f t="shared" si="3"/>
        <v>1.2095668404335395E-2</v>
      </c>
      <c r="H65" s="233">
        <f t="shared" si="3"/>
        <v>1.2095668404335394E-2</v>
      </c>
      <c r="I65" s="233">
        <f t="shared" si="3"/>
        <v>1.2095668404335394E-2</v>
      </c>
      <c r="J65" s="233">
        <f t="shared" si="3"/>
        <v>1.2095668404335394E-2</v>
      </c>
      <c r="K65" s="233">
        <f t="shared" si="3"/>
        <v>1.2095668404335394E-2</v>
      </c>
      <c r="L65" s="233">
        <f t="shared" si="3"/>
        <v>1.2095668404335388E-2</v>
      </c>
      <c r="M65" s="233">
        <f t="shared" si="3"/>
        <v>1.2095668404335394E-2</v>
      </c>
      <c r="N65" s="233">
        <f t="shared" si="3"/>
        <v>1.2095668404335392E-2</v>
      </c>
      <c r="O65" s="233">
        <f t="shared" si="3"/>
        <v>1.2095668404335392E-2</v>
      </c>
      <c r="P65" s="233">
        <f t="shared" si="3"/>
        <v>1.209566840433539E-2</v>
      </c>
      <c r="Q65" s="233">
        <f t="shared" si="3"/>
        <v>1.209566840433539E-2</v>
      </c>
      <c r="R65" s="233">
        <f t="shared" si="3"/>
        <v>1.209566840433539E-2</v>
      </c>
      <c r="S65" s="233">
        <f t="shared" si="3"/>
        <v>1.1521482637184605E-2</v>
      </c>
      <c r="T65" s="233">
        <f t="shared" si="3"/>
        <v>1.1612042422408476E-2</v>
      </c>
      <c r="U65" s="233">
        <f t="shared" si="3"/>
        <v>1.1714249353810305E-2</v>
      </c>
      <c r="V65" s="233">
        <f t="shared" si="3"/>
        <v>1.167833356282188E-2</v>
      </c>
      <c r="W65" s="233">
        <f t="shared" si="3"/>
        <v>1.1833136224705745E-2</v>
      </c>
      <c r="X65" s="233">
        <f t="shared" si="3"/>
        <v>1.114897407350933E-2</v>
      </c>
      <c r="Y65" s="233">
        <f t="shared" si="3"/>
        <v>1.1164825645771021E-2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4.6869813550341734E-2</v>
      </c>
      <c r="C66" s="233">
        <f t="shared" si="4"/>
        <v>4.686981355034172E-2</v>
      </c>
      <c r="D66" s="233">
        <f t="shared" si="4"/>
        <v>4.6869813550341734E-2</v>
      </c>
      <c r="E66" s="233">
        <f t="shared" si="4"/>
        <v>4.6869813550341734E-2</v>
      </c>
      <c r="F66" s="233">
        <f t="shared" si="4"/>
        <v>4.686981355034172E-2</v>
      </c>
      <c r="G66" s="233">
        <f t="shared" si="4"/>
        <v>4.686981355034172E-2</v>
      </c>
      <c r="H66" s="233">
        <f t="shared" si="4"/>
        <v>4.6869813550341713E-2</v>
      </c>
      <c r="I66" s="233">
        <f t="shared" si="4"/>
        <v>4.6869813550341706E-2</v>
      </c>
      <c r="J66" s="233">
        <f t="shared" si="4"/>
        <v>4.6869813550341706E-2</v>
      </c>
      <c r="K66" s="233">
        <f t="shared" si="4"/>
        <v>4.6869813550341706E-2</v>
      </c>
      <c r="L66" s="233">
        <f t="shared" si="4"/>
        <v>4.6869813550341713E-2</v>
      </c>
      <c r="M66" s="233">
        <f t="shared" si="4"/>
        <v>4.6869813550341755E-2</v>
      </c>
      <c r="N66" s="233">
        <f t="shared" si="4"/>
        <v>4.6869813550341741E-2</v>
      </c>
      <c r="O66" s="233">
        <f t="shared" si="4"/>
        <v>4.6869813550341741E-2</v>
      </c>
      <c r="P66" s="233">
        <f t="shared" si="4"/>
        <v>4.6869813550341699E-2</v>
      </c>
      <c r="Q66" s="233">
        <f t="shared" si="4"/>
        <v>4.6869813550341699E-2</v>
      </c>
      <c r="R66" s="233">
        <f t="shared" si="4"/>
        <v>4.6869813550341699E-2</v>
      </c>
      <c r="S66" s="233">
        <f t="shared" si="4"/>
        <v>4.4644886497945721E-2</v>
      </c>
      <c r="T66" s="233">
        <f t="shared" si="4"/>
        <v>4.4995798916070563E-2</v>
      </c>
      <c r="U66" s="233">
        <f t="shared" si="4"/>
        <v>4.539184315754792E-2</v>
      </c>
      <c r="V66" s="233">
        <f t="shared" si="4"/>
        <v>4.5252672144349755E-2</v>
      </c>
      <c r="W66" s="233">
        <f t="shared" si="4"/>
        <v>4.5852520921370862E-2</v>
      </c>
      <c r="X66" s="233">
        <f t="shared" si="4"/>
        <v>4.3201443577576971E-2</v>
      </c>
      <c r="Y66" s="233">
        <f t="shared" si="4"/>
        <v>4.3262867238638904E-2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6.5921234688647259E-2</v>
      </c>
      <c r="C67" s="233">
        <f t="shared" si="5"/>
        <v>6.5921234688647246E-2</v>
      </c>
      <c r="D67" s="233">
        <f t="shared" si="5"/>
        <v>6.5921234688647232E-2</v>
      </c>
      <c r="E67" s="233">
        <f t="shared" si="5"/>
        <v>6.5921234688647232E-2</v>
      </c>
      <c r="F67" s="233">
        <f t="shared" si="5"/>
        <v>6.5921234688647204E-2</v>
      </c>
      <c r="G67" s="233">
        <f t="shared" si="5"/>
        <v>6.5921234688647204E-2</v>
      </c>
      <c r="H67" s="233">
        <f t="shared" si="5"/>
        <v>6.5921234688647232E-2</v>
      </c>
      <c r="I67" s="233">
        <f t="shared" si="5"/>
        <v>6.5921234688647232E-2</v>
      </c>
      <c r="J67" s="233">
        <f t="shared" si="5"/>
        <v>6.5921234688647232E-2</v>
      </c>
      <c r="K67" s="233">
        <f t="shared" si="5"/>
        <v>6.5921234688647232E-2</v>
      </c>
      <c r="L67" s="233">
        <f t="shared" si="5"/>
        <v>6.5921234688647218E-2</v>
      </c>
      <c r="M67" s="233">
        <f t="shared" si="5"/>
        <v>6.5921234688647232E-2</v>
      </c>
      <c r="N67" s="233">
        <f t="shared" si="5"/>
        <v>6.5921234688647246E-2</v>
      </c>
      <c r="O67" s="233">
        <f t="shared" si="5"/>
        <v>6.5921234688647246E-2</v>
      </c>
      <c r="P67" s="233">
        <f t="shared" si="5"/>
        <v>6.5921234688647218E-2</v>
      </c>
      <c r="Q67" s="233">
        <f t="shared" si="5"/>
        <v>6.5921234688647218E-2</v>
      </c>
      <c r="R67" s="233">
        <f t="shared" si="5"/>
        <v>6.5921234688647218E-2</v>
      </c>
      <c r="S67" s="233">
        <f t="shared" si="5"/>
        <v>6.2791929763450924E-2</v>
      </c>
      <c r="T67" s="233">
        <f t="shared" si="5"/>
        <v>6.3285479409120479E-2</v>
      </c>
      <c r="U67" s="233">
        <f t="shared" si="5"/>
        <v>6.3842505849208073E-2</v>
      </c>
      <c r="V67" s="233">
        <f t="shared" si="5"/>
        <v>6.3646765257813556E-2</v>
      </c>
      <c r="W67" s="233">
        <f t="shared" si="5"/>
        <v>6.4490437741495071E-2</v>
      </c>
      <c r="X67" s="233">
        <f t="shared" si="5"/>
        <v>6.0761762960865044E-2</v>
      </c>
      <c r="Y67" s="233">
        <f t="shared" si="5"/>
        <v>6.0848153822479011E-2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0.19374193585352276</v>
      </c>
      <c r="C68" s="300">
        <f t="shared" si="6"/>
        <v>0.19374193585352273</v>
      </c>
      <c r="D68" s="300">
        <f t="shared" si="6"/>
        <v>0.19374193585352262</v>
      </c>
      <c r="E68" s="300">
        <f t="shared" si="6"/>
        <v>0.19374193585352262</v>
      </c>
      <c r="F68" s="300">
        <f t="shared" si="6"/>
        <v>0.19374193585352265</v>
      </c>
      <c r="G68" s="300">
        <f t="shared" si="6"/>
        <v>0.19374193585352265</v>
      </c>
      <c r="H68" s="300">
        <f t="shared" si="6"/>
        <v>0.19374193585352267</v>
      </c>
      <c r="I68" s="300">
        <f t="shared" si="6"/>
        <v>0.19374193585352265</v>
      </c>
      <c r="J68" s="300">
        <f t="shared" si="6"/>
        <v>0.19374193585352265</v>
      </c>
      <c r="K68" s="300">
        <f t="shared" si="6"/>
        <v>0.19374193585352265</v>
      </c>
      <c r="L68" s="300">
        <f t="shared" si="6"/>
        <v>0.19374193585352262</v>
      </c>
      <c r="M68" s="300">
        <f t="shared" si="6"/>
        <v>0.1937419358535227</v>
      </c>
      <c r="N68" s="300">
        <f t="shared" si="6"/>
        <v>0.19374193585352265</v>
      </c>
      <c r="O68" s="300">
        <f t="shared" si="6"/>
        <v>0.19374193585352265</v>
      </c>
      <c r="P68" s="300">
        <f t="shared" si="6"/>
        <v>0.19374193585352265</v>
      </c>
      <c r="Q68" s="300">
        <f t="shared" si="6"/>
        <v>0.19374193585352265</v>
      </c>
      <c r="R68" s="300">
        <f t="shared" si="6"/>
        <v>0.19374193585352265</v>
      </c>
      <c r="S68" s="300">
        <f t="shared" si="6"/>
        <v>0.17877311921725475</v>
      </c>
      <c r="T68" s="300">
        <f t="shared" si="6"/>
        <v>0.18108771762055792</v>
      </c>
      <c r="U68" s="300">
        <f t="shared" si="6"/>
        <v>0.18372196621059256</v>
      </c>
      <c r="V68" s="300">
        <f t="shared" si="6"/>
        <v>0.182793690253191</v>
      </c>
      <c r="W68" s="300">
        <f t="shared" si="6"/>
        <v>0.18711384519618335</v>
      </c>
      <c r="X68" s="300">
        <f t="shared" si="6"/>
        <v>0.24248965681405188</v>
      </c>
      <c r="Y68" s="300">
        <f t="shared" si="6"/>
        <v>0.2409565315150326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0</v>
      </c>
      <c r="C69" s="301">
        <f t="shared" si="7"/>
        <v>0</v>
      </c>
      <c r="D69" s="301">
        <f t="shared" si="7"/>
        <v>0</v>
      </c>
      <c r="E69" s="301">
        <f t="shared" si="7"/>
        <v>0</v>
      </c>
      <c r="F69" s="301">
        <f t="shared" si="7"/>
        <v>0</v>
      </c>
      <c r="G69" s="301">
        <f t="shared" si="7"/>
        <v>0</v>
      </c>
      <c r="H69" s="301">
        <f t="shared" si="7"/>
        <v>0</v>
      </c>
      <c r="I69" s="301">
        <f t="shared" si="7"/>
        <v>0</v>
      </c>
      <c r="J69" s="301">
        <f t="shared" si="7"/>
        <v>0</v>
      </c>
      <c r="K69" s="301">
        <f t="shared" si="7"/>
        <v>0</v>
      </c>
      <c r="L69" s="301">
        <f t="shared" si="7"/>
        <v>0</v>
      </c>
      <c r="M69" s="301">
        <f t="shared" si="7"/>
        <v>0</v>
      </c>
      <c r="N69" s="301">
        <f t="shared" si="7"/>
        <v>0</v>
      </c>
      <c r="O69" s="301">
        <f t="shared" si="7"/>
        <v>0</v>
      </c>
      <c r="P69" s="301">
        <f t="shared" si="7"/>
        <v>0</v>
      </c>
      <c r="Q69" s="301">
        <f t="shared" si="7"/>
        <v>0</v>
      </c>
      <c r="R69" s="301">
        <f t="shared" si="7"/>
        <v>0</v>
      </c>
      <c r="S69" s="301">
        <f t="shared" si="7"/>
        <v>5.1138165947973444E-3</v>
      </c>
      <c r="T69" s="301">
        <f t="shared" si="7"/>
        <v>4.3117159587196807E-3</v>
      </c>
      <c r="U69" s="301">
        <f t="shared" si="7"/>
        <v>3.4043453959280027E-3</v>
      </c>
      <c r="V69" s="301">
        <f t="shared" si="7"/>
        <v>3.7234469958932533E-3</v>
      </c>
      <c r="W69" s="301">
        <f t="shared" si="7"/>
        <v>2.316937936439974E-3</v>
      </c>
      <c r="X69" s="301">
        <f t="shared" si="7"/>
        <v>1.3780834581308889E-3</v>
      </c>
      <c r="Y69" s="301">
        <f t="shared" si="7"/>
        <v>1.4238258847166874E-3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</v>
      </c>
      <c r="C70" s="301">
        <f t="shared" si="8"/>
        <v>0</v>
      </c>
      <c r="D70" s="301">
        <f t="shared" si="8"/>
        <v>0</v>
      </c>
      <c r="E70" s="301">
        <f t="shared" si="8"/>
        <v>0</v>
      </c>
      <c r="F70" s="301">
        <f t="shared" si="8"/>
        <v>0</v>
      </c>
      <c r="G70" s="301">
        <f t="shared" si="8"/>
        <v>0</v>
      </c>
      <c r="H70" s="301">
        <f t="shared" si="8"/>
        <v>0</v>
      </c>
      <c r="I70" s="301">
        <f t="shared" si="8"/>
        <v>0</v>
      </c>
      <c r="J70" s="301">
        <f t="shared" si="8"/>
        <v>0</v>
      </c>
      <c r="K70" s="301">
        <f t="shared" si="8"/>
        <v>0</v>
      </c>
      <c r="L70" s="301">
        <f t="shared" si="8"/>
        <v>0</v>
      </c>
      <c r="M70" s="301">
        <f t="shared" si="8"/>
        <v>0</v>
      </c>
      <c r="N70" s="301">
        <f t="shared" si="8"/>
        <v>0</v>
      </c>
      <c r="O70" s="301">
        <f t="shared" si="8"/>
        <v>0</v>
      </c>
      <c r="P70" s="301">
        <f t="shared" si="8"/>
        <v>0</v>
      </c>
      <c r="Q70" s="301">
        <f t="shared" si="8"/>
        <v>0</v>
      </c>
      <c r="R70" s="301">
        <f t="shared" si="8"/>
        <v>0</v>
      </c>
      <c r="S70" s="301">
        <f t="shared" si="8"/>
        <v>3.8451967087803116E-2</v>
      </c>
      <c r="T70" s="301">
        <f t="shared" si="8"/>
        <v>3.2420787304988367E-2</v>
      </c>
      <c r="U70" s="301">
        <f t="shared" si="8"/>
        <v>2.559805865015094E-2</v>
      </c>
      <c r="V70" s="301">
        <f t="shared" si="8"/>
        <v>2.799745721912043E-2</v>
      </c>
      <c r="W70" s="301">
        <f t="shared" si="8"/>
        <v>1.7421591022077493E-2</v>
      </c>
      <c r="X70" s="301">
        <f t="shared" si="8"/>
        <v>1.0362127540945723E-2</v>
      </c>
      <c r="Y70" s="301">
        <f t="shared" si="8"/>
        <v>1.0706075402388941E-2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0.25535365950803818</v>
      </c>
      <c r="C71" s="301">
        <f t="shared" si="9"/>
        <v>0.25535365950803812</v>
      </c>
      <c r="D71" s="301">
        <f t="shared" si="9"/>
        <v>0.25535365950803823</v>
      </c>
      <c r="E71" s="301">
        <f t="shared" si="9"/>
        <v>0.25535365950803823</v>
      </c>
      <c r="F71" s="301">
        <f t="shared" si="9"/>
        <v>0.25535365950803818</v>
      </c>
      <c r="G71" s="301">
        <f t="shared" si="9"/>
        <v>0.25535365950803818</v>
      </c>
      <c r="H71" s="301">
        <f t="shared" si="9"/>
        <v>0.25535365950803807</v>
      </c>
      <c r="I71" s="301">
        <f t="shared" si="9"/>
        <v>0.25535365950803823</v>
      </c>
      <c r="J71" s="301">
        <f t="shared" si="9"/>
        <v>0.25535365950803823</v>
      </c>
      <c r="K71" s="301">
        <f t="shared" si="9"/>
        <v>0.25535365950803823</v>
      </c>
      <c r="L71" s="301">
        <f t="shared" si="9"/>
        <v>0.25535365950803807</v>
      </c>
      <c r="M71" s="301">
        <f t="shared" si="9"/>
        <v>0.25535365950803829</v>
      </c>
      <c r="N71" s="301">
        <f t="shared" si="9"/>
        <v>0.25535365950803812</v>
      </c>
      <c r="O71" s="301">
        <f t="shared" si="9"/>
        <v>0.25535365950803812</v>
      </c>
      <c r="P71" s="301">
        <f t="shared" si="9"/>
        <v>0.25535365950803812</v>
      </c>
      <c r="Q71" s="301">
        <f t="shared" si="9"/>
        <v>0.25535365950803812</v>
      </c>
      <c r="R71" s="301">
        <f t="shared" si="9"/>
        <v>0.25535365950803812</v>
      </c>
      <c r="S71" s="301">
        <f t="shared" si="9"/>
        <v>0.24323192865546031</v>
      </c>
      <c r="T71" s="301">
        <f t="shared" si="9"/>
        <v>0.24514375128387225</v>
      </c>
      <c r="U71" s="301">
        <f t="shared" si="9"/>
        <v>0.24730145874476728</v>
      </c>
      <c r="V71" s="301">
        <f t="shared" si="9"/>
        <v>0.24654323453123539</v>
      </c>
      <c r="W71" s="301">
        <f t="shared" si="9"/>
        <v>0.24981129917158729</v>
      </c>
      <c r="X71" s="301">
        <f t="shared" si="9"/>
        <v>0.2353678386562279</v>
      </c>
      <c r="Y71" s="301">
        <f t="shared" si="9"/>
        <v>0.23570248382428899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0.29449818367249253</v>
      </c>
      <c r="C72" s="301">
        <f t="shared" si="10"/>
        <v>0.29449818367249242</v>
      </c>
      <c r="D72" s="301">
        <f t="shared" si="10"/>
        <v>0.29449818367249248</v>
      </c>
      <c r="E72" s="301">
        <f t="shared" si="10"/>
        <v>0.29449818367249248</v>
      </c>
      <c r="F72" s="301">
        <f t="shared" si="10"/>
        <v>0.29449818367249248</v>
      </c>
      <c r="G72" s="301">
        <f t="shared" si="10"/>
        <v>0.29449818367249248</v>
      </c>
      <c r="H72" s="301">
        <f t="shared" si="10"/>
        <v>0.29449818367249253</v>
      </c>
      <c r="I72" s="301">
        <f t="shared" si="10"/>
        <v>0.29449818367249259</v>
      </c>
      <c r="J72" s="301">
        <f t="shared" si="10"/>
        <v>0.29449818367249259</v>
      </c>
      <c r="K72" s="301">
        <f t="shared" si="10"/>
        <v>0.29449818367249259</v>
      </c>
      <c r="L72" s="301">
        <f t="shared" si="10"/>
        <v>0.29449818367249248</v>
      </c>
      <c r="M72" s="301">
        <f t="shared" si="10"/>
        <v>0.29449818367249259</v>
      </c>
      <c r="N72" s="301">
        <f t="shared" si="10"/>
        <v>0.29449818367249248</v>
      </c>
      <c r="O72" s="301">
        <f t="shared" si="10"/>
        <v>0.29449818367249248</v>
      </c>
      <c r="P72" s="301">
        <f t="shared" si="10"/>
        <v>0.29449818367249253</v>
      </c>
      <c r="Q72" s="301">
        <f t="shared" si="10"/>
        <v>0.29449818367249253</v>
      </c>
      <c r="R72" s="301">
        <f t="shared" si="10"/>
        <v>0.29449818367249253</v>
      </c>
      <c r="S72" s="301">
        <f t="shared" si="10"/>
        <v>0.29019464380556487</v>
      </c>
      <c r="T72" s="301">
        <f t="shared" si="10"/>
        <v>0.29088180007882264</v>
      </c>
      <c r="U72" s="301">
        <f t="shared" si="10"/>
        <v>0.29165334176793239</v>
      </c>
      <c r="V72" s="301">
        <f t="shared" si="10"/>
        <v>0.29138269136488548</v>
      </c>
      <c r="W72" s="301">
        <f t="shared" si="10"/>
        <v>0.29249531151620661</v>
      </c>
      <c r="X72" s="301">
        <f t="shared" si="10"/>
        <v>0.27406427447489429</v>
      </c>
      <c r="Y72" s="301">
        <f t="shared" si="10"/>
        <v>0.27453703975067101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</v>
      </c>
      <c r="C73" s="302">
        <f t="shared" si="11"/>
        <v>0</v>
      </c>
      <c r="D73" s="302">
        <f t="shared" si="11"/>
        <v>0</v>
      </c>
      <c r="E73" s="302">
        <f t="shared" si="11"/>
        <v>0</v>
      </c>
      <c r="F73" s="302">
        <f t="shared" si="11"/>
        <v>0</v>
      </c>
      <c r="G73" s="302">
        <f t="shared" si="11"/>
        <v>0</v>
      </c>
      <c r="H73" s="302">
        <f t="shared" si="11"/>
        <v>0</v>
      </c>
      <c r="I73" s="302">
        <f t="shared" si="11"/>
        <v>0</v>
      </c>
      <c r="J73" s="302">
        <f t="shared" si="11"/>
        <v>0</v>
      </c>
      <c r="K73" s="302">
        <f t="shared" si="11"/>
        <v>0</v>
      </c>
      <c r="L73" s="302">
        <f t="shared" si="11"/>
        <v>0</v>
      </c>
      <c r="M73" s="302">
        <f t="shared" si="11"/>
        <v>0</v>
      </c>
      <c r="N73" s="302">
        <f t="shared" si="11"/>
        <v>0</v>
      </c>
      <c r="O73" s="302">
        <f t="shared" si="11"/>
        <v>0</v>
      </c>
      <c r="P73" s="302">
        <f t="shared" si="11"/>
        <v>0</v>
      </c>
      <c r="Q73" s="302">
        <f t="shared" si="11"/>
        <v>0</v>
      </c>
      <c r="R73" s="302">
        <f t="shared" si="11"/>
        <v>0</v>
      </c>
      <c r="S73" s="302">
        <f t="shared" si="11"/>
        <v>5.7322007952467008E-3</v>
      </c>
      <c r="T73" s="302">
        <f t="shared" si="11"/>
        <v>4.8331067783298721E-3</v>
      </c>
      <c r="U73" s="302">
        <f t="shared" si="11"/>
        <v>3.8160131526199692E-3</v>
      </c>
      <c r="V73" s="302">
        <f t="shared" si="11"/>
        <v>4.1737018595138066E-3</v>
      </c>
      <c r="W73" s="302">
        <f t="shared" si="11"/>
        <v>2.602093507009792E-3</v>
      </c>
      <c r="X73" s="302">
        <f t="shared" si="11"/>
        <v>1.5527536725134636E-3</v>
      </c>
      <c r="Y73" s="302">
        <f t="shared" si="11"/>
        <v>1.6042939252811433E-3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0</v>
      </c>
      <c r="C74" s="302">
        <f t="shared" si="12"/>
        <v>0</v>
      </c>
      <c r="D74" s="302">
        <f t="shared" si="12"/>
        <v>0</v>
      </c>
      <c r="E74" s="302">
        <f t="shared" si="12"/>
        <v>0</v>
      </c>
      <c r="F74" s="302">
        <f t="shared" si="12"/>
        <v>0</v>
      </c>
      <c r="G74" s="302">
        <f t="shared" si="12"/>
        <v>0</v>
      </c>
      <c r="H74" s="302">
        <f t="shared" si="12"/>
        <v>0</v>
      </c>
      <c r="I74" s="302">
        <f t="shared" si="12"/>
        <v>0</v>
      </c>
      <c r="J74" s="302">
        <f t="shared" si="12"/>
        <v>0</v>
      </c>
      <c r="K74" s="302">
        <f t="shared" si="12"/>
        <v>0</v>
      </c>
      <c r="L74" s="302">
        <f t="shared" si="12"/>
        <v>0</v>
      </c>
      <c r="M74" s="302">
        <f t="shared" si="12"/>
        <v>0</v>
      </c>
      <c r="N74" s="302">
        <f t="shared" si="12"/>
        <v>0</v>
      </c>
      <c r="O74" s="302">
        <f t="shared" si="12"/>
        <v>0</v>
      </c>
      <c r="P74" s="302">
        <f t="shared" si="12"/>
        <v>0</v>
      </c>
      <c r="Q74" s="302">
        <f t="shared" si="12"/>
        <v>0</v>
      </c>
      <c r="R74" s="302">
        <f t="shared" si="12"/>
        <v>0</v>
      </c>
      <c r="S74" s="302">
        <f t="shared" si="12"/>
        <v>3.9441949531154917E-3</v>
      </c>
      <c r="T74" s="302">
        <f t="shared" si="12"/>
        <v>3.3255491291868718E-3</v>
      </c>
      <c r="U74" s="302">
        <f t="shared" si="12"/>
        <v>2.6257105002439577E-3</v>
      </c>
      <c r="V74" s="302">
        <f t="shared" si="12"/>
        <v>2.8718278368325399E-3</v>
      </c>
      <c r="W74" s="302">
        <f t="shared" si="12"/>
        <v>1.7870126443106261E-3</v>
      </c>
      <c r="X74" s="302">
        <f t="shared" si="12"/>
        <v>1.0628910364250546E-3</v>
      </c>
      <c r="Y74" s="302">
        <f t="shared" si="12"/>
        <v>1.0981713490327688E-3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0.29449818367249253</v>
      </c>
      <c r="C76" s="302">
        <f t="shared" si="14"/>
        <v>0.29449818367249242</v>
      </c>
      <c r="D76" s="302">
        <f t="shared" si="14"/>
        <v>0.29449818367249248</v>
      </c>
      <c r="E76" s="302">
        <f t="shared" si="14"/>
        <v>0.29449818367249248</v>
      </c>
      <c r="F76" s="302">
        <f t="shared" si="14"/>
        <v>0.29449818367249248</v>
      </c>
      <c r="G76" s="302">
        <f t="shared" si="14"/>
        <v>0.29449818367249248</v>
      </c>
      <c r="H76" s="302">
        <f t="shared" si="14"/>
        <v>0.29449818367249253</v>
      </c>
      <c r="I76" s="302">
        <f t="shared" si="14"/>
        <v>0.29449818367249259</v>
      </c>
      <c r="J76" s="302">
        <f t="shared" si="14"/>
        <v>0.29449818367249259</v>
      </c>
      <c r="K76" s="302">
        <f t="shared" si="14"/>
        <v>0.29449818367249259</v>
      </c>
      <c r="L76" s="302">
        <f t="shared" si="14"/>
        <v>0.29449818367249248</v>
      </c>
      <c r="M76" s="302">
        <f t="shared" si="14"/>
        <v>0.29449818367249259</v>
      </c>
      <c r="N76" s="302">
        <f t="shared" si="14"/>
        <v>0.29449818367249248</v>
      </c>
      <c r="O76" s="302">
        <f t="shared" si="14"/>
        <v>0.29449818367249248</v>
      </c>
      <c r="P76" s="302">
        <f t="shared" si="14"/>
        <v>0.29449818367249253</v>
      </c>
      <c r="Q76" s="302">
        <f t="shared" si="14"/>
        <v>0.29449818367249253</v>
      </c>
      <c r="R76" s="302">
        <f t="shared" si="14"/>
        <v>0.29449818367249253</v>
      </c>
      <c r="S76" s="302">
        <f t="shared" si="14"/>
        <v>0.28051824805720266</v>
      </c>
      <c r="T76" s="302">
        <f t="shared" si="14"/>
        <v>0.2827231441713059</v>
      </c>
      <c r="U76" s="302">
        <f t="shared" si="14"/>
        <v>0.28521161811506845</v>
      </c>
      <c r="V76" s="302">
        <f t="shared" si="14"/>
        <v>0.28433716166853912</v>
      </c>
      <c r="W76" s="302">
        <f t="shared" si="14"/>
        <v>0.28810620536488618</v>
      </c>
      <c r="X76" s="302">
        <f t="shared" si="14"/>
        <v>0.2714486297659558</v>
      </c>
      <c r="Y76" s="302">
        <f t="shared" si="14"/>
        <v>0.27183457447635712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7.4131681788379519E-2</v>
      </c>
      <c r="C77" s="235">
        <f t="shared" si="15"/>
        <v>7.4131681788379505E-2</v>
      </c>
      <c r="D77" s="235">
        <f t="shared" si="15"/>
        <v>7.4131681788379519E-2</v>
      </c>
      <c r="E77" s="235">
        <f t="shared" si="15"/>
        <v>7.4131681788379519E-2</v>
      </c>
      <c r="F77" s="235">
        <f t="shared" si="15"/>
        <v>7.4131681788379519E-2</v>
      </c>
      <c r="G77" s="235">
        <f t="shared" si="15"/>
        <v>7.4131681788379519E-2</v>
      </c>
      <c r="H77" s="235">
        <f t="shared" si="15"/>
        <v>7.4131681788379492E-2</v>
      </c>
      <c r="I77" s="235">
        <f t="shared" si="15"/>
        <v>7.4131681788379478E-2</v>
      </c>
      <c r="J77" s="235">
        <f t="shared" si="15"/>
        <v>7.4131681788379478E-2</v>
      </c>
      <c r="K77" s="235">
        <f t="shared" si="15"/>
        <v>7.4131681788379478E-2</v>
      </c>
      <c r="L77" s="235">
        <f t="shared" si="15"/>
        <v>7.4131681788379478E-2</v>
      </c>
      <c r="M77" s="235">
        <f t="shared" si="15"/>
        <v>7.4131681788379492E-2</v>
      </c>
      <c r="N77" s="235">
        <f t="shared" si="15"/>
        <v>7.4131681788379519E-2</v>
      </c>
      <c r="O77" s="235">
        <f t="shared" si="15"/>
        <v>7.4131681788379519E-2</v>
      </c>
      <c r="P77" s="235">
        <f t="shared" si="15"/>
        <v>7.4131681788379478E-2</v>
      </c>
      <c r="Q77" s="235">
        <f t="shared" si="15"/>
        <v>7.4131681788379478E-2</v>
      </c>
      <c r="R77" s="235">
        <f t="shared" si="15"/>
        <v>7.4131681788379478E-2</v>
      </c>
      <c r="S77" s="235">
        <f t="shared" si="15"/>
        <v>7.0612623960820131E-2</v>
      </c>
      <c r="T77" s="235">
        <f t="shared" si="15"/>
        <v>7.1167644895308871E-2</v>
      </c>
      <c r="U77" s="235">
        <f t="shared" si="15"/>
        <v>7.1794048617862288E-2</v>
      </c>
      <c r="V77" s="235">
        <f t="shared" si="15"/>
        <v>7.1573928662541919E-2</v>
      </c>
      <c r="W77" s="235">
        <f t="shared" si="15"/>
        <v>7.2522680007829812E-2</v>
      </c>
      <c r="X77" s="235">
        <f t="shared" si="15"/>
        <v>6.8329601197404791E-2</v>
      </c>
      <c r="Y77" s="235">
        <f t="shared" si="15"/>
        <v>6.8426751984898934E-2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0.49406911851986962</v>
      </c>
      <c r="C81" s="322">
        <f>IF(C$5=0,0,C$5/TEL_fec!C$5)</f>
        <v>0.4940691185198694</v>
      </c>
      <c r="D81" s="322">
        <f>IF(D$5=0,0,D$5/TEL_fec!D$5)</f>
        <v>0.49406911851986923</v>
      </c>
      <c r="E81" s="322">
        <f>IF(E$5=0,0,E$5/TEL_fec!E$5)</f>
        <v>0.49406911851986923</v>
      </c>
      <c r="F81" s="322">
        <f>IF(F$5=0,0,F$5/TEL_fec!F$5)</f>
        <v>0.49406911851986945</v>
      </c>
      <c r="G81" s="322">
        <f>IF(G$5=0,0,G$5/TEL_fec!G$5)</f>
        <v>0.49406911851986945</v>
      </c>
      <c r="H81" s="322">
        <f>IF(H$5=0,0,H$5/TEL_fec!H$5)</f>
        <v>0.4940691185198694</v>
      </c>
      <c r="I81" s="322">
        <f>IF(I$5=0,0,I$5/TEL_fec!I$5)</f>
        <v>0.49406911851986951</v>
      </c>
      <c r="J81" s="322">
        <f>IF(J$5=0,0,J$5/TEL_fec!J$5)</f>
        <v>0.49406911851986951</v>
      </c>
      <c r="K81" s="322">
        <f>IF(K$5=0,0,K$5/TEL_fec!K$5)</f>
        <v>0.49406911851986951</v>
      </c>
      <c r="L81" s="322">
        <f>IF(L$5=0,0,L$5/TEL_fec!L$5)</f>
        <v>0.49406911851986957</v>
      </c>
      <c r="M81" s="322">
        <f>IF(M$5=0,0,M$5/TEL_fec!M$5)</f>
        <v>0.49406911851986929</v>
      </c>
      <c r="N81" s="322">
        <f>IF(N$5=0,0,N$5/TEL_fec!N$5)</f>
        <v>0.49406911851986934</v>
      </c>
      <c r="O81" s="322">
        <f>IF(O$5=0,0,O$5/TEL_fec!O$5)</f>
        <v>0.49406911851986934</v>
      </c>
      <c r="P81" s="322">
        <f>IF(P$5=0,0,P$5/TEL_fec!P$5)</f>
        <v>0.49406911851986945</v>
      </c>
      <c r="Q81" s="322">
        <f>IF(Q$5=0,0,Q$5/TEL_fec!Q$5)</f>
        <v>0.49406911851986945</v>
      </c>
      <c r="R81" s="322">
        <f>IF(R$5=0,0,R$5/TEL_fec!R$5)</f>
        <v>0.49406911851986945</v>
      </c>
      <c r="S81" s="322">
        <f>IF(S$5=0,0,S$5/TEL_fec!S$5)</f>
        <v>0.48843004479788693</v>
      </c>
      <c r="T81" s="322">
        <f>IF(T$5=0,0,T$5/TEL_fec!T$5)</f>
        <v>0.48930155920053747</v>
      </c>
      <c r="U81" s="322">
        <f>IF(U$5=0,0,U$5/TEL_fec!U$5)</f>
        <v>0.49029287184643411</v>
      </c>
      <c r="V81" s="322">
        <f>IF(V$5=0,0,V$5/TEL_fec!V$5)</f>
        <v>0.48994357383087839</v>
      </c>
      <c r="W81" s="322">
        <f>IF(W$5=0,0,W$5/TEL_fec!W$5)</f>
        <v>0.49157750042443354</v>
      </c>
      <c r="X81" s="322">
        <f>IF(X$5=0,0,X$5/TEL_fec!X$5)</f>
        <v>0.5015834845958288</v>
      </c>
      <c r="Y81" s="322">
        <f>IF(Y$5=0,0,Y$5/TEL_fec!Y$5)</f>
        <v>0.50127487278517568</v>
      </c>
      <c r="DA81" s="95"/>
    </row>
    <row r="82" spans="1:105" ht="12" customHeight="1" x14ac:dyDescent="0.25">
      <c r="A82" s="55" t="s">
        <v>91</v>
      </c>
      <c r="B82" s="334">
        <f>IF(B$6=0,0,B$6/TEL_fec!B$6)</f>
        <v>0.46165396967244127</v>
      </c>
      <c r="C82" s="334">
        <f>IF(C$6=0,0,C$6/TEL_fec!C$6)</f>
        <v>0.46165396967244132</v>
      </c>
      <c r="D82" s="334">
        <f>IF(D$6=0,0,D$6/TEL_fec!D$6)</f>
        <v>0.46165396967244127</v>
      </c>
      <c r="E82" s="334">
        <f>IF(E$6=0,0,E$6/TEL_fec!E$6)</f>
        <v>0.46165396967244127</v>
      </c>
      <c r="F82" s="334">
        <f>IF(F$6=0,0,F$6/TEL_fec!F$6)</f>
        <v>0.46165396967244121</v>
      </c>
      <c r="G82" s="334">
        <f>IF(G$6=0,0,G$6/TEL_fec!G$6)</f>
        <v>0.46165396967244121</v>
      </c>
      <c r="H82" s="334">
        <f>IF(H$6=0,0,H$6/TEL_fec!H$6)</f>
        <v>0.46165396967244127</v>
      </c>
      <c r="I82" s="334">
        <f>IF(I$6=0,0,I$6/TEL_fec!I$6)</f>
        <v>0.46165396967244127</v>
      </c>
      <c r="J82" s="334">
        <f>IF(J$6=0,0,J$6/TEL_fec!J$6)</f>
        <v>0.46165396967244127</v>
      </c>
      <c r="K82" s="334">
        <f>IF(K$6=0,0,K$6/TEL_fec!K$6)</f>
        <v>0.46165396967244127</v>
      </c>
      <c r="L82" s="334">
        <f>IF(L$6=0,0,L$6/TEL_fec!L$6)</f>
        <v>0.4616539696724411</v>
      </c>
      <c r="M82" s="334">
        <f>IF(M$6=0,0,M$6/TEL_fec!M$6)</f>
        <v>0.46165396967244132</v>
      </c>
      <c r="N82" s="334">
        <f>IF(N$6=0,0,N$6/TEL_fec!N$6)</f>
        <v>0.46165396967244127</v>
      </c>
      <c r="O82" s="334">
        <f>IF(O$6=0,0,O$6/TEL_fec!O$6)</f>
        <v>0.46165396967244127</v>
      </c>
      <c r="P82" s="334">
        <f>IF(P$6=0,0,P$6/TEL_fec!P$6)</f>
        <v>0.46165396967244121</v>
      </c>
      <c r="Q82" s="334">
        <f>IF(Q$6=0,0,Q$6/TEL_fec!Q$6)</f>
        <v>0.46165396967244121</v>
      </c>
      <c r="R82" s="334">
        <f>IF(R$6=0,0,R$6/TEL_fec!R$6)</f>
        <v>0.46165396967244121</v>
      </c>
      <c r="S82" s="334">
        <f>IF(S$6=0,0,S$6/TEL_fec!S$6)</f>
        <v>0.46165396967244132</v>
      </c>
      <c r="T82" s="334">
        <f>IF(T$6=0,0,T$6/TEL_fec!T$6)</f>
        <v>0.46165396967244132</v>
      </c>
      <c r="U82" s="334">
        <f>IF(U$6=0,0,U$6/TEL_fec!U$6)</f>
        <v>0.46165396967244121</v>
      </c>
      <c r="V82" s="334">
        <f>IF(V$6=0,0,V$6/TEL_fec!V$6)</f>
        <v>0.46165396967244138</v>
      </c>
      <c r="W82" s="334">
        <f>IF(W$6=0,0,W$6/TEL_fec!W$6)</f>
        <v>0.46165396967244127</v>
      </c>
      <c r="X82" s="334">
        <f>IF(X$6=0,0,X$6/TEL_fec!X$6)</f>
        <v>0.46165396967244132</v>
      </c>
      <c r="Y82" s="334">
        <f>IF(Y$6=0,0,Y$6/TEL_fec!Y$6)</f>
        <v>0.46165396967244138</v>
      </c>
      <c r="DA82" s="67"/>
    </row>
    <row r="83" spans="1:105" ht="12" customHeight="1" x14ac:dyDescent="0.25">
      <c r="A83" s="173" t="s">
        <v>92</v>
      </c>
      <c r="B83" s="335">
        <f>IF(B$7=0,0,B$7/TEL_fec!B$7)</f>
        <v>0.1185881594933914</v>
      </c>
      <c r="C83" s="335">
        <f>IF(C$7=0,0,C$7/TEL_fec!C$7)</f>
        <v>0.11858815949339142</v>
      </c>
      <c r="D83" s="335">
        <f>IF(D$7=0,0,D$7/TEL_fec!D$7)</f>
        <v>0.11858815949339141</v>
      </c>
      <c r="E83" s="335">
        <f>IF(E$7=0,0,E$7/TEL_fec!E$7)</f>
        <v>0.11858815949339141</v>
      </c>
      <c r="F83" s="335">
        <f>IF(F$7=0,0,F$7/TEL_fec!F$7)</f>
        <v>0.11858815949339147</v>
      </c>
      <c r="G83" s="335">
        <f>IF(G$7=0,0,G$7/TEL_fec!G$7)</f>
        <v>0.11858815949339147</v>
      </c>
      <c r="H83" s="335">
        <f>IF(H$7=0,0,H$7/TEL_fec!H$7)</f>
        <v>0.11858815949339142</v>
      </c>
      <c r="I83" s="335">
        <f>IF(I$7=0,0,I$7/TEL_fec!I$7)</f>
        <v>0.11858815949339142</v>
      </c>
      <c r="J83" s="335">
        <f>IF(J$7=0,0,J$7/TEL_fec!J$7)</f>
        <v>0.11858815949339142</v>
      </c>
      <c r="K83" s="335">
        <f>IF(K$7=0,0,K$7/TEL_fec!K$7)</f>
        <v>0.11858815949339142</v>
      </c>
      <c r="L83" s="335">
        <f>IF(L$7=0,0,L$7/TEL_fec!L$7)</f>
        <v>0.11858815949339141</v>
      </c>
      <c r="M83" s="335">
        <f>IF(M$7=0,0,M$7/TEL_fec!M$7)</f>
        <v>0.11858815949339141</v>
      </c>
      <c r="N83" s="335">
        <f>IF(N$7=0,0,N$7/TEL_fec!N$7)</f>
        <v>0.11858815949339144</v>
      </c>
      <c r="O83" s="335">
        <f>IF(O$7=0,0,O$7/TEL_fec!O$7)</f>
        <v>0.11858815949339144</v>
      </c>
      <c r="P83" s="335">
        <f>IF(P$7=0,0,P$7/TEL_fec!P$7)</f>
        <v>0.11858815949339141</v>
      </c>
      <c r="Q83" s="335">
        <f>IF(Q$7=0,0,Q$7/TEL_fec!Q$7)</f>
        <v>0.11858815949339141</v>
      </c>
      <c r="R83" s="335">
        <f>IF(R$7=0,0,R$7/TEL_fec!R$7)</f>
        <v>0.11858815949339141</v>
      </c>
      <c r="S83" s="335">
        <f>IF(S$7=0,0,S$7/TEL_fec!S$7)</f>
        <v>0.11858815949339144</v>
      </c>
      <c r="T83" s="335">
        <f>IF(T$7=0,0,T$7/TEL_fec!T$7)</f>
        <v>0.11858815949339141</v>
      </c>
      <c r="U83" s="335">
        <f>IF(U$7=0,0,U$7/TEL_fec!U$7)</f>
        <v>0.11858815949339138</v>
      </c>
      <c r="V83" s="335">
        <f>IF(V$7=0,0,V$7/TEL_fec!V$7)</f>
        <v>0.11858815949339144</v>
      </c>
      <c r="W83" s="335">
        <f>IF(W$7=0,0,W$7/TEL_fec!W$7)</f>
        <v>0.11858815949339137</v>
      </c>
      <c r="X83" s="335">
        <f>IF(X$7=0,0,X$7/TEL_fec!X$7)</f>
        <v>0.11858815949339144</v>
      </c>
      <c r="Y83" s="335">
        <f>IF(Y$7=0,0,Y$7/TEL_fec!Y$7)</f>
        <v>0.11858815949339145</v>
      </c>
      <c r="DA83" s="177"/>
    </row>
    <row r="84" spans="1:105" ht="12" customHeight="1" x14ac:dyDescent="0.25">
      <c r="A84" s="173" t="s">
        <v>93</v>
      </c>
      <c r="B84" s="335">
        <f>IF(B$8=0,0,B$8/TEL_fec!B$8)</f>
        <v>0.63933256264848082</v>
      </c>
      <c r="C84" s="335">
        <f>IF(C$8=0,0,C$8/TEL_fec!C$8)</f>
        <v>0.63933256264848082</v>
      </c>
      <c r="D84" s="335">
        <f>IF(D$8=0,0,D$8/TEL_fec!D$8)</f>
        <v>0.63933256264848071</v>
      </c>
      <c r="E84" s="335">
        <f>IF(E$8=0,0,E$8/TEL_fec!E$8)</f>
        <v>0.63933256264848071</v>
      </c>
      <c r="F84" s="335">
        <f>IF(F$8=0,0,F$8/TEL_fec!F$8)</f>
        <v>0.63933256264848093</v>
      </c>
      <c r="G84" s="335">
        <f>IF(G$8=0,0,G$8/TEL_fec!G$8)</f>
        <v>0.63933256264848093</v>
      </c>
      <c r="H84" s="335">
        <f>IF(H$8=0,0,H$8/TEL_fec!H$8)</f>
        <v>0.63933256264848071</v>
      </c>
      <c r="I84" s="335">
        <f>IF(I$8=0,0,I$8/TEL_fec!I$8)</f>
        <v>0.6393325626484806</v>
      </c>
      <c r="J84" s="335">
        <f>IF(J$8=0,0,J$8/TEL_fec!J$8)</f>
        <v>0.6393325626484806</v>
      </c>
      <c r="K84" s="335">
        <f>IF(K$8=0,0,K$8/TEL_fec!K$8)</f>
        <v>0.6393325626484806</v>
      </c>
      <c r="L84" s="335">
        <f>IF(L$8=0,0,L$8/TEL_fec!L$8)</f>
        <v>0.63933256264848071</v>
      </c>
      <c r="M84" s="335">
        <f>IF(M$8=0,0,M$8/TEL_fec!M$8)</f>
        <v>0.63933256264848093</v>
      </c>
      <c r="N84" s="335">
        <f>IF(N$8=0,0,N$8/TEL_fec!N$8)</f>
        <v>0.63933256264848115</v>
      </c>
      <c r="O84" s="335">
        <f>IF(O$8=0,0,O$8/TEL_fec!O$8)</f>
        <v>0.63933256264848115</v>
      </c>
      <c r="P84" s="335">
        <f>IF(P$8=0,0,P$8/TEL_fec!P$8)</f>
        <v>0.63933256264848082</v>
      </c>
      <c r="Q84" s="335">
        <f>IF(Q$8=0,0,Q$8/TEL_fec!Q$8)</f>
        <v>0.63933256264848082</v>
      </c>
      <c r="R84" s="335">
        <f>IF(R$8=0,0,R$8/TEL_fec!R$8)</f>
        <v>0.63933256264848082</v>
      </c>
      <c r="S84" s="335">
        <f>IF(S$8=0,0,S$8/TEL_fec!S$8)</f>
        <v>0.63933256264848093</v>
      </c>
      <c r="T84" s="335">
        <f>IF(T$8=0,0,T$8/TEL_fec!T$8)</f>
        <v>0.63933256264848082</v>
      </c>
      <c r="U84" s="335">
        <f>IF(U$8=0,0,U$8/TEL_fec!U$8)</f>
        <v>0.63933256264848071</v>
      </c>
      <c r="V84" s="335">
        <f>IF(V$8=0,0,V$8/TEL_fec!V$8)</f>
        <v>0.63933256264848071</v>
      </c>
      <c r="W84" s="335">
        <f>IF(W$8=0,0,W$8/TEL_fec!W$8)</f>
        <v>0.63933256264848048</v>
      </c>
      <c r="X84" s="335">
        <f>IF(X$8=0,0,X$8/TEL_fec!X$8)</f>
        <v>0.6393325626484806</v>
      </c>
      <c r="Y84" s="335">
        <f>IF(Y$8=0,0,Y$8/TEL_fec!Y$8)</f>
        <v>0.63933256264848071</v>
      </c>
      <c r="DA84" s="177"/>
    </row>
    <row r="85" spans="1:105" ht="12" customHeight="1" x14ac:dyDescent="0.25">
      <c r="A85" s="173" t="s">
        <v>94</v>
      </c>
      <c r="B85" s="335">
        <f>IF(B$9=0,0,B$9/TEL_fec!B$9)</f>
        <v>0.45959389799154393</v>
      </c>
      <c r="C85" s="335">
        <f>IF(C$9=0,0,C$9/TEL_fec!C$9)</f>
        <v>0.45959389799154393</v>
      </c>
      <c r="D85" s="335">
        <f>IF(D$9=0,0,D$9/TEL_fec!D$9)</f>
        <v>0.45959389799154382</v>
      </c>
      <c r="E85" s="335">
        <f>IF(E$9=0,0,E$9/TEL_fec!E$9)</f>
        <v>0.45959389799154382</v>
      </c>
      <c r="F85" s="335">
        <f>IF(F$9=0,0,F$9/TEL_fec!F$9)</f>
        <v>0.45959389799154382</v>
      </c>
      <c r="G85" s="335">
        <f>IF(G$9=0,0,G$9/TEL_fec!G$9)</f>
        <v>0.45959389799154382</v>
      </c>
      <c r="H85" s="335">
        <f>IF(H$9=0,0,H$9/TEL_fec!H$9)</f>
        <v>0.45959389799154382</v>
      </c>
      <c r="I85" s="335">
        <f>IF(I$9=0,0,I$9/TEL_fec!I$9)</f>
        <v>0.45959389799154393</v>
      </c>
      <c r="J85" s="335">
        <f>IF(J$9=0,0,J$9/TEL_fec!J$9)</f>
        <v>0.45959389799154393</v>
      </c>
      <c r="K85" s="335">
        <f>IF(K$9=0,0,K$9/TEL_fec!K$9)</f>
        <v>0.45959389799154393</v>
      </c>
      <c r="L85" s="335">
        <f>IF(L$9=0,0,L$9/TEL_fec!L$9)</f>
        <v>0.45959389799154388</v>
      </c>
      <c r="M85" s="335">
        <f>IF(M$9=0,0,M$9/TEL_fec!M$9)</f>
        <v>0.45959389799154376</v>
      </c>
      <c r="N85" s="335">
        <f>IF(N$9=0,0,N$9/TEL_fec!N$9)</f>
        <v>0.45959389799154393</v>
      </c>
      <c r="O85" s="335">
        <f>IF(O$9=0,0,O$9/TEL_fec!O$9)</f>
        <v>0.45959389799154393</v>
      </c>
      <c r="P85" s="335">
        <f>IF(P$9=0,0,P$9/TEL_fec!P$9)</f>
        <v>0.45959389799154376</v>
      </c>
      <c r="Q85" s="335">
        <f>IF(Q$9=0,0,Q$9/TEL_fec!Q$9)</f>
        <v>0.45959389799154376</v>
      </c>
      <c r="R85" s="335">
        <f>IF(R$9=0,0,R$9/TEL_fec!R$9)</f>
        <v>0.45959389799154376</v>
      </c>
      <c r="S85" s="335">
        <f>IF(S$9=0,0,S$9/TEL_fec!S$9)</f>
        <v>0.45959389799154376</v>
      </c>
      <c r="T85" s="335">
        <f>IF(T$9=0,0,T$9/TEL_fec!T$9)</f>
        <v>0.45959389799154371</v>
      </c>
      <c r="U85" s="335">
        <f>IF(U$9=0,0,U$9/TEL_fec!U$9)</f>
        <v>0.45959389799154388</v>
      </c>
      <c r="V85" s="335">
        <f>IF(V$9=0,0,V$9/TEL_fec!V$9)</f>
        <v>0.45959389799154371</v>
      </c>
      <c r="W85" s="335">
        <f>IF(W$9=0,0,W$9/TEL_fec!W$9)</f>
        <v>0.45959389799154382</v>
      </c>
      <c r="X85" s="335">
        <f>IF(X$9=0,0,X$9/TEL_fec!X$9)</f>
        <v>0.45959389799154393</v>
      </c>
      <c r="Y85" s="335">
        <f>IF(Y$9=0,0,Y$9/TEL_fec!Y$9)</f>
        <v>0.45959389799154404</v>
      </c>
      <c r="DA85" s="177"/>
    </row>
    <row r="86" spans="1:105" ht="12" customHeight="1" x14ac:dyDescent="0.25">
      <c r="A86" s="56" t="s">
        <v>95</v>
      </c>
      <c r="B86" s="336">
        <f>IF(B$10=0,0,B$10/TEL_fec!B$10)</f>
        <v>0.79978172686646998</v>
      </c>
      <c r="C86" s="336">
        <f>IF(C$10=0,0,C$10/TEL_fec!C$10)</f>
        <v>0.79978172686647042</v>
      </c>
      <c r="D86" s="336">
        <f>IF(D$10=0,0,D$10/TEL_fec!D$10)</f>
        <v>0.79978172686646953</v>
      </c>
      <c r="E86" s="336">
        <f>IF(E$10=0,0,E$10/TEL_fec!E$10)</f>
        <v>0.79978172686646953</v>
      </c>
      <c r="F86" s="336">
        <f>IF(F$10=0,0,F$10/TEL_fec!F$10)</f>
        <v>0.79978172686647031</v>
      </c>
      <c r="G86" s="336">
        <f>IF(G$10=0,0,G$10/TEL_fec!G$10)</f>
        <v>0.79978172686647031</v>
      </c>
      <c r="H86" s="336">
        <f>IF(H$10=0,0,H$10/TEL_fec!H$10)</f>
        <v>0.79978172686646987</v>
      </c>
      <c r="I86" s="336">
        <f>IF(I$10=0,0,I$10/TEL_fec!I$10)</f>
        <v>0.79978172686647009</v>
      </c>
      <c r="J86" s="336">
        <f>IF(J$10=0,0,J$10/TEL_fec!J$10)</f>
        <v>0.79978172686647009</v>
      </c>
      <c r="K86" s="336">
        <f>IF(K$10=0,0,K$10/TEL_fec!K$10)</f>
        <v>0.79978172686647009</v>
      </c>
      <c r="L86" s="336">
        <f>IF(L$10=0,0,L$10/TEL_fec!L$10)</f>
        <v>0.79978172686647009</v>
      </c>
      <c r="M86" s="336">
        <f>IF(M$10=0,0,M$10/TEL_fec!M$10)</f>
        <v>0.79978172686646998</v>
      </c>
      <c r="N86" s="336">
        <f>IF(N$10=0,0,N$10/TEL_fec!N$10)</f>
        <v>0.79978172686646998</v>
      </c>
      <c r="O86" s="336">
        <f>IF(O$10=0,0,O$10/TEL_fec!O$10)</f>
        <v>0.79978172686646998</v>
      </c>
      <c r="P86" s="336">
        <f>IF(P$10=0,0,P$10/TEL_fec!P$10)</f>
        <v>0.79978172686646998</v>
      </c>
      <c r="Q86" s="336">
        <f>IF(Q$10=0,0,Q$10/TEL_fec!Q$10)</f>
        <v>0.79978172686646998</v>
      </c>
      <c r="R86" s="336">
        <f>IF(R$10=0,0,R$10/TEL_fec!R$10)</f>
        <v>0.79978172686646998</v>
      </c>
      <c r="S86" s="336">
        <f>IF(S$10=0,0,S$10/TEL_fec!S$10)</f>
        <v>0.79959123796889908</v>
      </c>
      <c r="T86" s="336">
        <f>IF(T$10=0,0,T$10/TEL_fec!T$10)</f>
        <v>0.79967027812156422</v>
      </c>
      <c r="U86" s="336">
        <f>IF(U$10=0,0,U$10/TEL_fec!U$10)</f>
        <v>0.79972833868182258</v>
      </c>
      <c r="V86" s="336">
        <f>IF(V$10=0,0,V$10/TEL_fec!V$10)</f>
        <v>0.79971120739732593</v>
      </c>
      <c r="W86" s="336">
        <f>IF(W$10=0,0,W$10/TEL_fec!W$10)</f>
        <v>0.79976713991533577</v>
      </c>
      <c r="X86" s="336">
        <f>IF(X$10=0,0,X$10/TEL_fec!X$10)</f>
        <v>0.76375439147550661</v>
      </c>
      <c r="Y86" s="336">
        <f>IF(Y$10=0,0,Y$10/TEL_fec!Y$10)</f>
        <v>0.76429890576733961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</v>
      </c>
      <c r="C87" s="349">
        <f>IF(C$16=0,0,C$16/TEL_fec!C$16)</f>
        <v>0</v>
      </c>
      <c r="D87" s="349">
        <f>IF(D$16=0,0,D$16/TEL_fec!D$16)</f>
        <v>0</v>
      </c>
      <c r="E87" s="349">
        <f>IF(E$16=0,0,E$16/TEL_fec!E$16)</f>
        <v>0</v>
      </c>
      <c r="F87" s="349">
        <f>IF(F$16=0,0,F$16/TEL_fec!F$16)</f>
        <v>0</v>
      </c>
      <c r="G87" s="349">
        <f>IF(G$16=0,0,G$16/TEL_fec!G$16)</f>
        <v>0</v>
      </c>
      <c r="H87" s="349">
        <f>IF(H$16=0,0,H$16/TEL_fec!H$16)</f>
        <v>0</v>
      </c>
      <c r="I87" s="349">
        <f>IF(I$16=0,0,I$16/TEL_fec!I$16)</f>
        <v>0</v>
      </c>
      <c r="J87" s="349">
        <f>IF(J$16=0,0,J$16/TEL_fec!J$16)</f>
        <v>0</v>
      </c>
      <c r="K87" s="349">
        <f>IF(K$16=0,0,K$16/TEL_fec!K$16)</f>
        <v>0</v>
      </c>
      <c r="L87" s="349">
        <f>IF(L$16=0,0,L$16/TEL_fec!L$16)</f>
        <v>0</v>
      </c>
      <c r="M87" s="349">
        <f>IF(M$16=0,0,M$16/TEL_fec!M$16)</f>
        <v>0</v>
      </c>
      <c r="N87" s="349">
        <f>IF(N$16=0,0,N$16/TEL_fec!N$16)</f>
        <v>0</v>
      </c>
      <c r="O87" s="349">
        <f>IF(O$16=0,0,O$16/TEL_fec!O$16)</f>
        <v>0</v>
      </c>
      <c r="P87" s="349">
        <f>IF(P$16=0,0,P$16/TEL_fec!P$16)</f>
        <v>0</v>
      </c>
      <c r="Q87" s="349">
        <f>IF(Q$16=0,0,Q$16/TEL_fec!Q$16)</f>
        <v>0</v>
      </c>
      <c r="R87" s="349">
        <f>IF(R$16=0,0,R$16/TEL_fec!R$16)</f>
        <v>0</v>
      </c>
      <c r="S87" s="349">
        <f>IF(S$16=0,0,S$16/TEL_fec!S$16)</f>
        <v>0.491408827246617</v>
      </c>
      <c r="T87" s="349">
        <f>IF(T$16=0,0,T$16/TEL_fec!T$16)</f>
        <v>0.49140882724661739</v>
      </c>
      <c r="U87" s="349">
        <f>IF(U$16=0,0,U$16/TEL_fec!U$16)</f>
        <v>0.49140882724661744</v>
      </c>
      <c r="V87" s="349">
        <f>IF(V$16=0,0,V$16/TEL_fec!V$16)</f>
        <v>0.49140882724661739</v>
      </c>
      <c r="W87" s="349">
        <f>IF(W$16=0,0,W$16/TEL_fec!W$16)</f>
        <v>0.49269611122592449</v>
      </c>
      <c r="X87" s="349">
        <f>IF(X$16=0,0,X$16/TEL_fec!X$16)</f>
        <v>0.494911621049683</v>
      </c>
      <c r="Y87" s="349">
        <f>IF(Y$16=0,0,Y$16/TEL_fec!Y$16)</f>
        <v>0.49491163614311379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</v>
      </c>
      <c r="C88" s="349">
        <f>IF(C$27=0,0,C$27/TEL_fec!C$27)</f>
        <v>0</v>
      </c>
      <c r="D88" s="349">
        <f>IF(D$27=0,0,D$27/TEL_fec!D$27)</f>
        <v>0</v>
      </c>
      <c r="E88" s="349">
        <f>IF(E$27=0,0,E$27/TEL_fec!E$27)</f>
        <v>0</v>
      </c>
      <c r="F88" s="349">
        <f>IF(F$27=0,0,F$27/TEL_fec!F$27)</f>
        <v>0</v>
      </c>
      <c r="G88" s="349">
        <f>IF(G$27=0,0,G$27/TEL_fec!G$27)</f>
        <v>0</v>
      </c>
      <c r="H88" s="349">
        <f>IF(H$27=0,0,H$27/TEL_fec!H$27)</f>
        <v>0</v>
      </c>
      <c r="I88" s="349">
        <f>IF(I$27=0,0,I$27/TEL_fec!I$27)</f>
        <v>0</v>
      </c>
      <c r="J88" s="349">
        <f>IF(J$27=0,0,J$27/TEL_fec!J$27)</f>
        <v>0</v>
      </c>
      <c r="K88" s="349">
        <f>IF(K$27=0,0,K$27/TEL_fec!K$27)</f>
        <v>0</v>
      </c>
      <c r="L88" s="349">
        <f>IF(L$27=0,0,L$27/TEL_fec!L$27)</f>
        <v>0</v>
      </c>
      <c r="M88" s="349">
        <f>IF(M$27=0,0,M$27/TEL_fec!M$27)</f>
        <v>0</v>
      </c>
      <c r="N88" s="349">
        <f>IF(N$27=0,0,N$27/TEL_fec!N$27)</f>
        <v>0</v>
      </c>
      <c r="O88" s="349">
        <f>IF(O$27=0,0,O$27/TEL_fec!O$27)</f>
        <v>0</v>
      </c>
      <c r="P88" s="349">
        <f>IF(P$27=0,0,P$27/TEL_fec!P$27)</f>
        <v>0</v>
      </c>
      <c r="Q88" s="349">
        <f>IF(Q$27=0,0,Q$27/TEL_fec!Q$27)</f>
        <v>0</v>
      </c>
      <c r="R88" s="349">
        <f>IF(R$27=0,0,R$27/TEL_fec!R$27)</f>
        <v>0</v>
      </c>
      <c r="S88" s="349">
        <f>IF(S$27=0,0,S$27/TEL_fec!S$27)</f>
        <v>0.43470780871816128</v>
      </c>
      <c r="T88" s="349">
        <f>IF(T$27=0,0,T$27/TEL_fec!T$27)</f>
        <v>0.43470780871816128</v>
      </c>
      <c r="U88" s="349">
        <f>IF(U$27=0,0,U$27/TEL_fec!U$27)</f>
        <v>0.4347078087181615</v>
      </c>
      <c r="V88" s="349">
        <f>IF(V$27=0,0,V$27/TEL_fec!V$27)</f>
        <v>0.43470780871816145</v>
      </c>
      <c r="W88" s="349">
        <f>IF(W$27=0,0,W$27/TEL_fec!W$27)</f>
        <v>0.43584655993062549</v>
      </c>
      <c r="X88" s="349">
        <f>IF(X$27=0,0,X$27/TEL_fec!X$27)</f>
        <v>0.43780643400548863</v>
      </c>
      <c r="Y88" s="349">
        <f>IF(Y$27=0,0,Y$27/TEL_fec!Y$27)</f>
        <v>0.43780644735736984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0.56417673936348012</v>
      </c>
      <c r="C89" s="349">
        <f>IF(C$38=0,0,C$38/TEL_fec!C$38)</f>
        <v>0.56417673936347978</v>
      </c>
      <c r="D89" s="349">
        <f>IF(D$38=0,0,D$38/TEL_fec!D$38)</f>
        <v>0.56417673936348012</v>
      </c>
      <c r="E89" s="349">
        <f>IF(E$38=0,0,E$38/TEL_fec!E$38)</f>
        <v>0.56417673936348012</v>
      </c>
      <c r="F89" s="349">
        <f>IF(F$38=0,0,F$38/TEL_fec!F$38)</f>
        <v>0.5641767393634799</v>
      </c>
      <c r="G89" s="349">
        <f>IF(G$38=0,0,G$38/TEL_fec!G$38)</f>
        <v>0.5641767393634799</v>
      </c>
      <c r="H89" s="349">
        <f>IF(H$38=0,0,H$38/TEL_fec!H$38)</f>
        <v>0.56417673936347967</v>
      </c>
      <c r="I89" s="349">
        <f>IF(I$38=0,0,I$38/TEL_fec!I$38)</f>
        <v>0.56417673936348012</v>
      </c>
      <c r="J89" s="349">
        <f>IF(J$38=0,0,J$38/TEL_fec!J$38)</f>
        <v>0.56417673936348012</v>
      </c>
      <c r="K89" s="349">
        <f>IF(K$38=0,0,K$38/TEL_fec!K$38)</f>
        <v>0.56417673936348012</v>
      </c>
      <c r="L89" s="349">
        <f>IF(L$38=0,0,L$38/TEL_fec!L$38)</f>
        <v>0.5641767393634799</v>
      </c>
      <c r="M89" s="349">
        <f>IF(M$38=0,0,M$38/TEL_fec!M$38)</f>
        <v>0.5641767393634799</v>
      </c>
      <c r="N89" s="349">
        <f>IF(N$38=0,0,N$38/TEL_fec!N$38)</f>
        <v>0.56417673936347978</v>
      </c>
      <c r="O89" s="349">
        <f>IF(O$38=0,0,O$38/TEL_fec!O$38)</f>
        <v>0.56417673936347978</v>
      </c>
      <c r="P89" s="349">
        <f>IF(P$38=0,0,P$38/TEL_fec!P$38)</f>
        <v>0.5641767393634799</v>
      </c>
      <c r="Q89" s="349">
        <f>IF(Q$38=0,0,Q$38/TEL_fec!Q$38)</f>
        <v>0.5641767393634799</v>
      </c>
      <c r="R89" s="349">
        <f>IF(R$38=0,0,R$38/TEL_fec!R$38)</f>
        <v>0.5641767393634799</v>
      </c>
      <c r="S89" s="349">
        <f>IF(S$38=0,0,S$38/TEL_fec!S$38)</f>
        <v>0.56417673936348001</v>
      </c>
      <c r="T89" s="349">
        <f>IF(T$38=0,0,T$38/TEL_fec!T$38)</f>
        <v>0.5641767393634799</v>
      </c>
      <c r="U89" s="349">
        <f>IF(U$38=0,0,U$38/TEL_fec!U$38)</f>
        <v>0.5641767393634799</v>
      </c>
      <c r="V89" s="349">
        <f>IF(V$38=0,0,V$38/TEL_fec!V$38)</f>
        <v>0.56417673936348001</v>
      </c>
      <c r="W89" s="349">
        <f>IF(W$38=0,0,W$38/TEL_fec!W$38)</f>
        <v>0.56417673936348012</v>
      </c>
      <c r="X89" s="349">
        <f>IF(X$38=0,0,X$38/TEL_fec!X$38)</f>
        <v>0.56417673936347967</v>
      </c>
      <c r="Y89" s="349">
        <f>IF(Y$38=0,0,Y$38/TEL_fec!Y$38)</f>
        <v>0.56417673936348012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0.40901879864230123</v>
      </c>
      <c r="C90" s="349">
        <f>IF(C$39=0,0,C$39/TEL_fec!C$39)</f>
        <v>0.40901879864230117</v>
      </c>
      <c r="D90" s="349">
        <f>IF(D$39=0,0,D$39/TEL_fec!D$39)</f>
        <v>0.40901879864230123</v>
      </c>
      <c r="E90" s="349">
        <f>IF(E$39=0,0,E$39/TEL_fec!E$39)</f>
        <v>0.40901879864230123</v>
      </c>
      <c r="F90" s="349">
        <f>IF(F$39=0,0,F$39/TEL_fec!F$39)</f>
        <v>0.40901879864230117</v>
      </c>
      <c r="G90" s="349">
        <f>IF(G$39=0,0,G$39/TEL_fec!G$39)</f>
        <v>0.40901879864230117</v>
      </c>
      <c r="H90" s="349">
        <f>IF(H$39=0,0,H$39/TEL_fec!H$39)</f>
        <v>0.40901879864230128</v>
      </c>
      <c r="I90" s="349">
        <f>IF(I$39=0,0,I$39/TEL_fec!I$39)</f>
        <v>0.4090187986423014</v>
      </c>
      <c r="J90" s="349">
        <f>IF(J$39=0,0,J$39/TEL_fec!J$39)</f>
        <v>0.4090187986423014</v>
      </c>
      <c r="K90" s="349">
        <f>IF(K$39=0,0,K$39/TEL_fec!K$39)</f>
        <v>0.4090187986423014</v>
      </c>
      <c r="L90" s="349">
        <f>IF(L$39=0,0,L$39/TEL_fec!L$39)</f>
        <v>0.40901879864230134</v>
      </c>
      <c r="M90" s="349">
        <f>IF(M$39=0,0,M$39/TEL_fec!M$39)</f>
        <v>0.40901879864230128</v>
      </c>
      <c r="N90" s="349">
        <f>IF(N$39=0,0,N$39/TEL_fec!N$39)</f>
        <v>0.40901879864230128</v>
      </c>
      <c r="O90" s="349">
        <f>IF(O$39=0,0,O$39/TEL_fec!O$39)</f>
        <v>0.40901879864230128</v>
      </c>
      <c r="P90" s="349">
        <f>IF(P$39=0,0,P$39/TEL_fec!P$39)</f>
        <v>0.40901879864230134</v>
      </c>
      <c r="Q90" s="349">
        <f>IF(Q$39=0,0,Q$39/TEL_fec!Q$39)</f>
        <v>0.40901879864230134</v>
      </c>
      <c r="R90" s="349">
        <f>IF(R$39=0,0,R$39/TEL_fec!R$39)</f>
        <v>0.40901879864230134</v>
      </c>
      <c r="S90" s="349">
        <f>IF(S$39=0,0,S$39/TEL_fec!S$39)</f>
        <v>0.40667277276592756</v>
      </c>
      <c r="T90" s="349">
        <f>IF(T$39=0,0,T$39/TEL_fec!T$39)</f>
        <v>0.4070436194995331</v>
      </c>
      <c r="U90" s="349">
        <f>IF(U$39=0,0,U$39/TEL_fec!U$39)</f>
        <v>0.40746180975035451</v>
      </c>
      <c r="V90" s="349">
        <f>IF(V$39=0,0,V$39/TEL_fec!V$39)</f>
        <v>0.40731490034630191</v>
      </c>
      <c r="W90" s="349">
        <f>IF(W$39=0,0,W$39/TEL_fec!W$39)</f>
        <v>0.40798651915420003</v>
      </c>
      <c r="X90" s="349">
        <f>IF(X$39=0,0,X$39/TEL_fec!X$39)</f>
        <v>0.40839076833645283</v>
      </c>
      <c r="Y90" s="349">
        <f>IF(Y$39=0,0,Y$39/TEL_fec!Y$39)</f>
        <v>0.40837107109423271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0.44633465209124135</v>
      </c>
      <c r="C91" s="337">
        <f>IF(C$59=0,0,C$59/TEL_fec!C$59)</f>
        <v>0.44633465209124129</v>
      </c>
      <c r="D91" s="337">
        <f>IF(D$59=0,0,D$59/TEL_fec!D$59)</f>
        <v>0.44633465209124129</v>
      </c>
      <c r="E91" s="337">
        <f>IF(E$59=0,0,E$59/TEL_fec!E$59)</f>
        <v>0.44633465209124129</v>
      </c>
      <c r="F91" s="337">
        <f>IF(F$59=0,0,F$59/TEL_fec!F$59)</f>
        <v>0.4463346520912414</v>
      </c>
      <c r="G91" s="337">
        <f>IF(G$59=0,0,G$59/TEL_fec!G$59)</f>
        <v>0.4463346520912414</v>
      </c>
      <c r="H91" s="337">
        <f>IF(H$59=0,0,H$59/TEL_fec!H$59)</f>
        <v>0.44633465209124112</v>
      </c>
      <c r="I91" s="337">
        <f>IF(I$59=0,0,I$59/TEL_fec!I$59)</f>
        <v>0.44633465209124129</v>
      </c>
      <c r="J91" s="337">
        <f>IF(J$59=0,0,J$59/TEL_fec!J$59)</f>
        <v>0.44633465209124129</v>
      </c>
      <c r="K91" s="337">
        <f>IF(K$59=0,0,K$59/TEL_fec!K$59)</f>
        <v>0.44633465209124129</v>
      </c>
      <c r="L91" s="337">
        <f>IF(L$59=0,0,L$59/TEL_fec!L$59)</f>
        <v>0.44633465209124118</v>
      </c>
      <c r="M91" s="337">
        <f>IF(M$59=0,0,M$59/TEL_fec!M$59)</f>
        <v>0.44633465209124124</v>
      </c>
      <c r="N91" s="337">
        <f>IF(N$59=0,0,N$59/TEL_fec!N$59)</f>
        <v>0.44633465209124135</v>
      </c>
      <c r="O91" s="337">
        <f>IF(O$59=0,0,O$59/TEL_fec!O$59)</f>
        <v>0.44633465209124135</v>
      </c>
      <c r="P91" s="337">
        <f>IF(P$59=0,0,P$59/TEL_fec!P$59)</f>
        <v>0.44633465209124107</v>
      </c>
      <c r="Q91" s="337">
        <f>IF(Q$59=0,0,Q$59/TEL_fec!Q$59)</f>
        <v>0.44633465209124107</v>
      </c>
      <c r="R91" s="337">
        <f>IF(R$59=0,0,R$59/TEL_fec!R$59)</f>
        <v>0.44633465209124107</v>
      </c>
      <c r="S91" s="337">
        <f>IF(S$59=0,0,S$59/TEL_fec!S$59)</f>
        <v>0.44633465209124129</v>
      </c>
      <c r="T91" s="337">
        <f>IF(T$59=0,0,T$59/TEL_fec!T$59)</f>
        <v>0.4463346520912414</v>
      </c>
      <c r="U91" s="337">
        <f>IF(U$59=0,0,U$59/TEL_fec!U$59)</f>
        <v>0.44633465209124135</v>
      </c>
      <c r="V91" s="337">
        <f>IF(V$59=0,0,V$59/TEL_fec!V$59)</f>
        <v>0.44633465209124118</v>
      </c>
      <c r="W91" s="337">
        <f>IF(W$59=0,0,W$59/TEL_fec!W$59)</f>
        <v>0.44633465209124124</v>
      </c>
      <c r="X91" s="337">
        <f>IF(X$59=0,0,X$59/TEL_fec!X$59)</f>
        <v>0.44633465209124135</v>
      </c>
      <c r="Y91" s="337">
        <f>IF(Y$59=0,0,Y$59/TEL_fec!Y$59)</f>
        <v>0.44633465209124129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CY: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8.5896722140139159E-2</v>
      </c>
      <c r="T5" s="223">
        <v>7.3092242033841376E-2</v>
      </c>
      <c r="U5" s="223">
        <v>5.7086641814079908E-2</v>
      </c>
      <c r="V5" s="223">
        <v>5.3885521632149207E-2</v>
      </c>
      <c r="W5" s="223">
        <v>3.4697522646411183E-2</v>
      </c>
      <c r="X5" s="223">
        <v>2.4846122294831088E-2</v>
      </c>
      <c r="Y5" s="223">
        <v>2.484612226989066E-2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1.3041688544551401E-4</v>
      </c>
      <c r="T10" s="260">
        <v>7.8031307751216965E-5</v>
      </c>
      <c r="U10" s="260">
        <v>3.7526448310748103E-5</v>
      </c>
      <c r="V10" s="260">
        <v>4.255780750422285E-5</v>
      </c>
      <c r="W10" s="260">
        <v>9.4921517410556658E-6</v>
      </c>
      <c r="X10" s="260">
        <v>1.4956732974228841E-6</v>
      </c>
      <c r="Y10" s="260">
        <v>1.6071640552591701E-6</v>
      </c>
      <c r="DA10" s="68" t="s">
        <v>2818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1.3041688544551401E-4</v>
      </c>
      <c r="T11" s="226">
        <v>7.8031307751216965E-5</v>
      </c>
      <c r="U11" s="226">
        <v>3.7526448310748103E-5</v>
      </c>
      <c r="V11" s="226">
        <v>4.255780750422285E-5</v>
      </c>
      <c r="W11" s="226">
        <v>9.4921517410556658E-6</v>
      </c>
      <c r="X11" s="226">
        <v>1.4956732974228841E-6</v>
      </c>
      <c r="Y11" s="226">
        <v>1.6071640552591701E-6</v>
      </c>
      <c r="DA11" s="69" t="s">
        <v>2819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7.0492853633994761E-3</v>
      </c>
      <c r="T16" s="261">
        <v>6.0011680048841229E-3</v>
      </c>
      <c r="U16" s="261">
        <v>4.6889683862276019E-3</v>
      </c>
      <c r="V16" s="261">
        <v>4.4254490814776689E-3</v>
      </c>
      <c r="W16" s="261">
        <v>2.8510709995619278E-3</v>
      </c>
      <c r="X16" s="261">
        <v>2.0420241058794792E-3</v>
      </c>
      <c r="Y16" s="261">
        <v>2.0420149402056481E-3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2.4271892262719139E-4</v>
      </c>
      <c r="X19" s="229">
        <v>4.8543785305780871E-4</v>
      </c>
      <c r="Y19" s="229">
        <v>4.8543785257070232E-4</v>
      </c>
      <c r="DA19" s="73" t="s">
        <v>2827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7.0492853633994761E-3</v>
      </c>
      <c r="T20" s="229">
        <v>6.0011680048841229E-3</v>
      </c>
      <c r="U20" s="229">
        <v>4.6889683862276019E-3</v>
      </c>
      <c r="V20" s="229">
        <v>4.4254490814776689E-3</v>
      </c>
      <c r="W20" s="229">
        <v>2.6083520769347372E-3</v>
      </c>
      <c r="X20" s="229">
        <v>1.5565862528216701E-3</v>
      </c>
      <c r="Y20" s="229">
        <v>1.5565770876349459E-3</v>
      </c>
      <c r="DA20" s="73" t="s">
        <v>2828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5.9918925588895548E-2</v>
      </c>
      <c r="T27" s="261">
        <v>5.1009928041515051E-2</v>
      </c>
      <c r="U27" s="261">
        <v>3.9856231282934619E-2</v>
      </c>
      <c r="V27" s="261">
        <v>3.76163171925602E-2</v>
      </c>
      <c r="W27" s="261">
        <v>2.4234103496276381E-2</v>
      </c>
      <c r="X27" s="261">
        <v>1.7357204899975571E-2</v>
      </c>
      <c r="Y27" s="261">
        <v>1.7357126991748021E-2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2.0631108423311258E-3</v>
      </c>
      <c r="X30" s="229">
        <v>4.1262217509913744E-3</v>
      </c>
      <c r="Y30" s="229">
        <v>4.1262217468509719E-3</v>
      </c>
      <c r="DA30" s="73" t="s">
        <v>2838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5.9918925588895548E-2</v>
      </c>
      <c r="T31" s="229">
        <v>5.1009928041515051E-2</v>
      </c>
      <c r="U31" s="229">
        <v>3.9856231282934619E-2</v>
      </c>
      <c r="V31" s="229">
        <v>3.76163171925602E-2</v>
      </c>
      <c r="W31" s="229">
        <v>2.217099265394526E-2</v>
      </c>
      <c r="X31" s="229">
        <v>1.32309831489842E-2</v>
      </c>
      <c r="Y31" s="229">
        <v>1.323090524489704E-2</v>
      </c>
      <c r="DA31" s="73" t="s">
        <v>2839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0</v>
      </c>
      <c r="C39" s="261">
        <f t="shared" si="0"/>
        <v>0</v>
      </c>
      <c r="D39" s="261">
        <f t="shared" si="0"/>
        <v>0</v>
      </c>
      <c r="E39" s="261">
        <f t="shared" si="0"/>
        <v>0</v>
      </c>
      <c r="F39" s="261">
        <f t="shared" si="0"/>
        <v>0</v>
      </c>
      <c r="G39" s="261">
        <f t="shared" si="0"/>
        <v>0</v>
      </c>
      <c r="H39" s="261">
        <f t="shared" si="0"/>
        <v>0</v>
      </c>
      <c r="I39" s="261">
        <f t="shared" si="0"/>
        <v>0</v>
      </c>
      <c r="J39" s="261">
        <f t="shared" si="0"/>
        <v>0</v>
      </c>
      <c r="K39" s="261">
        <f t="shared" si="0"/>
        <v>0</v>
      </c>
      <c r="L39" s="261">
        <f t="shared" si="0"/>
        <v>0</v>
      </c>
      <c r="M39" s="261">
        <f t="shared" si="0"/>
        <v>0</v>
      </c>
      <c r="N39" s="261">
        <f t="shared" si="0"/>
        <v>0</v>
      </c>
      <c r="O39" s="261">
        <f t="shared" si="0"/>
        <v>0</v>
      </c>
      <c r="P39" s="261">
        <f t="shared" si="0"/>
        <v>0</v>
      </c>
      <c r="Q39" s="261">
        <f t="shared" si="0"/>
        <v>0</v>
      </c>
      <c r="R39" s="261">
        <f t="shared" si="0"/>
        <v>0</v>
      </c>
      <c r="S39" s="261">
        <f t="shared" si="0"/>
        <v>1.8798094302398604E-2</v>
      </c>
      <c r="T39" s="261">
        <f t="shared" si="0"/>
        <v>1.6003114679690993E-2</v>
      </c>
      <c r="U39" s="261">
        <f t="shared" si="0"/>
        <v>1.250391569660694E-2</v>
      </c>
      <c r="V39" s="261">
        <f t="shared" si="0"/>
        <v>1.1801197550607118E-2</v>
      </c>
      <c r="W39" s="261">
        <f t="shared" si="0"/>
        <v>7.6028559988318084E-3</v>
      </c>
      <c r="X39" s="261">
        <f t="shared" si="0"/>
        <v>5.4453976156786108E-3</v>
      </c>
      <c r="Y39" s="261">
        <f t="shared" si="0"/>
        <v>5.4453731738817309E-3</v>
      </c>
      <c r="DA39" s="70"/>
    </row>
    <row r="40" spans="1:105" ht="12" customHeight="1" x14ac:dyDescent="0.25">
      <c r="A40" s="60" t="s">
        <v>2734</v>
      </c>
      <c r="B40" s="329">
        <v>0</v>
      </c>
      <c r="C40" s="329">
        <v>0</v>
      </c>
      <c r="D40" s="329">
        <v>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0</v>
      </c>
      <c r="Q40" s="329">
        <v>0</v>
      </c>
      <c r="R40" s="329">
        <v>0</v>
      </c>
      <c r="S40" s="329">
        <v>1.1278856581439159E-2</v>
      </c>
      <c r="T40" s="329">
        <v>9.6018688078145942E-3</v>
      </c>
      <c r="U40" s="329">
        <v>7.5023494179641617E-3</v>
      </c>
      <c r="V40" s="329">
        <v>7.0807185303642713E-3</v>
      </c>
      <c r="W40" s="329">
        <v>4.5617135992990854E-3</v>
      </c>
      <c r="X40" s="329">
        <v>3.2672385694071659E-3</v>
      </c>
      <c r="Y40" s="329">
        <v>3.267223904329038E-3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3.8835027620350612E-4</v>
      </c>
      <c r="X42" s="295">
        <v>7.7670056489249396E-4</v>
      </c>
      <c r="Y42" s="295">
        <v>7.7670056411312369E-4</v>
      </c>
      <c r="DA42" s="122" t="s">
        <v>2849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1.1278856581439159E-2</v>
      </c>
      <c r="T43" s="295">
        <v>9.6018688078145942E-3</v>
      </c>
      <c r="U43" s="295">
        <v>7.5023494179641617E-3</v>
      </c>
      <c r="V43" s="295">
        <v>7.0807185303642713E-3</v>
      </c>
      <c r="W43" s="295">
        <v>4.1733633230955783E-3</v>
      </c>
      <c r="X43" s="295">
        <v>2.490538004514673E-3</v>
      </c>
      <c r="Y43" s="295">
        <v>2.4905233402159142E-3</v>
      </c>
      <c r="DA43" s="122" t="s">
        <v>2850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0</v>
      </c>
      <c r="C45" s="295">
        <v>0</v>
      </c>
      <c r="D45" s="295">
        <v>0</v>
      </c>
      <c r="E45" s="295">
        <v>0</v>
      </c>
      <c r="F45" s="295">
        <v>0</v>
      </c>
      <c r="G45" s="295">
        <v>0</v>
      </c>
      <c r="H45" s="295">
        <v>0</v>
      </c>
      <c r="I45" s="295">
        <v>0</v>
      </c>
      <c r="J45" s="295">
        <v>0</v>
      </c>
      <c r="K45" s="295">
        <v>0</v>
      </c>
      <c r="L45" s="295">
        <v>0</v>
      </c>
      <c r="M45" s="295">
        <v>0</v>
      </c>
      <c r="N45" s="295">
        <v>0</v>
      </c>
      <c r="O45" s="295">
        <v>0</v>
      </c>
      <c r="P45" s="295">
        <v>0</v>
      </c>
      <c r="Q45" s="295">
        <v>0</v>
      </c>
      <c r="R45" s="295">
        <v>0</v>
      </c>
      <c r="S45" s="295">
        <v>0</v>
      </c>
      <c r="T45" s="295">
        <v>0</v>
      </c>
      <c r="U45" s="295">
        <v>0</v>
      </c>
      <c r="V45" s="295">
        <v>0</v>
      </c>
      <c r="W45" s="295">
        <v>0</v>
      </c>
      <c r="X45" s="295">
        <v>0</v>
      </c>
      <c r="Y45" s="295">
        <v>0</v>
      </c>
      <c r="DA45" s="122" t="s">
        <v>2852</v>
      </c>
    </row>
    <row r="46" spans="1:105" ht="12" customHeight="1" x14ac:dyDescent="0.25">
      <c r="A46" s="60" t="s">
        <v>2741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7.5192377209594439E-3</v>
      </c>
      <c r="T46" s="329">
        <v>6.4012458718763991E-3</v>
      </c>
      <c r="U46" s="329">
        <v>5.0015662786427771E-3</v>
      </c>
      <c r="V46" s="329">
        <v>4.7204790202428478E-3</v>
      </c>
      <c r="W46" s="329">
        <v>3.041142399532723E-3</v>
      </c>
      <c r="X46" s="329">
        <v>2.1781590462714448E-3</v>
      </c>
      <c r="Y46" s="329">
        <v>2.178149269552693E-3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2.589001841356708E-4</v>
      </c>
      <c r="X49" s="229">
        <v>5.1780037659499608E-4</v>
      </c>
      <c r="Y49" s="229">
        <v>5.1780037607541604E-4</v>
      </c>
      <c r="DA49" s="73" t="s">
        <v>2856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7.5192377209594439E-3</v>
      </c>
      <c r="T50" s="229">
        <v>6.4012458718763991E-3</v>
      </c>
      <c r="U50" s="229">
        <v>5.0015662786427771E-3</v>
      </c>
      <c r="V50" s="229">
        <v>4.7204790202428478E-3</v>
      </c>
      <c r="W50" s="229">
        <v>2.7822422153970521E-3</v>
      </c>
      <c r="X50" s="229">
        <v>1.6603586696764491E-3</v>
      </c>
      <c r="Y50" s="229">
        <v>1.660348893477276E-3</v>
      </c>
      <c r="DA50" s="73" t="s">
        <v>2857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</v>
      </c>
      <c r="C63" s="232">
        <f t="shared" si="1"/>
        <v>0</v>
      </c>
      <c r="D63" s="232">
        <f t="shared" si="1"/>
        <v>0</v>
      </c>
      <c r="E63" s="232">
        <f t="shared" si="1"/>
        <v>0</v>
      </c>
      <c r="F63" s="232">
        <f t="shared" si="1"/>
        <v>0</v>
      </c>
      <c r="G63" s="232">
        <f t="shared" si="1"/>
        <v>0</v>
      </c>
      <c r="H63" s="232">
        <f t="shared" si="1"/>
        <v>0</v>
      </c>
      <c r="I63" s="232">
        <f t="shared" si="1"/>
        <v>0</v>
      </c>
      <c r="J63" s="232">
        <f t="shared" si="1"/>
        <v>0</v>
      </c>
      <c r="K63" s="232">
        <f t="shared" si="1"/>
        <v>0</v>
      </c>
      <c r="L63" s="232">
        <f t="shared" si="1"/>
        <v>0</v>
      </c>
      <c r="M63" s="232">
        <f t="shared" si="1"/>
        <v>0</v>
      </c>
      <c r="N63" s="232">
        <f t="shared" si="1"/>
        <v>0</v>
      </c>
      <c r="O63" s="232">
        <f t="shared" si="1"/>
        <v>0</v>
      </c>
      <c r="P63" s="232">
        <f t="shared" si="1"/>
        <v>0</v>
      </c>
      <c r="Q63" s="232">
        <f t="shared" si="1"/>
        <v>0</v>
      </c>
      <c r="R63" s="232">
        <f t="shared" si="1"/>
        <v>0</v>
      </c>
      <c r="S63" s="232">
        <f t="shared" si="1"/>
        <v>0.99999999999999978</v>
      </c>
      <c r="T63" s="232">
        <f t="shared" si="1"/>
        <v>1.0000000000000002</v>
      </c>
      <c r="U63" s="232">
        <f t="shared" si="1"/>
        <v>1</v>
      </c>
      <c r="V63" s="232">
        <f t="shared" si="1"/>
        <v>1</v>
      </c>
      <c r="W63" s="232">
        <f t="shared" si="1"/>
        <v>0.99999999999999956</v>
      </c>
      <c r="X63" s="232">
        <f t="shared" si="1"/>
        <v>0.99999999999999978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</v>
      </c>
      <c r="C68" s="300">
        <f t="shared" si="6"/>
        <v>0</v>
      </c>
      <c r="D68" s="300">
        <f t="shared" si="6"/>
        <v>0</v>
      </c>
      <c r="E68" s="300">
        <f t="shared" si="6"/>
        <v>0</v>
      </c>
      <c r="F68" s="300">
        <f t="shared" si="6"/>
        <v>0</v>
      </c>
      <c r="G68" s="300">
        <f t="shared" si="6"/>
        <v>0</v>
      </c>
      <c r="H68" s="300">
        <f t="shared" si="6"/>
        <v>0</v>
      </c>
      <c r="I68" s="300">
        <f t="shared" si="6"/>
        <v>0</v>
      </c>
      <c r="J68" s="300">
        <f t="shared" si="6"/>
        <v>0</v>
      </c>
      <c r="K68" s="300">
        <f t="shared" si="6"/>
        <v>0</v>
      </c>
      <c r="L68" s="300">
        <f t="shared" si="6"/>
        <v>0</v>
      </c>
      <c r="M68" s="300">
        <f t="shared" si="6"/>
        <v>0</v>
      </c>
      <c r="N68" s="300">
        <f t="shared" si="6"/>
        <v>0</v>
      </c>
      <c r="O68" s="300">
        <f t="shared" si="6"/>
        <v>0</v>
      </c>
      <c r="P68" s="300">
        <f t="shared" si="6"/>
        <v>0</v>
      </c>
      <c r="Q68" s="300">
        <f t="shared" si="6"/>
        <v>0</v>
      </c>
      <c r="R68" s="300">
        <f t="shared" si="6"/>
        <v>0</v>
      </c>
      <c r="S68" s="300">
        <f t="shared" si="6"/>
        <v>1.5182987452389731E-3</v>
      </c>
      <c r="T68" s="300">
        <f t="shared" si="6"/>
        <v>1.0675730498879597E-3</v>
      </c>
      <c r="U68" s="300">
        <f t="shared" si="6"/>
        <v>6.5735953487970882E-4</v>
      </c>
      <c r="V68" s="300">
        <f t="shared" si="6"/>
        <v>7.8978186004665101E-4</v>
      </c>
      <c r="W68" s="300">
        <f t="shared" si="6"/>
        <v>2.7356857254007597E-4</v>
      </c>
      <c r="X68" s="300">
        <f t="shared" si="6"/>
        <v>6.0197453738446717E-5</v>
      </c>
      <c r="Y68" s="300">
        <f t="shared" si="6"/>
        <v>6.4684703625031415E-5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0</v>
      </c>
      <c r="C69" s="301">
        <f t="shared" si="7"/>
        <v>0</v>
      </c>
      <c r="D69" s="301">
        <f t="shared" si="7"/>
        <v>0</v>
      </c>
      <c r="E69" s="301">
        <f t="shared" si="7"/>
        <v>0</v>
      </c>
      <c r="F69" s="301">
        <f t="shared" si="7"/>
        <v>0</v>
      </c>
      <c r="G69" s="301">
        <f t="shared" si="7"/>
        <v>0</v>
      </c>
      <c r="H69" s="301">
        <f t="shared" si="7"/>
        <v>0</v>
      </c>
      <c r="I69" s="301">
        <f t="shared" si="7"/>
        <v>0</v>
      </c>
      <c r="J69" s="301">
        <f t="shared" si="7"/>
        <v>0</v>
      </c>
      <c r="K69" s="301">
        <f t="shared" si="7"/>
        <v>0</v>
      </c>
      <c r="L69" s="301">
        <f t="shared" si="7"/>
        <v>0</v>
      </c>
      <c r="M69" s="301">
        <f t="shared" si="7"/>
        <v>0</v>
      </c>
      <c r="N69" s="301">
        <f t="shared" si="7"/>
        <v>0</v>
      </c>
      <c r="O69" s="301">
        <f t="shared" si="7"/>
        <v>0</v>
      </c>
      <c r="P69" s="301">
        <f t="shared" si="7"/>
        <v>0</v>
      </c>
      <c r="Q69" s="301">
        <f t="shared" si="7"/>
        <v>0</v>
      </c>
      <c r="R69" s="301">
        <f t="shared" si="7"/>
        <v>0</v>
      </c>
      <c r="S69" s="301">
        <f t="shared" si="7"/>
        <v>8.2066989144226915E-2</v>
      </c>
      <c r="T69" s="301">
        <f t="shared" si="7"/>
        <v>8.210403509179004E-2</v>
      </c>
      <c r="U69" s="301">
        <f t="shared" si="7"/>
        <v>8.2137751271105772E-2</v>
      </c>
      <c r="V69" s="301">
        <f t="shared" si="7"/>
        <v>8.2126867244379703E-2</v>
      </c>
      <c r="W69" s="301">
        <f t="shared" si="7"/>
        <v>8.2169295733763817E-2</v>
      </c>
      <c r="X69" s="301">
        <f t="shared" si="7"/>
        <v>8.2186833085994088E-2</v>
      </c>
      <c r="Y69" s="301">
        <f t="shared" si="7"/>
        <v>8.2186464270934873E-2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</v>
      </c>
      <c r="C70" s="301">
        <f t="shared" si="8"/>
        <v>0</v>
      </c>
      <c r="D70" s="301">
        <f t="shared" si="8"/>
        <v>0</v>
      </c>
      <c r="E70" s="301">
        <f t="shared" si="8"/>
        <v>0</v>
      </c>
      <c r="F70" s="301">
        <f t="shared" si="8"/>
        <v>0</v>
      </c>
      <c r="G70" s="301">
        <f t="shared" si="8"/>
        <v>0</v>
      </c>
      <c r="H70" s="301">
        <f t="shared" si="8"/>
        <v>0</v>
      </c>
      <c r="I70" s="301">
        <f t="shared" si="8"/>
        <v>0</v>
      </c>
      <c r="J70" s="301">
        <f t="shared" si="8"/>
        <v>0</v>
      </c>
      <c r="K70" s="301">
        <f t="shared" si="8"/>
        <v>0</v>
      </c>
      <c r="L70" s="301">
        <f t="shared" si="8"/>
        <v>0</v>
      </c>
      <c r="M70" s="301">
        <f t="shared" si="8"/>
        <v>0</v>
      </c>
      <c r="N70" s="301">
        <f t="shared" si="8"/>
        <v>0</v>
      </c>
      <c r="O70" s="301">
        <f t="shared" si="8"/>
        <v>0</v>
      </c>
      <c r="P70" s="301">
        <f t="shared" si="8"/>
        <v>0</v>
      </c>
      <c r="Q70" s="301">
        <f t="shared" si="8"/>
        <v>0</v>
      </c>
      <c r="R70" s="301">
        <f t="shared" si="8"/>
        <v>0</v>
      </c>
      <c r="S70" s="301">
        <f t="shared" si="8"/>
        <v>0.69756940772592879</v>
      </c>
      <c r="T70" s="301">
        <f t="shared" si="8"/>
        <v>0.69788429828021536</v>
      </c>
      <c r="U70" s="301">
        <f t="shared" si="8"/>
        <v>0.69817088580439912</v>
      </c>
      <c r="V70" s="301">
        <f t="shared" si="8"/>
        <v>0.69807837157722774</v>
      </c>
      <c r="W70" s="301">
        <f t="shared" si="8"/>
        <v>0.69843901373699224</v>
      </c>
      <c r="X70" s="301">
        <f t="shared" si="8"/>
        <v>0.69858808123094973</v>
      </c>
      <c r="Y70" s="301">
        <f t="shared" si="8"/>
        <v>0.69858494630294699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</v>
      </c>
      <c r="C72" s="301">
        <f t="shared" si="10"/>
        <v>0</v>
      </c>
      <c r="D72" s="301">
        <f t="shared" si="10"/>
        <v>0</v>
      </c>
      <c r="E72" s="301">
        <f t="shared" si="10"/>
        <v>0</v>
      </c>
      <c r="F72" s="301">
        <f t="shared" si="10"/>
        <v>0</v>
      </c>
      <c r="G72" s="301">
        <f t="shared" si="10"/>
        <v>0</v>
      </c>
      <c r="H72" s="301">
        <f t="shared" si="10"/>
        <v>0</v>
      </c>
      <c r="I72" s="301">
        <f t="shared" si="10"/>
        <v>0</v>
      </c>
      <c r="J72" s="301">
        <f t="shared" si="10"/>
        <v>0</v>
      </c>
      <c r="K72" s="301">
        <f t="shared" si="10"/>
        <v>0</v>
      </c>
      <c r="L72" s="301">
        <f t="shared" si="10"/>
        <v>0</v>
      </c>
      <c r="M72" s="301">
        <f t="shared" si="10"/>
        <v>0</v>
      </c>
      <c r="N72" s="301">
        <f t="shared" si="10"/>
        <v>0</v>
      </c>
      <c r="O72" s="301">
        <f t="shared" si="10"/>
        <v>0</v>
      </c>
      <c r="P72" s="301">
        <f t="shared" si="10"/>
        <v>0</v>
      </c>
      <c r="Q72" s="301">
        <f t="shared" si="10"/>
        <v>0</v>
      </c>
      <c r="R72" s="301">
        <f t="shared" si="10"/>
        <v>0</v>
      </c>
      <c r="S72" s="301">
        <f t="shared" si="10"/>
        <v>0.21884530438460512</v>
      </c>
      <c r="T72" s="301">
        <f t="shared" si="10"/>
        <v>0.21894409357810674</v>
      </c>
      <c r="U72" s="301">
        <f t="shared" si="10"/>
        <v>0.21903400338961543</v>
      </c>
      <c r="V72" s="301">
        <f t="shared" si="10"/>
        <v>0.21900497931834592</v>
      </c>
      <c r="W72" s="301">
        <f t="shared" si="10"/>
        <v>0.21911812195670355</v>
      </c>
      <c r="X72" s="301">
        <f t="shared" si="10"/>
        <v>0.21916488822931757</v>
      </c>
      <c r="Y72" s="301">
        <f t="shared" si="10"/>
        <v>0.21916390472249311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</v>
      </c>
      <c r="C73" s="302">
        <f t="shared" si="11"/>
        <v>0</v>
      </c>
      <c r="D73" s="302">
        <f t="shared" si="11"/>
        <v>0</v>
      </c>
      <c r="E73" s="302">
        <f t="shared" si="11"/>
        <v>0</v>
      </c>
      <c r="F73" s="302">
        <f t="shared" si="11"/>
        <v>0</v>
      </c>
      <c r="G73" s="302">
        <f t="shared" si="11"/>
        <v>0</v>
      </c>
      <c r="H73" s="302">
        <f t="shared" si="11"/>
        <v>0</v>
      </c>
      <c r="I73" s="302">
        <f t="shared" si="11"/>
        <v>0</v>
      </c>
      <c r="J73" s="302">
        <f t="shared" si="11"/>
        <v>0</v>
      </c>
      <c r="K73" s="302">
        <f t="shared" si="11"/>
        <v>0</v>
      </c>
      <c r="L73" s="302">
        <f t="shared" si="11"/>
        <v>0</v>
      </c>
      <c r="M73" s="302">
        <f t="shared" si="11"/>
        <v>0</v>
      </c>
      <c r="N73" s="302">
        <f t="shared" si="11"/>
        <v>0</v>
      </c>
      <c r="O73" s="302">
        <f t="shared" si="11"/>
        <v>0</v>
      </c>
      <c r="P73" s="302">
        <f t="shared" si="11"/>
        <v>0</v>
      </c>
      <c r="Q73" s="302">
        <f t="shared" si="11"/>
        <v>0</v>
      </c>
      <c r="R73" s="302">
        <f t="shared" si="11"/>
        <v>0</v>
      </c>
      <c r="S73" s="302">
        <f t="shared" si="11"/>
        <v>0.13130718263076305</v>
      </c>
      <c r="T73" s="302">
        <f t="shared" si="11"/>
        <v>0.13136645614686401</v>
      </c>
      <c r="U73" s="302">
        <f t="shared" si="11"/>
        <v>0.1314204020337692</v>
      </c>
      <c r="V73" s="302">
        <f t="shared" si="11"/>
        <v>0.13140298759100755</v>
      </c>
      <c r="W73" s="302">
        <f t="shared" si="11"/>
        <v>0.13147087317402212</v>
      </c>
      <c r="X73" s="302">
        <f t="shared" si="11"/>
        <v>0.13149893293759052</v>
      </c>
      <c r="Y73" s="302">
        <f t="shared" si="11"/>
        <v>0.13149834283349585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0</v>
      </c>
      <c r="C74" s="302">
        <f t="shared" si="12"/>
        <v>0</v>
      </c>
      <c r="D74" s="302">
        <f t="shared" si="12"/>
        <v>0</v>
      </c>
      <c r="E74" s="302">
        <f t="shared" si="12"/>
        <v>0</v>
      </c>
      <c r="F74" s="302">
        <f t="shared" si="12"/>
        <v>0</v>
      </c>
      <c r="G74" s="302">
        <f t="shared" si="12"/>
        <v>0</v>
      </c>
      <c r="H74" s="302">
        <f t="shared" si="12"/>
        <v>0</v>
      </c>
      <c r="I74" s="302">
        <f t="shared" si="12"/>
        <v>0</v>
      </c>
      <c r="J74" s="302">
        <f t="shared" si="12"/>
        <v>0</v>
      </c>
      <c r="K74" s="302">
        <f t="shared" si="12"/>
        <v>0</v>
      </c>
      <c r="L74" s="302">
        <f t="shared" si="12"/>
        <v>0</v>
      </c>
      <c r="M74" s="302">
        <f t="shared" si="12"/>
        <v>0</v>
      </c>
      <c r="N74" s="302">
        <f t="shared" si="12"/>
        <v>0</v>
      </c>
      <c r="O74" s="302">
        <f t="shared" si="12"/>
        <v>0</v>
      </c>
      <c r="P74" s="302">
        <f t="shared" si="12"/>
        <v>0</v>
      </c>
      <c r="Q74" s="302">
        <f t="shared" si="12"/>
        <v>0</v>
      </c>
      <c r="R74" s="302">
        <f t="shared" si="12"/>
        <v>0</v>
      </c>
      <c r="S74" s="302">
        <f t="shared" si="12"/>
        <v>8.7538121753842069E-2</v>
      </c>
      <c r="T74" s="302">
        <f t="shared" si="12"/>
        <v>8.7577637431242722E-2</v>
      </c>
      <c r="U74" s="302">
        <f t="shared" si="12"/>
        <v>8.7613601355846185E-2</v>
      </c>
      <c r="V74" s="302">
        <f t="shared" si="12"/>
        <v>8.7601991727338374E-2</v>
      </c>
      <c r="W74" s="302">
        <f t="shared" si="12"/>
        <v>8.7647248782681403E-2</v>
      </c>
      <c r="X74" s="302">
        <f t="shared" si="12"/>
        <v>8.7665955291727049E-2</v>
      </c>
      <c r="Y74" s="302">
        <f t="shared" si="12"/>
        <v>8.7665561888997268E-2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</v>
      </c>
      <c r="C81" s="322">
        <f>IF(C$5=0,0,C$5/TEL_fec!C$5)</f>
        <v>0</v>
      </c>
      <c r="D81" s="322">
        <f>IF(D$5=0,0,D$5/TEL_fec!D$5)</f>
        <v>0</v>
      </c>
      <c r="E81" s="322">
        <f>IF(E$5=0,0,E$5/TEL_fec!E$5)</f>
        <v>0</v>
      </c>
      <c r="F81" s="322">
        <f>IF(F$5=0,0,F$5/TEL_fec!F$5)</f>
        <v>0</v>
      </c>
      <c r="G81" s="322">
        <f>IF(G$5=0,0,G$5/TEL_fec!G$5)</f>
        <v>0</v>
      </c>
      <c r="H81" s="322">
        <f>IF(H$5=0,0,H$5/TEL_fec!H$5)</f>
        <v>0</v>
      </c>
      <c r="I81" s="322">
        <f>IF(I$5=0,0,I$5/TEL_fec!I$5)</f>
        <v>0</v>
      </c>
      <c r="J81" s="322">
        <f>IF(J$5=0,0,J$5/TEL_fec!J$5)</f>
        <v>0</v>
      </c>
      <c r="K81" s="322">
        <f>IF(K$5=0,0,K$5/TEL_fec!K$5)</f>
        <v>0</v>
      </c>
      <c r="L81" s="322">
        <f>IF(L$5=0,0,L$5/TEL_fec!L$5)</f>
        <v>0</v>
      </c>
      <c r="M81" s="322">
        <f>IF(M$5=0,0,M$5/TEL_fec!M$5)</f>
        <v>0</v>
      </c>
      <c r="N81" s="322">
        <f>IF(N$5=0,0,N$5/TEL_fec!N$5)</f>
        <v>0</v>
      </c>
      <c r="O81" s="322">
        <f>IF(O$5=0,0,O$5/TEL_fec!O$5)</f>
        <v>0</v>
      </c>
      <c r="P81" s="322">
        <f>IF(P$5=0,0,P$5/TEL_fec!P$5)</f>
        <v>0</v>
      </c>
      <c r="Q81" s="322">
        <f>IF(Q$5=0,0,Q$5/TEL_fec!Q$5)</f>
        <v>0</v>
      </c>
      <c r="R81" s="322">
        <f>IF(R$5=0,0,R$5/TEL_fec!R$5)</f>
        <v>0</v>
      </c>
      <c r="S81" s="322">
        <f>IF(S$5=0,0,S$5/TEL_fec!S$5)</f>
        <v>0.19214827437773013</v>
      </c>
      <c r="T81" s="322">
        <f>IF(T$5=0,0,T$5/TEL_fec!T$5)</f>
        <v>0.16222572039190375</v>
      </c>
      <c r="U81" s="322">
        <f>IF(U$5=0,0,U$5/TEL_fec!U$5)</f>
        <v>0.12829326459859891</v>
      </c>
      <c r="V81" s="322">
        <f>IF(V$5=0,0,V$5/TEL_fec!V$5)</f>
        <v>0.1336223063074404</v>
      </c>
      <c r="W81" s="322">
        <f>IF(W$5=0,0,W$5/TEL_fec!W$5)</f>
        <v>8.600430272330821E-2</v>
      </c>
      <c r="X81" s="322">
        <f>IF(X$5=0,0,X$5/TEL_fec!X$5)</f>
        <v>5.0623756532740996E-2</v>
      </c>
      <c r="Y81" s="322">
        <f>IF(Y$5=0,0,Y$5/TEL_fec!Y$5)</f>
        <v>5.2272142185026856E-2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0</v>
      </c>
      <c r="C86" s="336">
        <f>IF(C$10=0,0,C$10/TEL_fec!C$10)</f>
        <v>0</v>
      </c>
      <c r="D86" s="336">
        <f>IF(D$10=0,0,D$10/TEL_fec!D$10)</f>
        <v>0</v>
      </c>
      <c r="E86" s="336">
        <f>IF(E$10=0,0,E$10/TEL_fec!E$10)</f>
        <v>0</v>
      </c>
      <c r="F86" s="336">
        <f>IF(F$10=0,0,F$10/TEL_fec!F$10)</f>
        <v>0</v>
      </c>
      <c r="G86" s="336">
        <f>IF(G$10=0,0,G$10/TEL_fec!G$10)</f>
        <v>0</v>
      </c>
      <c r="H86" s="336">
        <f>IF(H$10=0,0,H$10/TEL_fec!H$10)</f>
        <v>0</v>
      </c>
      <c r="I86" s="336">
        <f>IF(I$10=0,0,I$10/TEL_fec!I$10)</f>
        <v>0</v>
      </c>
      <c r="J86" s="336">
        <f>IF(J$10=0,0,J$10/TEL_fec!J$10)</f>
        <v>0</v>
      </c>
      <c r="K86" s="336">
        <f>IF(K$10=0,0,K$10/TEL_fec!K$10)</f>
        <v>0</v>
      </c>
      <c r="L86" s="336">
        <f>IF(L$10=0,0,L$10/TEL_fec!L$10)</f>
        <v>0</v>
      </c>
      <c r="M86" s="336">
        <f>IF(M$10=0,0,M$10/TEL_fec!M$10)</f>
        <v>0</v>
      </c>
      <c r="N86" s="336">
        <f>IF(N$10=0,0,N$10/TEL_fec!N$10)</f>
        <v>0</v>
      </c>
      <c r="O86" s="336">
        <f>IF(O$10=0,0,O$10/TEL_fec!O$10)</f>
        <v>0</v>
      </c>
      <c r="P86" s="336">
        <f>IF(P$10=0,0,P$10/TEL_fec!P$10)</f>
        <v>0</v>
      </c>
      <c r="Q86" s="336">
        <f>IF(Q$10=0,0,Q$10/TEL_fec!Q$10)</f>
        <v>0</v>
      </c>
      <c r="R86" s="336">
        <f>IF(R$10=0,0,R$10/TEL_fec!R$10)</f>
        <v>0</v>
      </c>
      <c r="S86" s="336">
        <f>IF(S$10=0,0,S$10/TEL_fec!S$10)</f>
        <v>2.6715121857152141E-3</v>
      </c>
      <c r="T86" s="336">
        <f>IF(T$10=0,0,T$10/TEL_fec!T$10)</f>
        <v>1.5630132983883429E-3</v>
      </c>
      <c r="U86" s="336">
        <f>IF(U$10=0,0,U$10/TEL_fec!U$10)</f>
        <v>7.4874277544561565E-4</v>
      </c>
      <c r="V86" s="336">
        <f>IF(V$10=0,0,V$10/TEL_fec!V$10)</f>
        <v>9.4234956406459656E-4</v>
      </c>
      <c r="W86" s="336">
        <f>IF(W$10=0,0,W$10/TEL_fec!W$10)</f>
        <v>2.0457474532619425E-4</v>
      </c>
      <c r="X86" s="336">
        <f>IF(X$10=0,0,X$10/TEL_fec!X$10)</f>
        <v>1.9135938375064676E-5</v>
      </c>
      <c r="Y86" s="336">
        <f>IF(Y$10=0,0,Y$10/TEL_fec!Y$10)</f>
        <v>2.1395403946179773E-5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</v>
      </c>
      <c r="C87" s="349">
        <f>IF(C$16=0,0,C$16/TEL_fec!C$16)</f>
        <v>0</v>
      </c>
      <c r="D87" s="349">
        <f>IF(D$16=0,0,D$16/TEL_fec!D$16)</f>
        <v>0</v>
      </c>
      <c r="E87" s="349">
        <f>IF(E$16=0,0,E$16/TEL_fec!E$16)</f>
        <v>0</v>
      </c>
      <c r="F87" s="349">
        <f>IF(F$16=0,0,F$16/TEL_fec!F$16)</f>
        <v>0</v>
      </c>
      <c r="G87" s="349">
        <f>IF(G$16=0,0,G$16/TEL_fec!G$16)</f>
        <v>0</v>
      </c>
      <c r="H87" s="349">
        <f>IF(H$16=0,0,H$16/TEL_fec!H$16)</f>
        <v>0</v>
      </c>
      <c r="I87" s="349">
        <f>IF(I$16=0,0,I$16/TEL_fec!I$16)</f>
        <v>0</v>
      </c>
      <c r="J87" s="349">
        <f>IF(J$16=0,0,J$16/TEL_fec!J$16)</f>
        <v>0</v>
      </c>
      <c r="K87" s="349">
        <f>IF(K$16=0,0,K$16/TEL_fec!K$16)</f>
        <v>0</v>
      </c>
      <c r="L87" s="349">
        <f>IF(L$16=0,0,L$16/TEL_fec!L$16)</f>
        <v>0</v>
      </c>
      <c r="M87" s="349">
        <f>IF(M$16=0,0,M$16/TEL_fec!M$16)</f>
        <v>0</v>
      </c>
      <c r="N87" s="349">
        <f>IF(N$16=0,0,N$16/TEL_fec!N$16)</f>
        <v>0</v>
      </c>
      <c r="O87" s="349">
        <f>IF(O$16=0,0,O$16/TEL_fec!O$16)</f>
        <v>0</v>
      </c>
      <c r="P87" s="349">
        <f>IF(P$16=0,0,P$16/TEL_fec!P$16)</f>
        <v>0</v>
      </c>
      <c r="Q87" s="349">
        <f>IF(Q$16=0,0,Q$16/TEL_fec!Q$16)</f>
        <v>0</v>
      </c>
      <c r="R87" s="349">
        <f>IF(R$16=0,0,R$16/TEL_fec!R$16)</f>
        <v>0</v>
      </c>
      <c r="S87" s="349">
        <f>IF(S$16=0,0,S$16/TEL_fec!S$16)</f>
        <v>3.1024187999999993</v>
      </c>
      <c r="T87" s="349">
        <f>IF(T$16=0,0,T$16/TEL_fec!T$16)</f>
        <v>3.1024187999999997</v>
      </c>
      <c r="U87" s="349">
        <f>IF(U$16=0,0,U$16/TEL_fec!U$16)</f>
        <v>3.102418800000001</v>
      </c>
      <c r="V87" s="349">
        <f>IF(V$16=0,0,V$16/TEL_fec!V$16)</f>
        <v>2.9560782905660377</v>
      </c>
      <c r="W87" s="349">
        <f>IF(W$16=0,0,W$16/TEL_fec!W$16)</f>
        <v>3.0570495698595885</v>
      </c>
      <c r="X87" s="349">
        <f>IF(X$16=0,0,X$16/TEL_fec!X$16)</f>
        <v>2.9789658084765493</v>
      </c>
      <c r="Y87" s="349">
        <f>IF(Y$16=0,0,Y$16/TEL_fec!Y$16)</f>
        <v>2.978965276521397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</v>
      </c>
      <c r="C88" s="349">
        <f>IF(C$27=0,0,C$27/TEL_fec!C$27)</f>
        <v>0</v>
      </c>
      <c r="D88" s="349">
        <f>IF(D$27=0,0,D$27/TEL_fec!D$27)</f>
        <v>0</v>
      </c>
      <c r="E88" s="349">
        <f>IF(E$27=0,0,E$27/TEL_fec!E$27)</f>
        <v>0</v>
      </c>
      <c r="F88" s="349">
        <f>IF(F$27=0,0,F$27/TEL_fec!F$27)</f>
        <v>0</v>
      </c>
      <c r="G88" s="349">
        <f>IF(G$27=0,0,G$27/TEL_fec!G$27)</f>
        <v>0</v>
      </c>
      <c r="H88" s="349">
        <f>IF(H$27=0,0,H$27/TEL_fec!H$27)</f>
        <v>0</v>
      </c>
      <c r="I88" s="349">
        <f>IF(I$27=0,0,I$27/TEL_fec!I$27)</f>
        <v>0</v>
      </c>
      <c r="J88" s="349">
        <f>IF(J$27=0,0,J$27/TEL_fec!J$27)</f>
        <v>0</v>
      </c>
      <c r="K88" s="349">
        <f>IF(K$27=0,0,K$27/TEL_fec!K$27)</f>
        <v>0</v>
      </c>
      <c r="L88" s="349">
        <f>IF(L$27=0,0,L$27/TEL_fec!L$27)</f>
        <v>0</v>
      </c>
      <c r="M88" s="349">
        <f>IF(M$27=0,0,M$27/TEL_fec!M$27)</f>
        <v>0</v>
      </c>
      <c r="N88" s="349">
        <f>IF(N$27=0,0,N$27/TEL_fec!N$27)</f>
        <v>0</v>
      </c>
      <c r="O88" s="349">
        <f>IF(O$27=0,0,O$27/TEL_fec!O$27)</f>
        <v>0</v>
      </c>
      <c r="P88" s="349">
        <f>IF(P$27=0,0,P$27/TEL_fec!P$27)</f>
        <v>0</v>
      </c>
      <c r="Q88" s="349">
        <f>IF(Q$27=0,0,Q$27/TEL_fec!Q$27)</f>
        <v>0</v>
      </c>
      <c r="R88" s="349">
        <f>IF(R$27=0,0,R$27/TEL_fec!R$27)</f>
        <v>0</v>
      </c>
      <c r="S88" s="349">
        <f>IF(S$27=0,0,S$27/TEL_fec!S$27)</f>
        <v>3.1024187999999993</v>
      </c>
      <c r="T88" s="349">
        <f>IF(T$27=0,0,T$27/TEL_fec!T$27)</f>
        <v>3.1024187999999988</v>
      </c>
      <c r="U88" s="349">
        <f>IF(U$27=0,0,U$27/TEL_fec!U$27)</f>
        <v>3.102418800000001</v>
      </c>
      <c r="V88" s="349">
        <f>IF(V$27=0,0,V$27/TEL_fec!V$27)</f>
        <v>2.9560782905660381</v>
      </c>
      <c r="W88" s="349">
        <f>IF(W$27=0,0,W$27/TEL_fec!W$27)</f>
        <v>3.0570495698595885</v>
      </c>
      <c r="X88" s="349">
        <f>IF(X$27=0,0,X$27/TEL_fec!X$27)</f>
        <v>2.978965808476548</v>
      </c>
      <c r="Y88" s="349">
        <f>IF(Y$27=0,0,Y$27/TEL_fec!Y$27)</f>
        <v>2.9789652765213979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</v>
      </c>
      <c r="C90" s="349">
        <f>IF(C$39=0,0,C$39/TEL_fec!C$39)</f>
        <v>0</v>
      </c>
      <c r="D90" s="349">
        <f>IF(D$39=0,0,D$39/TEL_fec!D$39)</f>
        <v>0</v>
      </c>
      <c r="E90" s="349">
        <f>IF(E$39=0,0,E$39/TEL_fec!E$39)</f>
        <v>0</v>
      </c>
      <c r="F90" s="349">
        <f>IF(F$39=0,0,F$39/TEL_fec!F$39)</f>
        <v>0</v>
      </c>
      <c r="G90" s="349">
        <f>IF(G$39=0,0,G$39/TEL_fec!G$39)</f>
        <v>0</v>
      </c>
      <c r="H90" s="349">
        <f>IF(H$39=0,0,H$39/TEL_fec!H$39)</f>
        <v>0</v>
      </c>
      <c r="I90" s="349">
        <f>IF(I$39=0,0,I$39/TEL_fec!I$39)</f>
        <v>0</v>
      </c>
      <c r="J90" s="349">
        <f>IF(J$39=0,0,J$39/TEL_fec!J$39)</f>
        <v>0</v>
      </c>
      <c r="K90" s="349">
        <f>IF(K$39=0,0,K$39/TEL_fec!K$39)</f>
        <v>0</v>
      </c>
      <c r="L90" s="349">
        <f>IF(L$39=0,0,L$39/TEL_fec!L$39)</f>
        <v>0</v>
      </c>
      <c r="M90" s="349">
        <f>IF(M$39=0,0,M$39/TEL_fec!M$39)</f>
        <v>0</v>
      </c>
      <c r="N90" s="349">
        <f>IF(N$39=0,0,N$39/TEL_fec!N$39)</f>
        <v>0</v>
      </c>
      <c r="O90" s="349">
        <f>IF(O$39=0,0,O$39/TEL_fec!O$39)</f>
        <v>0</v>
      </c>
      <c r="P90" s="349">
        <f>IF(P$39=0,0,P$39/TEL_fec!P$39)</f>
        <v>0</v>
      </c>
      <c r="Q90" s="349">
        <f>IF(Q$39=0,0,Q$39/TEL_fec!Q$39)</f>
        <v>0</v>
      </c>
      <c r="R90" s="349">
        <f>IF(R$39=0,0,R$39/TEL_fec!R$39)</f>
        <v>0</v>
      </c>
      <c r="S90" s="349">
        <f>IF(S$39=0,0,S$39/TEL_fec!S$39)</f>
        <v>0.1206499246283577</v>
      </c>
      <c r="T90" s="349">
        <f>IF(T$39=0,0,T$39/TEL_fec!T$39)</f>
        <v>0.10157825499811272</v>
      </c>
      <c r="U90" s="349">
        <f>IF(U$39=0,0,U$39/TEL_fec!U$39)</f>
        <v>8.007183311674633E-2</v>
      </c>
      <c r="V90" s="349">
        <f>IF(V$39=0,0,V$39/TEL_fec!V$39)</f>
        <v>8.3493647498344453E-2</v>
      </c>
      <c r="W90" s="349">
        <f>IF(W$39=0,0,W$39/TEL_fec!W$39)</f>
        <v>5.3472856348645521E-2</v>
      </c>
      <c r="X90" s="349">
        <f>IF(X$39=0,0,X$39/TEL_fec!X$39)</f>
        <v>3.2961396859935585E-2</v>
      </c>
      <c r="Y90" s="349">
        <f>IF(Y$39=0,0,Y$39/TEL_fec!Y$39)</f>
        <v>3.3995185484294289E-2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CY: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79.609008492224817</v>
      </c>
      <c r="C3" s="203">
        <v>74.538469476955953</v>
      </c>
      <c r="D3" s="203">
        <v>78.310016410381095</v>
      </c>
      <c r="E3" s="203">
        <v>85.362596055480225</v>
      </c>
      <c r="F3" s="203">
        <v>91.356933423312313</v>
      </c>
      <c r="G3" s="203">
        <v>91.382670719766836</v>
      </c>
      <c r="H3" s="203">
        <v>93.781360580325554</v>
      </c>
      <c r="I3" s="203">
        <v>99.90626558535898</v>
      </c>
      <c r="J3" s="203">
        <v>95.658417179444555</v>
      </c>
      <c r="K3" s="203">
        <v>85.172251921999901</v>
      </c>
      <c r="L3" s="203">
        <v>77.462032698634232</v>
      </c>
      <c r="M3" s="203">
        <v>67.35388074519652</v>
      </c>
      <c r="N3" s="203">
        <v>57.31789975446943</v>
      </c>
      <c r="O3" s="203">
        <v>35.33903004540624</v>
      </c>
      <c r="P3" s="203">
        <v>32.397004489293231</v>
      </c>
      <c r="Q3" s="203">
        <v>38.792834999999997</v>
      </c>
      <c r="R3" s="203">
        <v>43.248742378815606</v>
      </c>
      <c r="S3" s="203">
        <v>52.926893198066857</v>
      </c>
      <c r="T3" s="203">
        <v>63.352637887312781</v>
      </c>
      <c r="U3" s="203">
        <v>70.478047309652581</v>
      </c>
      <c r="V3" s="203">
        <v>63.400330807811329</v>
      </c>
      <c r="W3" s="203">
        <v>64.253493344433835</v>
      </c>
      <c r="X3" s="203">
        <v>63.631896582350443</v>
      </c>
      <c r="Y3" s="203">
        <v>68.547737155314664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6.2324510424462973</v>
      </c>
      <c r="C5" s="203">
        <v>5.0656143351040637</v>
      </c>
      <c r="D5" s="203">
        <v>4.8241031543279389</v>
      </c>
      <c r="E5" s="203">
        <v>5.0021882978326024</v>
      </c>
      <c r="F5" s="203">
        <v>4.5978276725027172</v>
      </c>
      <c r="G5" s="203">
        <v>4.7263864067684462</v>
      </c>
      <c r="H5" s="203">
        <v>5.0893950925418512</v>
      </c>
      <c r="I5" s="203">
        <v>5.5727291462521453</v>
      </c>
      <c r="J5" s="203">
        <v>5.1079703525998319</v>
      </c>
      <c r="K5" s="203">
        <v>4.5590640099710518</v>
      </c>
      <c r="L5" s="203">
        <v>4.4821874390530496</v>
      </c>
      <c r="M5" s="203">
        <v>3.885445765818067</v>
      </c>
      <c r="N5" s="203">
        <v>3.1323853868316309</v>
      </c>
      <c r="O5" s="203">
        <v>2.145229101707085</v>
      </c>
      <c r="P5" s="203">
        <v>2.2333882145232171</v>
      </c>
      <c r="Q5" s="203">
        <v>2.2707788113436629</v>
      </c>
      <c r="R5" s="203">
        <v>2.5927184087476922</v>
      </c>
      <c r="S5" s="203">
        <v>2.7830642930154692</v>
      </c>
      <c r="T5" s="203">
        <v>2.858628185866539</v>
      </c>
      <c r="U5" s="203">
        <v>3.122347390907072</v>
      </c>
      <c r="V5" s="203">
        <v>2.9008186404722172</v>
      </c>
      <c r="W5" s="203">
        <v>3.5545529689903379</v>
      </c>
      <c r="X5" s="203">
        <v>4.5392149426834907</v>
      </c>
      <c r="Y5" s="203">
        <v>4.3705513150259776</v>
      </c>
      <c r="DA5" s="112" t="s">
        <v>2868</v>
      </c>
    </row>
    <row r="6" spans="1:105" ht="12" customHeight="1" x14ac:dyDescent="0.25">
      <c r="A6" s="154" t="s">
        <v>2112</v>
      </c>
      <c r="B6" s="338">
        <v>7.7905638030578714</v>
      </c>
      <c r="C6" s="338">
        <v>7.4010356129049777</v>
      </c>
      <c r="D6" s="338">
        <v>7.0115074227520839</v>
      </c>
      <c r="E6" s="338">
        <v>7.0115074227520839</v>
      </c>
      <c r="F6" s="338">
        <v>6.6219792325991902</v>
      </c>
      <c r="G6" s="338">
        <v>6.2324510424462964</v>
      </c>
      <c r="H6" s="338">
        <v>6.2324510424462964</v>
      </c>
      <c r="I6" s="338">
        <v>6.2324510424462964</v>
      </c>
      <c r="J6" s="338">
        <v>5.8429228522934027</v>
      </c>
      <c r="K6" s="338">
        <v>5.8429228522934027</v>
      </c>
      <c r="L6" s="338">
        <v>5.4533946621405089</v>
      </c>
      <c r="M6" s="338">
        <v>5.0638664719876152</v>
      </c>
      <c r="N6" s="338">
        <v>5.0638664719876152</v>
      </c>
      <c r="O6" s="338">
        <v>4.6743382818347214</v>
      </c>
      <c r="P6" s="338">
        <v>4.2848100916818277</v>
      </c>
      <c r="Q6" s="338">
        <v>4.2848100916818277</v>
      </c>
      <c r="R6" s="338">
        <v>3.8952819015289339</v>
      </c>
      <c r="S6" s="338">
        <v>3.5057537113760402</v>
      </c>
      <c r="T6" s="338">
        <v>3.5057537113760402</v>
      </c>
      <c r="U6" s="338">
        <v>3.5057537113760402</v>
      </c>
      <c r="V6" s="338">
        <v>3.116225521223146</v>
      </c>
      <c r="W6" s="338">
        <v>3.8952819015289331</v>
      </c>
      <c r="X6" s="338">
        <v>5.0638664719876143</v>
      </c>
      <c r="Y6" s="338">
        <v>4.6743382818347214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0.38952819015289358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0.38952819015289358</v>
      </c>
      <c r="V7" s="340">
        <v>0</v>
      </c>
      <c r="W7" s="340">
        <v>0.77905638030578717</v>
      </c>
      <c r="X7" s="340">
        <v>1.5581127606115741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0.38952819015289375</v>
      </c>
      <c r="D8" s="342">
        <f t="shared" si="0"/>
        <v>0.38952819015289375</v>
      </c>
      <c r="E8" s="342">
        <f t="shared" si="0"/>
        <v>0</v>
      </c>
      <c r="F8" s="342">
        <f t="shared" si="0"/>
        <v>0.38952819015289375</v>
      </c>
      <c r="G8" s="342">
        <f t="shared" si="0"/>
        <v>0.38952819015289375</v>
      </c>
      <c r="H8" s="342">
        <f t="shared" si="0"/>
        <v>0</v>
      </c>
      <c r="I8" s="342">
        <f t="shared" si="0"/>
        <v>0.38952819015289375</v>
      </c>
      <c r="J8" s="342">
        <f t="shared" si="0"/>
        <v>0.38952819015289375</v>
      </c>
      <c r="K8" s="342">
        <f t="shared" si="0"/>
        <v>0</v>
      </c>
      <c r="L8" s="342">
        <f t="shared" si="0"/>
        <v>0.38952819015289375</v>
      </c>
      <c r="M8" s="342">
        <f t="shared" si="0"/>
        <v>0.38952819015289375</v>
      </c>
      <c r="N8" s="342">
        <f t="shared" si="0"/>
        <v>0</v>
      </c>
      <c r="O8" s="342">
        <f t="shared" si="0"/>
        <v>0.38952819015289375</v>
      </c>
      <c r="P8" s="342">
        <f t="shared" si="0"/>
        <v>0.38952819015289375</v>
      </c>
      <c r="Q8" s="342">
        <f t="shared" si="0"/>
        <v>0</v>
      </c>
      <c r="R8" s="342">
        <f t="shared" si="0"/>
        <v>0.38952819015289375</v>
      </c>
      <c r="S8" s="342">
        <f t="shared" si="0"/>
        <v>0.38952819015289375</v>
      </c>
      <c r="T8" s="342">
        <f t="shared" si="0"/>
        <v>0</v>
      </c>
      <c r="U8" s="342">
        <f t="shared" si="0"/>
        <v>0.38952819015289375</v>
      </c>
      <c r="V8" s="342">
        <f t="shared" si="0"/>
        <v>0.38952819015289419</v>
      </c>
      <c r="W8" s="342">
        <f t="shared" si="0"/>
        <v>0</v>
      </c>
      <c r="X8" s="342">
        <f t="shared" si="0"/>
        <v>0.38952819015289286</v>
      </c>
      <c r="Y8" s="342">
        <f t="shared" si="0"/>
        <v>0.38952819015289286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1.5581127606115741</v>
      </c>
      <c r="C9" s="343">
        <f t="shared" si="1"/>
        <v>2.335421277800914</v>
      </c>
      <c r="D9" s="343">
        <f t="shared" si="1"/>
        <v>2.187404268424145</v>
      </c>
      <c r="E9" s="343">
        <f t="shared" si="1"/>
        <v>2.0093191249194815</v>
      </c>
      <c r="F9" s="343">
        <f t="shared" si="1"/>
        <v>2.024151560096473</v>
      </c>
      <c r="G9" s="343">
        <f t="shared" si="1"/>
        <v>1.5060646356778502</v>
      </c>
      <c r="H9" s="343">
        <f t="shared" si="1"/>
        <v>1.1430559499044453</v>
      </c>
      <c r="I9" s="343">
        <f t="shared" si="1"/>
        <v>0.65972189619415111</v>
      </c>
      <c r="J9" s="343">
        <f t="shared" si="1"/>
        <v>0.73495249969357079</v>
      </c>
      <c r="K9" s="343">
        <f t="shared" si="1"/>
        <v>1.2838588423223509</v>
      </c>
      <c r="L9" s="343">
        <f t="shared" si="1"/>
        <v>0.97120722308745933</v>
      </c>
      <c r="M9" s="343">
        <f t="shared" si="1"/>
        <v>1.1784207061695482</v>
      </c>
      <c r="N9" s="343">
        <f t="shared" si="1"/>
        <v>1.9314810851559843</v>
      </c>
      <c r="O9" s="343">
        <f t="shared" si="1"/>
        <v>2.5291091801276364</v>
      </c>
      <c r="P9" s="343">
        <f t="shared" si="1"/>
        <v>2.0514218771586106</v>
      </c>
      <c r="Q9" s="343">
        <f t="shared" si="1"/>
        <v>2.0140312803381648</v>
      </c>
      <c r="R9" s="343">
        <f t="shared" si="1"/>
        <v>1.3025634927812417</v>
      </c>
      <c r="S9" s="343">
        <f t="shared" si="1"/>
        <v>0.72268941836057099</v>
      </c>
      <c r="T9" s="343">
        <f t="shared" si="1"/>
        <v>0.6471255255095012</v>
      </c>
      <c r="U9" s="343">
        <f t="shared" si="1"/>
        <v>0.38340632046896816</v>
      </c>
      <c r="V9" s="343">
        <f t="shared" si="1"/>
        <v>0.21540688075092884</v>
      </c>
      <c r="W9" s="343">
        <f t="shared" si="1"/>
        <v>0.34072893253859515</v>
      </c>
      <c r="X9" s="343">
        <f t="shared" si="1"/>
        <v>0.52465152930412362</v>
      </c>
      <c r="Y9" s="343">
        <f t="shared" si="1"/>
        <v>0.30378696680874384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0.7738607050730868</v>
      </c>
      <c r="C12" s="210">
        <v>0.60189165950128976</v>
      </c>
      <c r="D12" s="210">
        <v>0.60189165950128976</v>
      </c>
      <c r="E12" s="210">
        <v>0.68787618228718828</v>
      </c>
      <c r="F12" s="210">
        <v>0.68787618228718828</v>
      </c>
      <c r="G12" s="210">
        <v>0.68787618228718828</v>
      </c>
      <c r="H12" s="210">
        <v>0.68787618228718828</v>
      </c>
      <c r="I12" s="210">
        <v>0.7738607050730868</v>
      </c>
      <c r="J12" s="210">
        <v>0.7738607050730868</v>
      </c>
      <c r="K12" s="210">
        <v>0.7738607050730868</v>
      </c>
      <c r="L12" s="210">
        <v>0.7738607050730868</v>
      </c>
      <c r="M12" s="210">
        <v>0.68787618228718828</v>
      </c>
      <c r="N12" s="210">
        <v>0.60189165950128976</v>
      </c>
      <c r="O12" s="210">
        <v>0.42992261392949271</v>
      </c>
      <c r="P12" s="210">
        <v>0.42992261392949271</v>
      </c>
      <c r="Q12" s="210">
        <v>0.42992261392949271</v>
      </c>
      <c r="R12" s="210">
        <v>0.51590713671539123</v>
      </c>
      <c r="S12" s="210">
        <v>0.54496990541702495</v>
      </c>
      <c r="T12" s="210">
        <v>0.55932932072227004</v>
      </c>
      <c r="U12" s="210">
        <v>0.58323301805674976</v>
      </c>
      <c r="V12" s="210">
        <v>0.55442820292347372</v>
      </c>
      <c r="W12" s="210">
        <v>0.59673258813413577</v>
      </c>
      <c r="X12" s="210">
        <v>0.70799656061908856</v>
      </c>
      <c r="Y12" s="210">
        <v>0.70980223559759237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2.8976784178847803E-2</v>
      </c>
      <c r="T14" s="204">
        <f t="shared" si="2"/>
        <v>2.6913155631986246E-2</v>
      </c>
      <c r="U14" s="204">
        <f t="shared" si="2"/>
        <v>2.8976784178847803E-2</v>
      </c>
      <c r="V14" s="204">
        <f t="shared" si="2"/>
        <v>3.6457437661220976E-2</v>
      </c>
      <c r="W14" s="204">
        <f t="shared" si="2"/>
        <v>5.9415305245055894E-2</v>
      </c>
      <c r="X14" s="204">
        <f t="shared" si="2"/>
        <v>4.0154772141014615E-2</v>
      </c>
      <c r="Y14" s="204">
        <f t="shared" si="2"/>
        <v>4.1272570937231294E-2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3.3533963886500429E-3</v>
      </c>
      <c r="T16" s="204">
        <v>3.3533963886500429E-3</v>
      </c>
      <c r="U16" s="204">
        <v>3.3533963886500429E-3</v>
      </c>
      <c r="V16" s="204">
        <v>6.7927773000859854E-3</v>
      </c>
      <c r="W16" s="204">
        <v>1.1263972484952711E-2</v>
      </c>
      <c r="X16" s="204">
        <v>3.3533963886500429E-3</v>
      </c>
      <c r="Y16" s="204">
        <v>3.3533963886500429E-3</v>
      </c>
      <c r="DA16" s="71" t="s">
        <v>2874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2.5623387790197759E-2</v>
      </c>
      <c r="T17" s="204">
        <v>2.3559759243336201E-2</v>
      </c>
      <c r="U17" s="204">
        <v>2.5623387790197759E-2</v>
      </c>
      <c r="V17" s="204">
        <v>2.9664660361134989E-2</v>
      </c>
      <c r="W17" s="204">
        <v>4.815133276010318E-2</v>
      </c>
      <c r="X17" s="204">
        <v>3.6801375752364571E-2</v>
      </c>
      <c r="Y17" s="204">
        <v>3.791917454858125E-2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8.5984522785898529E-4</v>
      </c>
      <c r="W23" s="204">
        <f t="shared" si="4"/>
        <v>8.5984522785898529E-4</v>
      </c>
      <c r="X23" s="204">
        <f t="shared" si="4"/>
        <v>8.2631126397248483E-2</v>
      </c>
      <c r="Y23" s="204">
        <f t="shared" si="4"/>
        <v>7.6612209802235584E-2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8.5984522785898529E-4</v>
      </c>
      <c r="W26" s="204">
        <v>8.5984522785898529E-4</v>
      </c>
      <c r="X26" s="204">
        <v>8.5984522785898529E-4</v>
      </c>
      <c r="Y26" s="204">
        <v>8.5984522785898529E-4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8.1771281169389504E-2</v>
      </c>
      <c r="Y27" s="204">
        <v>7.5752364574376604E-2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2886</v>
      </c>
    </row>
    <row r="31" spans="1:105" ht="12" customHeight="1" x14ac:dyDescent="0.25">
      <c r="A31" s="21" t="s">
        <v>40</v>
      </c>
      <c r="B31" s="207">
        <v>0.7738607050730868</v>
      </c>
      <c r="C31" s="207">
        <v>0.60189165950128976</v>
      </c>
      <c r="D31" s="207">
        <v>0.60189165950128976</v>
      </c>
      <c r="E31" s="207">
        <v>0.68787618228718828</v>
      </c>
      <c r="F31" s="207">
        <v>0.68787618228718828</v>
      </c>
      <c r="G31" s="207">
        <v>0.68787618228718828</v>
      </c>
      <c r="H31" s="207">
        <v>0.68787618228718828</v>
      </c>
      <c r="I31" s="207">
        <v>0.7738607050730868</v>
      </c>
      <c r="J31" s="207">
        <v>0.7738607050730868</v>
      </c>
      <c r="K31" s="207">
        <v>0.7738607050730868</v>
      </c>
      <c r="L31" s="207">
        <v>0.7738607050730868</v>
      </c>
      <c r="M31" s="207">
        <v>0.68787618228718828</v>
      </c>
      <c r="N31" s="207">
        <v>0.60189165950128976</v>
      </c>
      <c r="O31" s="207">
        <v>0.42992261392949271</v>
      </c>
      <c r="P31" s="207">
        <v>0.42992261392949271</v>
      </c>
      <c r="Q31" s="207">
        <v>0.42992261392949271</v>
      </c>
      <c r="R31" s="207">
        <v>0.51590713671539123</v>
      </c>
      <c r="S31" s="207">
        <v>0.51599312123817709</v>
      </c>
      <c r="T31" s="207">
        <v>0.53241616509028378</v>
      </c>
      <c r="U31" s="207">
        <v>0.5542562338779019</v>
      </c>
      <c r="V31" s="207">
        <v>0.51711092003439374</v>
      </c>
      <c r="W31" s="207">
        <v>0.53645743766122089</v>
      </c>
      <c r="X31" s="207">
        <v>0.58521066208082539</v>
      </c>
      <c r="Y31" s="207">
        <v>0.59191745485812552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0</v>
      </c>
      <c r="C33" s="203">
        <f>WWP_emi!C5</f>
        <v>0</v>
      </c>
      <c r="D33" s="203">
        <f>WWP_emi!D5</f>
        <v>0</v>
      </c>
      <c r="E33" s="203">
        <f>WWP_emi!E5</f>
        <v>0</v>
      </c>
      <c r="F33" s="203">
        <f>WWP_emi!F5</f>
        <v>0</v>
      </c>
      <c r="G33" s="203">
        <f>WWP_emi!G5</f>
        <v>0</v>
      </c>
      <c r="H33" s="203">
        <f>WWP_emi!H5</f>
        <v>0</v>
      </c>
      <c r="I33" s="203">
        <f>WWP_emi!I5</f>
        <v>0</v>
      </c>
      <c r="J33" s="203">
        <f>WWP_emi!J5</f>
        <v>0</v>
      </c>
      <c r="K33" s="203">
        <f>WWP_emi!K5</f>
        <v>0</v>
      </c>
      <c r="L33" s="203">
        <f>WWP_emi!L5</f>
        <v>0</v>
      </c>
      <c r="M33" s="203">
        <f>WWP_emi!M5</f>
        <v>0</v>
      </c>
      <c r="N33" s="203">
        <f>WWP_emi!N5</f>
        <v>0</v>
      </c>
      <c r="O33" s="203">
        <f>WWP_emi!O5</f>
        <v>0</v>
      </c>
      <c r="P33" s="203">
        <f>WWP_emi!P5</f>
        <v>0</v>
      </c>
      <c r="Q33" s="203">
        <f>WWP_emi!Q5</f>
        <v>0</v>
      </c>
      <c r="R33" s="203">
        <f>WWP_emi!R5</f>
        <v>0</v>
      </c>
      <c r="S33" s="203">
        <f>WWP_emi!S5</f>
        <v>8.8353721987022973E-2</v>
      </c>
      <c r="T33" s="203">
        <f>WWP_emi!T5</f>
        <v>8.195148191202288E-2</v>
      </c>
      <c r="U33" s="203">
        <f>WWP_emi!U5</f>
        <v>8.8353722037591675E-2</v>
      </c>
      <c r="V33" s="203">
        <f>WWP_emi!V5</f>
        <v>0.1099778422523761</v>
      </c>
      <c r="W33" s="203">
        <f>WWP_emi!W5</f>
        <v>0.17914356151579691</v>
      </c>
      <c r="X33" s="203">
        <f>WWP_emi!X5</f>
        <v>0.1230325226904368</v>
      </c>
      <c r="Y33" s="203">
        <f>WWP_emi!Y5</f>
        <v>0.12650040273789939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9.7207680352992671</v>
      </c>
      <c r="C35" s="284">
        <f t="shared" si="5"/>
        <v>8.0749130445637647</v>
      </c>
      <c r="D35" s="284">
        <f t="shared" si="5"/>
        <v>7.6860111527380619</v>
      </c>
      <c r="E35" s="284">
        <f t="shared" si="5"/>
        <v>8.0582856435166619</v>
      </c>
      <c r="F35" s="284">
        <f t="shared" si="5"/>
        <v>7.5295454489462665</v>
      </c>
      <c r="G35" s="284">
        <f t="shared" si="5"/>
        <v>7.527424804606798</v>
      </c>
      <c r="H35" s="284">
        <f t="shared" si="5"/>
        <v>7.3348923286094676</v>
      </c>
      <c r="I35" s="284">
        <f t="shared" si="5"/>
        <v>7.7458675943793276</v>
      </c>
      <c r="J35" s="284">
        <f t="shared" si="5"/>
        <v>8.0898338890702135</v>
      </c>
      <c r="K35" s="284">
        <f t="shared" si="5"/>
        <v>9.085831213923786</v>
      </c>
      <c r="L35" s="284">
        <f t="shared" si="5"/>
        <v>9.990193622775033</v>
      </c>
      <c r="M35" s="284">
        <f t="shared" si="5"/>
        <v>10.212866351227216</v>
      </c>
      <c r="N35" s="284">
        <f t="shared" si="5"/>
        <v>10.500937090849295</v>
      </c>
      <c r="O35" s="284">
        <f t="shared" si="5"/>
        <v>12.165659707612116</v>
      </c>
      <c r="P35" s="284">
        <f t="shared" si="5"/>
        <v>13.27044338533139</v>
      </c>
      <c r="Q35" s="284">
        <f t="shared" si="5"/>
        <v>11.082526294597772</v>
      </c>
      <c r="R35" s="284">
        <f t="shared" si="5"/>
        <v>11.928835576224671</v>
      </c>
      <c r="S35" s="284">
        <f t="shared" si="5"/>
        <v>10.296653978490653</v>
      </c>
      <c r="T35" s="284">
        <f t="shared" si="5"/>
        <v>8.8288244874217519</v>
      </c>
      <c r="U35" s="284">
        <f t="shared" si="5"/>
        <v>8.2753856033248958</v>
      </c>
      <c r="V35" s="284">
        <f t="shared" si="5"/>
        <v>8.7448787074020213</v>
      </c>
      <c r="W35" s="284">
        <f t="shared" si="5"/>
        <v>9.2871617880030755</v>
      </c>
      <c r="X35" s="284">
        <f t="shared" si="5"/>
        <v>11.126441276236694</v>
      </c>
      <c r="Y35" s="284">
        <f t="shared" si="5"/>
        <v>10.354860204784451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124.16635121602799</v>
      </c>
      <c r="C36" s="344">
        <f t="shared" si="6"/>
        <v>118.81908485023366</v>
      </c>
      <c r="D36" s="344">
        <f t="shared" si="6"/>
        <v>124.76757653104978</v>
      </c>
      <c r="E36" s="344">
        <f t="shared" si="6"/>
        <v>137.51505167952953</v>
      </c>
      <c r="F36" s="344">
        <f t="shared" si="6"/>
        <v>149.60895259320569</v>
      </c>
      <c r="G36" s="344">
        <f t="shared" si="6"/>
        <v>145.53955666894092</v>
      </c>
      <c r="H36" s="344">
        <f t="shared" si="6"/>
        <v>135.15873100424491</v>
      </c>
      <c r="I36" s="344">
        <f t="shared" si="6"/>
        <v>138.86565895518808</v>
      </c>
      <c r="J36" s="344">
        <f t="shared" si="6"/>
        <v>151.50062581690801</v>
      </c>
      <c r="K36" s="344">
        <f t="shared" si="6"/>
        <v>169.74113620264799</v>
      </c>
      <c r="L36" s="344">
        <f t="shared" si="6"/>
        <v>172.65246391315131</v>
      </c>
      <c r="M36" s="344">
        <f t="shared" si="6"/>
        <v>177.03919286140345</v>
      </c>
      <c r="N36" s="344">
        <f t="shared" si="6"/>
        <v>192.15121550228395</v>
      </c>
      <c r="O36" s="344">
        <f t="shared" si="6"/>
        <v>200.40871792545514</v>
      </c>
      <c r="P36" s="344">
        <f t="shared" si="6"/>
        <v>192.49793257338936</v>
      </c>
      <c r="Q36" s="344">
        <f t="shared" si="6"/>
        <v>189.32826560729589</v>
      </c>
      <c r="R36" s="344">
        <f t="shared" si="6"/>
        <v>198.98309626481162</v>
      </c>
      <c r="S36" s="344">
        <f t="shared" si="6"/>
        <v>195.81649866469536</v>
      </c>
      <c r="T36" s="344">
        <f t="shared" si="6"/>
        <v>195.66354361426681</v>
      </c>
      <c r="U36" s="344">
        <f t="shared" si="6"/>
        <v>186.79312230126803</v>
      </c>
      <c r="V36" s="344">
        <f t="shared" si="6"/>
        <v>191.12818539845694</v>
      </c>
      <c r="W36" s="344">
        <f t="shared" si="6"/>
        <v>167.87837833336221</v>
      </c>
      <c r="X36" s="344">
        <f t="shared" si="6"/>
        <v>155.97334992040177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54.262835748305534</v>
      </c>
      <c r="C37" s="344">
        <f>IF(WWP_ued!C$5=0,"",WWP_ued!C$5/C$5*1000)</f>
        <v>51.925988175127564</v>
      </c>
      <c r="D37" s="344">
        <f>IF(WWP_ued!D$5=0,"",WWP_ued!D$5/D$5*1000)</f>
        <v>54.525581574346496</v>
      </c>
      <c r="E37" s="344">
        <f>IF(WWP_ued!E$5=0,"",WWP_ued!E$5/E$5*1000)</f>
        <v>60.096447943642502</v>
      </c>
      <c r="F37" s="344">
        <f>IF(WWP_ued!F$5=0,"",WWP_ued!F$5/F$5*1000)</f>
        <v>65.381691106609651</v>
      </c>
      <c r="G37" s="344">
        <f>IF(WWP_ued!G$5=0,"",WWP_ued!G$5/G$5*1000)</f>
        <v>63.603294943151326</v>
      </c>
      <c r="H37" s="344">
        <f>IF(WWP_ued!H$5=0,"",WWP_ued!H$5/H$5*1000)</f>
        <v>59.0666951924253</v>
      </c>
      <c r="I37" s="344">
        <f>IF(WWP_ued!I$5=0,"",WWP_ued!I$5/I$5*1000)</f>
        <v>60.686686603648035</v>
      </c>
      <c r="J37" s="344">
        <f>IF(WWP_ued!J$5=0,"",WWP_ued!J$5/J$5*1000)</f>
        <v>66.208384912314216</v>
      </c>
      <c r="K37" s="344">
        <f>IF(WWP_ued!K$5=0,"",WWP_ued!K$5/K$5*1000)</f>
        <v>74.179802364250293</v>
      </c>
      <c r="L37" s="344">
        <f>IF(WWP_ued!L$5=0,"",WWP_ued!L$5/L$5*1000)</f>
        <v>75.452102756565765</v>
      </c>
      <c r="M37" s="344">
        <f>IF(WWP_ued!M$5=0,"",WWP_ued!M$5/M$5*1000)</f>
        <v>77.369178921405307</v>
      </c>
      <c r="N37" s="344">
        <f>IF(WWP_ued!N$5=0,"",WWP_ued!N$5/N$5*1000)</f>
        <v>83.97339330280461</v>
      </c>
      <c r="O37" s="344">
        <f>IF(WWP_ued!O$5=0,"",WWP_ued!O$5/O$5*1000)</f>
        <v>87.582064197064867</v>
      </c>
      <c r="P37" s="344">
        <f>IF(WWP_ued!P$5=0,"",WWP_ued!P$5/P$5*1000)</f>
        <v>84.124914639271978</v>
      </c>
      <c r="Q37" s="344">
        <f>IF(WWP_ued!Q$5=0,"",WWP_ued!Q$5/Q$5*1000)</f>
        <v>82.73971553924595</v>
      </c>
      <c r="R37" s="344">
        <f>IF(WWP_ued!R$5=0,"",WWP_ued!R$5/R$5*1000)</f>
        <v>86.95904295779097</v>
      </c>
      <c r="S37" s="344">
        <f>IF(WWP_ued!S$5=0,"",WWP_ued!S$5/S$5*1000)</f>
        <v>84.798718026334228</v>
      </c>
      <c r="T37" s="344">
        <f>IF(WWP_ued!T$5=0,"",WWP_ued!T$5/T$5*1000)</f>
        <v>84.807611174559668</v>
      </c>
      <c r="U37" s="344">
        <f>IF(WWP_ued!U$5=0,"",WWP_ued!U$5/U$5*1000)</f>
        <v>80.939530937585147</v>
      </c>
      <c r="V37" s="344">
        <f>IF(WWP_ued!V$5=0,"",WWP_ued!V$5/V$5*1000)</f>
        <v>82.584719103491793</v>
      </c>
      <c r="W37" s="344">
        <f>IF(WWP_ued!W$5=0,"",WWP_ued!W$5/W$5*1000)</f>
        <v>72.129113385841066</v>
      </c>
      <c r="X37" s="344">
        <f>IF(WWP_ued!X$5=0,"",WWP_ued!X$5/X$5*1000)</f>
        <v>69.730363826710686</v>
      </c>
      <c r="Y37" s="344">
        <f>IF(WWP_ued!Y$5=0,"",WWP_ued!Y$5/Y$5*1000)</f>
        <v>72.348554014819939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0</v>
      </c>
      <c r="F38" s="345">
        <f t="shared" si="7"/>
        <v>0</v>
      </c>
      <c r="G38" s="345">
        <f t="shared" si="7"/>
        <v>0</v>
      </c>
      <c r="H38" s="345">
        <f t="shared" si="7"/>
        <v>0</v>
      </c>
      <c r="I38" s="345">
        <f t="shared" si="7"/>
        <v>0</v>
      </c>
      <c r="J38" s="345">
        <f t="shared" si="7"/>
        <v>0</v>
      </c>
      <c r="K38" s="345">
        <f t="shared" si="7"/>
        <v>0</v>
      </c>
      <c r="L38" s="345">
        <f t="shared" si="7"/>
        <v>0</v>
      </c>
      <c r="M38" s="345">
        <f t="shared" si="7"/>
        <v>0</v>
      </c>
      <c r="N38" s="345">
        <f t="shared" si="7"/>
        <v>0</v>
      </c>
      <c r="O38" s="345">
        <f t="shared" si="7"/>
        <v>0</v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0.16212587357353694</v>
      </c>
      <c r="T38" s="345">
        <f t="shared" si="7"/>
        <v>0.14651740732310931</v>
      </c>
      <c r="U38" s="345">
        <f t="shared" si="7"/>
        <v>0.15148957501064297</v>
      </c>
      <c r="V38" s="345">
        <f t="shared" si="7"/>
        <v>0.19836264041487811</v>
      </c>
      <c r="W38" s="345">
        <f t="shared" si="7"/>
        <v>0.3002074381021208</v>
      </c>
      <c r="X38" s="345">
        <f t="shared" si="7"/>
        <v>0.17377559374420451</v>
      </c>
      <c r="Y38" s="345">
        <f t="shared" si="7"/>
        <v>0.17821922275490854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CY: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0.77386070507308669</v>
      </c>
      <c r="C5" s="223">
        <v>0.60189165950128964</v>
      </c>
      <c r="D5" s="223">
        <v>0.60189165950128964</v>
      </c>
      <c r="E5" s="223">
        <v>0.68787618228718816</v>
      </c>
      <c r="F5" s="223">
        <v>0.68787618228718816</v>
      </c>
      <c r="G5" s="223">
        <v>0.68787618228718816</v>
      </c>
      <c r="H5" s="223">
        <v>0.68787618228718816</v>
      </c>
      <c r="I5" s="223">
        <v>0.7738607050730868</v>
      </c>
      <c r="J5" s="223">
        <v>0.7738607050730868</v>
      </c>
      <c r="K5" s="223">
        <v>0.7738607050730868</v>
      </c>
      <c r="L5" s="223">
        <v>0.7738607050730868</v>
      </c>
      <c r="M5" s="223">
        <v>0.68787618228718816</v>
      </c>
      <c r="N5" s="223">
        <v>0.60189165950128964</v>
      </c>
      <c r="O5" s="223">
        <v>0.42992261392949271</v>
      </c>
      <c r="P5" s="223">
        <v>0.42992261392949271</v>
      </c>
      <c r="Q5" s="223">
        <v>0.42992261392949271</v>
      </c>
      <c r="R5" s="223">
        <v>0.51590713671539135</v>
      </c>
      <c r="S5" s="223">
        <v>0.54496990541702484</v>
      </c>
      <c r="T5" s="223">
        <v>0.55932932072227004</v>
      </c>
      <c r="U5" s="223">
        <v>0.58323301805674976</v>
      </c>
      <c r="V5" s="223">
        <v>0.55442820292347372</v>
      </c>
      <c r="W5" s="223">
        <v>0.59673258813413577</v>
      </c>
      <c r="X5" s="223">
        <v>0.70799656061908856</v>
      </c>
      <c r="Y5" s="223">
        <v>0.70980223559759215</v>
      </c>
      <c r="DA5" s="89" t="s">
        <v>2871</v>
      </c>
    </row>
    <row r="6" spans="1:105" ht="12" customHeight="1" x14ac:dyDescent="0.25">
      <c r="A6" s="55" t="s">
        <v>91</v>
      </c>
      <c r="B6" s="259">
        <v>3.1696399573816633E-2</v>
      </c>
      <c r="C6" s="259">
        <v>2.4652755224079601E-2</v>
      </c>
      <c r="D6" s="259">
        <v>2.4652755224079601E-2</v>
      </c>
      <c r="E6" s="259">
        <v>2.817457739894811E-2</v>
      </c>
      <c r="F6" s="259">
        <v>2.817457739894811E-2</v>
      </c>
      <c r="G6" s="259">
        <v>2.817457739894811E-2</v>
      </c>
      <c r="H6" s="259">
        <v>2.817457739894811E-2</v>
      </c>
      <c r="I6" s="259">
        <v>3.1696399573816633E-2</v>
      </c>
      <c r="J6" s="259">
        <v>3.1696399573816633E-2</v>
      </c>
      <c r="K6" s="259">
        <v>3.1696399573816633E-2</v>
      </c>
      <c r="L6" s="259">
        <v>3.1696399573816633E-2</v>
      </c>
      <c r="M6" s="259">
        <v>2.817457739894811E-2</v>
      </c>
      <c r="N6" s="259">
        <v>2.4652755224079601E-2</v>
      </c>
      <c r="O6" s="259">
        <v>1.7609110874342582E-2</v>
      </c>
      <c r="P6" s="259">
        <v>1.7609110874342582E-2</v>
      </c>
      <c r="Q6" s="259">
        <v>1.7609110874342582E-2</v>
      </c>
      <c r="R6" s="259">
        <v>2.1130933049211091E-2</v>
      </c>
      <c r="S6" s="259">
        <v>2.117238578632873E-2</v>
      </c>
      <c r="T6" s="259">
        <v>2.1842125010231798E-2</v>
      </c>
      <c r="U6" s="259">
        <v>2.2739683172548378E-2</v>
      </c>
      <c r="V6" s="259">
        <v>2.1225152022540252E-2</v>
      </c>
      <c r="W6" s="259">
        <v>2.204330350054709E-2</v>
      </c>
      <c r="X6" s="259">
        <v>2.5128189466254631E-2</v>
      </c>
      <c r="Y6" s="259">
        <v>2.536412024211154E-2</v>
      </c>
      <c r="DA6" s="67" t="s">
        <v>2888</v>
      </c>
    </row>
    <row r="7" spans="1:105" ht="12" customHeight="1" x14ac:dyDescent="0.25">
      <c r="A7" s="173" t="s">
        <v>92</v>
      </c>
      <c r="B7" s="224">
        <v>3.4452608232409393E-2</v>
      </c>
      <c r="C7" s="224">
        <v>2.679647306965174E-2</v>
      </c>
      <c r="D7" s="224">
        <v>2.679647306965174E-2</v>
      </c>
      <c r="E7" s="224">
        <v>3.0624540651030561E-2</v>
      </c>
      <c r="F7" s="224">
        <v>3.0624540651030561E-2</v>
      </c>
      <c r="G7" s="224">
        <v>3.0624540651030561E-2</v>
      </c>
      <c r="H7" s="224">
        <v>3.0624540651030561E-2</v>
      </c>
      <c r="I7" s="224">
        <v>3.4452608232409393E-2</v>
      </c>
      <c r="J7" s="224">
        <v>3.4452608232409393E-2</v>
      </c>
      <c r="K7" s="224">
        <v>3.4452608232409393E-2</v>
      </c>
      <c r="L7" s="224">
        <v>3.4452608232409393E-2</v>
      </c>
      <c r="M7" s="224">
        <v>3.0624540651030561E-2</v>
      </c>
      <c r="N7" s="224">
        <v>2.679647306965174E-2</v>
      </c>
      <c r="O7" s="224">
        <v>1.9140337906894109E-2</v>
      </c>
      <c r="P7" s="224">
        <v>1.9140337906894109E-2</v>
      </c>
      <c r="Q7" s="224">
        <v>1.9140337906894109E-2</v>
      </c>
      <c r="R7" s="224">
        <v>2.296840548827293E-2</v>
      </c>
      <c r="S7" s="224">
        <v>2.3013462811226879E-2</v>
      </c>
      <c r="T7" s="224">
        <v>2.374144022851284E-2</v>
      </c>
      <c r="U7" s="224">
        <v>2.4717046926683021E-2</v>
      </c>
      <c r="V7" s="224">
        <v>2.307081741580462E-2</v>
      </c>
      <c r="W7" s="224">
        <v>2.3960112500594662E-2</v>
      </c>
      <c r="X7" s="224">
        <v>2.7313249419841999E-2</v>
      </c>
      <c r="Y7" s="224">
        <v>2.756969591533863E-2</v>
      </c>
      <c r="DA7" s="177" t="s">
        <v>2889</v>
      </c>
    </row>
    <row r="8" spans="1:105" ht="12" customHeight="1" x14ac:dyDescent="0.25">
      <c r="A8" s="173" t="s">
        <v>93</v>
      </c>
      <c r="B8" s="224">
        <v>8.5442468416375275E-2</v>
      </c>
      <c r="C8" s="224">
        <v>6.6455253212736307E-2</v>
      </c>
      <c r="D8" s="224">
        <v>6.6455253212736307E-2</v>
      </c>
      <c r="E8" s="224">
        <v>7.5948860814555791E-2</v>
      </c>
      <c r="F8" s="224">
        <v>7.5948860814555791E-2</v>
      </c>
      <c r="G8" s="224">
        <v>7.5948860814555791E-2</v>
      </c>
      <c r="H8" s="224">
        <v>7.5948860814555791E-2</v>
      </c>
      <c r="I8" s="224">
        <v>8.5442468416375275E-2</v>
      </c>
      <c r="J8" s="224">
        <v>8.5442468416375275E-2</v>
      </c>
      <c r="K8" s="224">
        <v>8.5442468416375275E-2</v>
      </c>
      <c r="L8" s="224">
        <v>8.5442468416375275E-2</v>
      </c>
      <c r="M8" s="224">
        <v>7.5948860814555791E-2</v>
      </c>
      <c r="N8" s="224">
        <v>6.6455253212736307E-2</v>
      </c>
      <c r="O8" s="224">
        <v>4.746803800909738E-2</v>
      </c>
      <c r="P8" s="224">
        <v>4.746803800909738E-2</v>
      </c>
      <c r="Q8" s="224">
        <v>4.746803800909738E-2</v>
      </c>
      <c r="R8" s="224">
        <v>5.6961645610916857E-2</v>
      </c>
      <c r="S8" s="224">
        <v>5.7073387771842662E-2</v>
      </c>
      <c r="T8" s="224">
        <v>5.8878771766711829E-2</v>
      </c>
      <c r="U8" s="224">
        <v>6.1298276378173901E-2</v>
      </c>
      <c r="V8" s="224">
        <v>5.721562719119546E-2</v>
      </c>
      <c r="W8" s="224">
        <v>5.9421079001474753E-2</v>
      </c>
      <c r="X8" s="224">
        <v>6.773685856120816E-2</v>
      </c>
      <c r="Y8" s="224">
        <v>6.8372845870039806E-2</v>
      </c>
      <c r="DA8" s="177" t="s">
        <v>2890</v>
      </c>
    </row>
    <row r="9" spans="1:105" ht="12" customHeight="1" x14ac:dyDescent="0.25">
      <c r="A9" s="173" t="s">
        <v>94</v>
      </c>
      <c r="B9" s="224">
        <v>0.26183982256631128</v>
      </c>
      <c r="C9" s="224">
        <v>0.20365319532935319</v>
      </c>
      <c r="D9" s="224">
        <v>0.20365319532935319</v>
      </c>
      <c r="E9" s="224">
        <v>0.2327465089478323</v>
      </c>
      <c r="F9" s="224">
        <v>0.2327465089478323</v>
      </c>
      <c r="G9" s="224">
        <v>0.2327465089478323</v>
      </c>
      <c r="H9" s="224">
        <v>0.2327465089478323</v>
      </c>
      <c r="I9" s="224">
        <v>0.26183982256631128</v>
      </c>
      <c r="J9" s="224">
        <v>0.26183982256631128</v>
      </c>
      <c r="K9" s="224">
        <v>0.26183982256631128</v>
      </c>
      <c r="L9" s="224">
        <v>0.26183982256631128</v>
      </c>
      <c r="M9" s="224">
        <v>0.2327465089478323</v>
      </c>
      <c r="N9" s="224">
        <v>0.20365319532935319</v>
      </c>
      <c r="O9" s="224">
        <v>0.14546656809239519</v>
      </c>
      <c r="P9" s="224">
        <v>0.14546656809239519</v>
      </c>
      <c r="Q9" s="224">
        <v>0.14546656809239519</v>
      </c>
      <c r="R9" s="224">
        <v>0.17455988171087419</v>
      </c>
      <c r="S9" s="224">
        <v>0.1749023173653243</v>
      </c>
      <c r="T9" s="224">
        <v>0.18043494573669749</v>
      </c>
      <c r="U9" s="224">
        <v>0.18784955664279099</v>
      </c>
      <c r="V9" s="224">
        <v>0.17533821236011521</v>
      </c>
      <c r="W9" s="224">
        <v>0.1820968550045195</v>
      </c>
      <c r="X9" s="224">
        <v>0.2075806955907992</v>
      </c>
      <c r="Y9" s="224">
        <v>0.20952968895657359</v>
      </c>
      <c r="DA9" s="177" t="s">
        <v>2891</v>
      </c>
    </row>
    <row r="10" spans="1:105" ht="12" customHeight="1" x14ac:dyDescent="0.25">
      <c r="A10" s="56" t="s">
        <v>95</v>
      </c>
      <c r="B10" s="260">
        <v>5.7880381830447761E-2</v>
      </c>
      <c r="C10" s="260">
        <v>4.5018074757014921E-2</v>
      </c>
      <c r="D10" s="260">
        <v>4.5018074757014921E-2</v>
      </c>
      <c r="E10" s="260">
        <v>5.1449228293731337E-2</v>
      </c>
      <c r="F10" s="260">
        <v>5.1449228293731337E-2</v>
      </c>
      <c r="G10" s="260">
        <v>5.1449228293731337E-2</v>
      </c>
      <c r="H10" s="260">
        <v>5.1449228293731337E-2</v>
      </c>
      <c r="I10" s="260">
        <v>5.7880381830447761E-2</v>
      </c>
      <c r="J10" s="260">
        <v>5.7880381830447761E-2</v>
      </c>
      <c r="K10" s="260">
        <v>5.7880381830447761E-2</v>
      </c>
      <c r="L10" s="260">
        <v>5.7880381830447761E-2</v>
      </c>
      <c r="M10" s="260">
        <v>5.1449228293731337E-2</v>
      </c>
      <c r="N10" s="260">
        <v>4.5018074757014921E-2</v>
      </c>
      <c r="O10" s="260">
        <v>3.2155767683582102E-2</v>
      </c>
      <c r="P10" s="260">
        <v>3.2155767683582102E-2</v>
      </c>
      <c r="Q10" s="260">
        <v>3.2155767683582102E-2</v>
      </c>
      <c r="R10" s="260">
        <v>3.8586921220298533E-2</v>
      </c>
      <c r="S10" s="260">
        <v>3.7737439147922928E-2</v>
      </c>
      <c r="T10" s="260">
        <v>3.9031720566676018E-2</v>
      </c>
      <c r="U10" s="260">
        <v>4.0597229875862277E-2</v>
      </c>
      <c r="V10" s="260">
        <v>3.7664176796753872E-2</v>
      </c>
      <c r="W10" s="260">
        <v>3.8534690050184901E-2</v>
      </c>
      <c r="X10" s="260">
        <v>9.9369689529778524E-2</v>
      </c>
      <c r="Y10" s="260">
        <v>9.4728302792823529E-2</v>
      </c>
      <c r="DA10" s="68" t="s">
        <v>2892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8.9731920962679367E-7</v>
      </c>
      <c r="T11" s="226">
        <v>6.7035716995737458E-7</v>
      </c>
      <c r="U11" s="226">
        <v>7.7907777212280276E-7</v>
      </c>
      <c r="V11" s="226">
        <v>1.7567349144919989E-6</v>
      </c>
      <c r="W11" s="226">
        <v>6.7268413331229346E-6</v>
      </c>
      <c r="X11" s="226">
        <v>7.7131984721195975E-7</v>
      </c>
      <c r="Y11" s="226">
        <v>8.7690641226540019E-7</v>
      </c>
      <c r="DA11" s="69" t="s">
        <v>2893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8.1771281058972536E-2</v>
      </c>
      <c r="Y13" s="226">
        <v>7.5752364470775366E-2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5.7880381830447761E-2</v>
      </c>
      <c r="C15" s="226">
        <v>4.5018074757014921E-2</v>
      </c>
      <c r="D15" s="226">
        <v>4.5018074757014921E-2</v>
      </c>
      <c r="E15" s="226">
        <v>5.1449228293731337E-2</v>
      </c>
      <c r="F15" s="226">
        <v>5.1449228293731337E-2</v>
      </c>
      <c r="G15" s="226">
        <v>5.1449228293731337E-2</v>
      </c>
      <c r="H15" s="226">
        <v>5.1449228293731337E-2</v>
      </c>
      <c r="I15" s="226">
        <v>5.7880381830447761E-2</v>
      </c>
      <c r="J15" s="226">
        <v>5.7880381830447761E-2</v>
      </c>
      <c r="K15" s="226">
        <v>5.7880381830447761E-2</v>
      </c>
      <c r="L15" s="226">
        <v>5.7880381830447761E-2</v>
      </c>
      <c r="M15" s="226">
        <v>5.1449228293731337E-2</v>
      </c>
      <c r="N15" s="226">
        <v>4.5018074757014921E-2</v>
      </c>
      <c r="O15" s="226">
        <v>3.2155767683582102E-2</v>
      </c>
      <c r="P15" s="226">
        <v>3.2155767683582102E-2</v>
      </c>
      <c r="Q15" s="226">
        <v>3.2155767683582102E-2</v>
      </c>
      <c r="R15" s="226">
        <v>3.8586921220298533E-2</v>
      </c>
      <c r="S15" s="226">
        <v>3.7736541828713298E-2</v>
      </c>
      <c r="T15" s="226">
        <v>3.9031050209506063E-2</v>
      </c>
      <c r="U15" s="226">
        <v>4.0596450798090163E-2</v>
      </c>
      <c r="V15" s="226">
        <v>3.7662420061839383E-2</v>
      </c>
      <c r="W15" s="226">
        <v>3.8527963208851781E-2</v>
      </c>
      <c r="X15" s="226">
        <v>1.759763715095878E-2</v>
      </c>
      <c r="Y15" s="226">
        <v>1.8975061415635899E-2</v>
      </c>
      <c r="DA15" s="69" t="s">
        <v>2897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2.4615585097131631E-2</v>
      </c>
      <c r="T16" s="261">
        <v>2.2862684936069189E-2</v>
      </c>
      <c r="U16" s="261">
        <v>2.4615685559642279E-2</v>
      </c>
      <c r="V16" s="261">
        <v>3.1700272440197803E-2</v>
      </c>
      <c r="W16" s="261">
        <v>5.1199209085429048E-2</v>
      </c>
      <c r="X16" s="261">
        <v>3.4842067883650567E-2</v>
      </c>
      <c r="Y16" s="261">
        <v>3.5791570212889527E-2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2.848776107150462E-3</v>
      </c>
      <c r="T19" s="229">
        <v>2.8487761095480541E-3</v>
      </c>
      <c r="U19" s="229">
        <v>2.8487761087807001E-3</v>
      </c>
      <c r="V19" s="229">
        <v>5.7705977439177726E-3</v>
      </c>
      <c r="W19" s="229">
        <v>9.5689657641463526E-3</v>
      </c>
      <c r="X19" s="229">
        <v>2.8487761053784429E-3</v>
      </c>
      <c r="Y19" s="229">
        <v>2.8487761047396309E-3</v>
      </c>
      <c r="DA19" s="73" t="s">
        <v>2902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2.1766808989981169E-2</v>
      </c>
      <c r="T20" s="229">
        <v>2.001390882652114E-2</v>
      </c>
      <c r="U20" s="229">
        <v>2.1766909450861582E-2</v>
      </c>
      <c r="V20" s="229">
        <v>2.592967469628002E-2</v>
      </c>
      <c r="W20" s="229">
        <v>4.1630243321282692E-2</v>
      </c>
      <c r="X20" s="229">
        <v>3.1993291778272127E-2</v>
      </c>
      <c r="Y20" s="229">
        <v>3.2942794108149903E-2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2909</v>
      </c>
    </row>
    <row r="27" spans="1:105" ht="12" customHeight="1" x14ac:dyDescent="0.25">
      <c r="A27" s="57" t="s">
        <v>2910</v>
      </c>
      <c r="B27" s="261">
        <v>0.16123820652767601</v>
      </c>
      <c r="C27" s="261">
        <v>0.1254074939659702</v>
      </c>
      <c r="D27" s="261">
        <v>0.1254074939659702</v>
      </c>
      <c r="E27" s="261">
        <v>0.14332285024682309</v>
      </c>
      <c r="F27" s="261">
        <v>0.14332285024682309</v>
      </c>
      <c r="G27" s="261">
        <v>0.14332285024682309</v>
      </c>
      <c r="H27" s="261">
        <v>0.14332285024682309</v>
      </c>
      <c r="I27" s="261">
        <v>0.16123820652767601</v>
      </c>
      <c r="J27" s="261">
        <v>0.16123820652767601</v>
      </c>
      <c r="K27" s="261">
        <v>0.16123820652767601</v>
      </c>
      <c r="L27" s="261">
        <v>0.16123820652767601</v>
      </c>
      <c r="M27" s="261">
        <v>0.14332285024682309</v>
      </c>
      <c r="N27" s="261">
        <v>0.1254074939659702</v>
      </c>
      <c r="O27" s="261">
        <v>8.9576781404264436E-2</v>
      </c>
      <c r="P27" s="261">
        <v>8.9576781404264436E-2</v>
      </c>
      <c r="Q27" s="261">
        <v>8.9576781404264436E-2</v>
      </c>
      <c r="R27" s="261">
        <v>0.1074921376851173</v>
      </c>
      <c r="S27" s="261">
        <v>0.10770300595654179</v>
      </c>
      <c r="T27" s="261">
        <v>0.1111099402694401</v>
      </c>
      <c r="U27" s="261">
        <v>0.1156757796168766</v>
      </c>
      <c r="V27" s="261">
        <v>0.1079714255059656</v>
      </c>
      <c r="W27" s="261">
        <v>0.1121333265027831</v>
      </c>
      <c r="X27" s="261">
        <v>0.1278260072848606</v>
      </c>
      <c r="Y27" s="261">
        <v>0.12902617688378479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1.3781043292963761E-2</v>
      </c>
      <c r="C28" s="261">
        <f t="shared" si="0"/>
        <v>1.0718589227860689E-2</v>
      </c>
      <c r="D28" s="261">
        <f t="shared" si="0"/>
        <v>1.0718589227860689E-2</v>
      </c>
      <c r="E28" s="261">
        <f t="shared" si="0"/>
        <v>1.224981626041223E-2</v>
      </c>
      <c r="F28" s="261">
        <f t="shared" si="0"/>
        <v>1.224981626041223E-2</v>
      </c>
      <c r="G28" s="261">
        <f t="shared" si="0"/>
        <v>1.224981626041223E-2</v>
      </c>
      <c r="H28" s="261">
        <f t="shared" si="0"/>
        <v>1.224981626041223E-2</v>
      </c>
      <c r="I28" s="261">
        <f t="shared" si="0"/>
        <v>1.3781043292963761E-2</v>
      </c>
      <c r="J28" s="261">
        <f t="shared" si="0"/>
        <v>1.3781043292963761E-2</v>
      </c>
      <c r="K28" s="261">
        <f t="shared" si="0"/>
        <v>1.3781043292963761E-2</v>
      </c>
      <c r="L28" s="261">
        <f t="shared" si="0"/>
        <v>1.3781043292963761E-2</v>
      </c>
      <c r="M28" s="261">
        <f t="shared" si="0"/>
        <v>1.224981626041223E-2</v>
      </c>
      <c r="N28" s="261">
        <f t="shared" si="0"/>
        <v>1.0718589227860689E-2</v>
      </c>
      <c r="O28" s="261">
        <f t="shared" si="0"/>
        <v>7.6561351627576412E-3</v>
      </c>
      <c r="P28" s="261">
        <f t="shared" si="0"/>
        <v>7.6561351627576412E-3</v>
      </c>
      <c r="Q28" s="261">
        <f t="shared" si="0"/>
        <v>7.6561351627576412E-3</v>
      </c>
      <c r="R28" s="261">
        <f t="shared" si="0"/>
        <v>9.1873621953091726E-3</v>
      </c>
      <c r="S28" s="261">
        <f t="shared" si="0"/>
        <v>1.3565687538668419E-2</v>
      </c>
      <c r="T28" s="261">
        <f t="shared" si="0"/>
        <v>1.3546377058067605E-2</v>
      </c>
      <c r="U28" s="261">
        <f t="shared" si="0"/>
        <v>1.4247138980362381E-2</v>
      </c>
      <c r="V28" s="261">
        <f t="shared" si="0"/>
        <v>1.4843581444558523E-2</v>
      </c>
      <c r="W28" s="261">
        <f t="shared" si="0"/>
        <v>1.8653260056401506E-2</v>
      </c>
      <c r="X28" s="261">
        <f t="shared" si="0"/>
        <v>1.7097078830207668E-2</v>
      </c>
      <c r="Y28" s="261">
        <f t="shared" si="0"/>
        <v>1.7367848323813093E-2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29">
        <v>0</v>
      </c>
      <c r="P29" s="329">
        <v>0</v>
      </c>
      <c r="Q29" s="329">
        <v>0</v>
      </c>
      <c r="R29" s="329">
        <v>0</v>
      </c>
      <c r="S29" s="329">
        <v>2.3660774349501478E-3</v>
      </c>
      <c r="T29" s="329">
        <v>2.19758672061431E-3</v>
      </c>
      <c r="U29" s="329">
        <v>2.366087091518481E-3</v>
      </c>
      <c r="V29" s="329">
        <v>3.0470654671240871E-3</v>
      </c>
      <c r="W29" s="329">
        <v>4.9213249584079341E-3</v>
      </c>
      <c r="X29" s="329">
        <v>3.3490583417459868E-3</v>
      </c>
      <c r="Y29" s="329">
        <v>3.440325562361706E-3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2.7382752990662301E-4</v>
      </c>
      <c r="T31" s="295">
        <v>2.7382753013708222E-4</v>
      </c>
      <c r="U31" s="295">
        <v>2.7382753006332329E-4</v>
      </c>
      <c r="V31" s="295">
        <v>5.5467627741455133E-4</v>
      </c>
      <c r="W31" s="295">
        <v>9.1977963883521305E-4</v>
      </c>
      <c r="X31" s="295">
        <v>2.7382752973629452E-4</v>
      </c>
      <c r="Y31" s="295">
        <v>2.7382752967489127E-4</v>
      </c>
      <c r="DA31" s="122" t="s">
        <v>2916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2.092249905043525E-3</v>
      </c>
      <c r="T32" s="295">
        <v>1.9237591904772281E-3</v>
      </c>
      <c r="U32" s="295">
        <v>2.0922595614551571E-3</v>
      </c>
      <c r="V32" s="295">
        <v>2.4923891897095352E-3</v>
      </c>
      <c r="W32" s="295">
        <v>4.0015453195727212E-3</v>
      </c>
      <c r="X32" s="295">
        <v>3.075230812009693E-3</v>
      </c>
      <c r="Y32" s="295">
        <v>3.166498032686814E-3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95">
        <v>0</v>
      </c>
      <c r="P34" s="295">
        <v>0</v>
      </c>
      <c r="Q34" s="295">
        <v>0</v>
      </c>
      <c r="R34" s="295">
        <v>0</v>
      </c>
      <c r="S34" s="295">
        <v>0</v>
      </c>
      <c r="T34" s="295">
        <v>0</v>
      </c>
      <c r="U34" s="295">
        <v>0</v>
      </c>
      <c r="V34" s="295">
        <v>0</v>
      </c>
      <c r="W34" s="295">
        <v>0</v>
      </c>
      <c r="X34" s="295">
        <v>0</v>
      </c>
      <c r="Y34" s="295">
        <v>0</v>
      </c>
      <c r="DA34" s="122" t="s">
        <v>2919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29">
        <v>0</v>
      </c>
      <c r="M35" s="329">
        <v>0</v>
      </c>
      <c r="N35" s="329">
        <v>0</v>
      </c>
      <c r="O35" s="329">
        <v>0</v>
      </c>
      <c r="P35" s="329">
        <v>0</v>
      </c>
      <c r="Q35" s="329">
        <v>0</v>
      </c>
      <c r="R35" s="329">
        <v>0</v>
      </c>
      <c r="S35" s="329">
        <v>1.9942249792275209E-3</v>
      </c>
      <c r="T35" s="329">
        <v>1.8522142460481591E-3</v>
      </c>
      <c r="U35" s="329">
        <v>1.9942331181706931E-3</v>
      </c>
      <c r="V35" s="329">
        <v>2.5681890111125881E-3</v>
      </c>
      <c r="W35" s="329">
        <v>4.1478900977557076E-3</v>
      </c>
      <c r="X35" s="329">
        <v>2.8227207205248819E-3</v>
      </c>
      <c r="Y35" s="329">
        <v>2.8996443953159278E-3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2.3079282701137131E-4</v>
      </c>
      <c r="T38" s="229">
        <v>2.3079282720561161E-4</v>
      </c>
      <c r="U38" s="229">
        <v>2.307928271434447E-4</v>
      </c>
      <c r="V38" s="229">
        <v>4.6750341787877209E-4</v>
      </c>
      <c r="W38" s="229">
        <v>7.7522717729172576E-4</v>
      </c>
      <c r="X38" s="229">
        <v>2.307928268678117E-4</v>
      </c>
      <c r="Y38" s="229">
        <v>2.307928268160585E-4</v>
      </c>
      <c r="DA38" s="73" t="s">
        <v>2924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1.7634321522161499E-3</v>
      </c>
      <c r="T39" s="229">
        <v>1.6214214188425471E-3</v>
      </c>
      <c r="U39" s="229">
        <v>1.7634402910272481E-3</v>
      </c>
      <c r="V39" s="229">
        <v>2.1006855932338159E-3</v>
      </c>
      <c r="W39" s="229">
        <v>3.372662920463983E-3</v>
      </c>
      <c r="X39" s="229">
        <v>2.591927893657071E-3</v>
      </c>
      <c r="Y39" s="229">
        <v>2.668851568499869E-3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2931</v>
      </c>
    </row>
    <row r="46" spans="1:105" ht="12" customHeight="1" x14ac:dyDescent="0.25">
      <c r="A46" s="60" t="s">
        <v>2932</v>
      </c>
      <c r="B46" s="329">
        <v>1.3781043292963761E-2</v>
      </c>
      <c r="C46" s="329">
        <v>1.0718589227860689E-2</v>
      </c>
      <c r="D46" s="329">
        <v>1.0718589227860689E-2</v>
      </c>
      <c r="E46" s="329">
        <v>1.224981626041223E-2</v>
      </c>
      <c r="F46" s="329">
        <v>1.224981626041223E-2</v>
      </c>
      <c r="G46" s="329">
        <v>1.224981626041223E-2</v>
      </c>
      <c r="H46" s="329">
        <v>1.224981626041223E-2</v>
      </c>
      <c r="I46" s="329">
        <v>1.3781043292963761E-2</v>
      </c>
      <c r="J46" s="329">
        <v>1.3781043292963761E-2</v>
      </c>
      <c r="K46" s="329">
        <v>1.3781043292963761E-2</v>
      </c>
      <c r="L46" s="329">
        <v>1.3781043292963761E-2</v>
      </c>
      <c r="M46" s="329">
        <v>1.224981626041223E-2</v>
      </c>
      <c r="N46" s="329">
        <v>1.0718589227860689E-2</v>
      </c>
      <c r="O46" s="329">
        <v>7.6561351627576412E-3</v>
      </c>
      <c r="P46" s="329">
        <v>7.6561351627576412E-3</v>
      </c>
      <c r="Q46" s="329">
        <v>7.6561351627576412E-3</v>
      </c>
      <c r="R46" s="329">
        <v>9.1873621953091726E-3</v>
      </c>
      <c r="S46" s="329">
        <v>9.205385124490751E-3</v>
      </c>
      <c r="T46" s="329">
        <v>9.4965760914051366E-3</v>
      </c>
      <c r="U46" s="329">
        <v>9.8868187706732079E-3</v>
      </c>
      <c r="V46" s="329">
        <v>9.2283269663218474E-3</v>
      </c>
      <c r="W46" s="329">
        <v>9.5840450002378647E-3</v>
      </c>
      <c r="X46" s="329">
        <v>1.09252997679368E-2</v>
      </c>
      <c r="Y46" s="329">
        <v>1.102787836613546E-2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0.12752977463308671</v>
      </c>
      <c r="C48" s="316">
        <v>9.9189824714622968E-2</v>
      </c>
      <c r="D48" s="316">
        <v>9.9189824714622968E-2</v>
      </c>
      <c r="E48" s="316">
        <v>0.1133597996738548</v>
      </c>
      <c r="F48" s="316">
        <v>0.1133597996738548</v>
      </c>
      <c r="G48" s="316">
        <v>0.1133597996738548</v>
      </c>
      <c r="H48" s="316">
        <v>0.1133597996738548</v>
      </c>
      <c r="I48" s="316">
        <v>0.12752977463308671</v>
      </c>
      <c r="J48" s="316">
        <v>0.12752977463308671</v>
      </c>
      <c r="K48" s="316">
        <v>0.12752977463308671</v>
      </c>
      <c r="L48" s="316">
        <v>0.12752977463308671</v>
      </c>
      <c r="M48" s="316">
        <v>0.1133597996738548</v>
      </c>
      <c r="N48" s="316">
        <v>9.9189824714622968E-2</v>
      </c>
      <c r="O48" s="316">
        <v>7.0849874796159285E-2</v>
      </c>
      <c r="P48" s="316">
        <v>7.0849874796159285E-2</v>
      </c>
      <c r="Q48" s="316">
        <v>7.0849874796159285E-2</v>
      </c>
      <c r="R48" s="316">
        <v>8.5019849755391133E-2</v>
      </c>
      <c r="S48" s="316">
        <v>8.5186633942037487E-2</v>
      </c>
      <c r="T48" s="316">
        <v>8.7881315149863151E-2</v>
      </c>
      <c r="U48" s="316">
        <v>9.1492620903809954E-2</v>
      </c>
      <c r="V48" s="316">
        <v>8.539893774634244E-2</v>
      </c>
      <c r="W48" s="316">
        <v>8.8690752432201259E-2</v>
      </c>
      <c r="X48" s="316">
        <v>0.1011027240524872</v>
      </c>
      <c r="Y48" s="316">
        <v>0.1020519864002175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0.99999999999999989</v>
      </c>
      <c r="D52" s="232">
        <f t="shared" si="1"/>
        <v>0.99999999999999989</v>
      </c>
      <c r="E52" s="232">
        <f t="shared" si="1"/>
        <v>1</v>
      </c>
      <c r="F52" s="232">
        <f t="shared" si="1"/>
        <v>1</v>
      </c>
      <c r="G52" s="232">
        <f t="shared" si="1"/>
        <v>1</v>
      </c>
      <c r="H52" s="232">
        <f t="shared" si="1"/>
        <v>1</v>
      </c>
      <c r="I52" s="232">
        <f t="shared" si="1"/>
        <v>1</v>
      </c>
      <c r="J52" s="232">
        <f t="shared" si="1"/>
        <v>1</v>
      </c>
      <c r="K52" s="232">
        <f t="shared" si="1"/>
        <v>1</v>
      </c>
      <c r="L52" s="232">
        <f t="shared" si="1"/>
        <v>1</v>
      </c>
      <c r="M52" s="232">
        <f t="shared" si="1"/>
        <v>1</v>
      </c>
      <c r="N52" s="232">
        <f t="shared" si="1"/>
        <v>0.99999999999999989</v>
      </c>
      <c r="O52" s="232">
        <f t="shared" si="1"/>
        <v>1</v>
      </c>
      <c r="P52" s="232">
        <f t="shared" si="1"/>
        <v>1</v>
      </c>
      <c r="Q52" s="232">
        <f t="shared" si="1"/>
        <v>1</v>
      </c>
      <c r="R52" s="232">
        <f t="shared" si="1"/>
        <v>0.99999999999999967</v>
      </c>
      <c r="S52" s="232">
        <f t="shared" si="1"/>
        <v>1</v>
      </c>
      <c r="T52" s="232">
        <f t="shared" si="1"/>
        <v>0.99999999999999978</v>
      </c>
      <c r="U52" s="232">
        <f t="shared" si="1"/>
        <v>1</v>
      </c>
      <c r="V52" s="232">
        <f t="shared" si="1"/>
        <v>1</v>
      </c>
      <c r="W52" s="232">
        <f t="shared" si="1"/>
        <v>1</v>
      </c>
      <c r="X52" s="232">
        <f t="shared" si="1"/>
        <v>0.99999999999999978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4.0958791893720835E-2</v>
      </c>
      <c r="C53" s="299">
        <f t="shared" si="2"/>
        <v>4.0958791893720828E-2</v>
      </c>
      <c r="D53" s="299">
        <f t="shared" si="2"/>
        <v>4.0958791893720828E-2</v>
      </c>
      <c r="E53" s="299">
        <f t="shared" si="2"/>
        <v>4.0958791893720821E-2</v>
      </c>
      <c r="F53" s="299">
        <f t="shared" si="2"/>
        <v>4.0958791893720821E-2</v>
      </c>
      <c r="G53" s="299">
        <f t="shared" si="2"/>
        <v>4.0958791893720821E-2</v>
      </c>
      <c r="H53" s="299">
        <f t="shared" si="2"/>
        <v>4.0958791893720821E-2</v>
      </c>
      <c r="I53" s="299">
        <f t="shared" si="2"/>
        <v>4.0958791893720828E-2</v>
      </c>
      <c r="J53" s="299">
        <f t="shared" si="2"/>
        <v>4.0958791893720828E-2</v>
      </c>
      <c r="K53" s="299">
        <f t="shared" si="2"/>
        <v>4.0958791893720828E-2</v>
      </c>
      <c r="L53" s="299">
        <f t="shared" si="2"/>
        <v>4.0958791893720828E-2</v>
      </c>
      <c r="M53" s="299">
        <f t="shared" si="2"/>
        <v>4.0958791893720821E-2</v>
      </c>
      <c r="N53" s="299">
        <f t="shared" si="2"/>
        <v>4.0958791893720828E-2</v>
      </c>
      <c r="O53" s="299">
        <f t="shared" si="2"/>
        <v>4.0958791893720842E-2</v>
      </c>
      <c r="P53" s="299">
        <f t="shared" si="2"/>
        <v>4.0958791893720842E-2</v>
      </c>
      <c r="Q53" s="299">
        <f t="shared" si="2"/>
        <v>4.0958791893720842E-2</v>
      </c>
      <c r="R53" s="299">
        <f t="shared" si="2"/>
        <v>4.0958791893720821E-2</v>
      </c>
      <c r="S53" s="299">
        <f t="shared" si="2"/>
        <v>3.8850559592143133E-2</v>
      </c>
      <c r="T53" s="299">
        <f t="shared" si="2"/>
        <v>3.9050563238892513E-2</v>
      </c>
      <c r="U53" s="299">
        <f t="shared" si="2"/>
        <v>3.8989018914453437E-2</v>
      </c>
      <c r="V53" s="299">
        <f t="shared" si="2"/>
        <v>3.8282958750332372E-2</v>
      </c>
      <c r="W53" s="299">
        <f t="shared" si="2"/>
        <v>3.6940002840253991E-2</v>
      </c>
      <c r="X53" s="299">
        <f t="shared" si="2"/>
        <v>3.5491965447236019E-2</v>
      </c>
      <c r="Y53" s="299">
        <f t="shared" si="2"/>
        <v>3.5734066434373997E-2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4.4520425971435705E-2</v>
      </c>
      <c r="C54" s="233">
        <f t="shared" si="3"/>
        <v>4.4520425971435684E-2</v>
      </c>
      <c r="D54" s="233">
        <f t="shared" si="3"/>
        <v>4.4520425971435684E-2</v>
      </c>
      <c r="E54" s="233">
        <f t="shared" si="3"/>
        <v>4.4520425971435691E-2</v>
      </c>
      <c r="F54" s="233">
        <f t="shared" si="3"/>
        <v>4.4520425971435691E-2</v>
      </c>
      <c r="G54" s="233">
        <f t="shared" si="3"/>
        <v>4.4520425971435691E-2</v>
      </c>
      <c r="H54" s="233">
        <f t="shared" si="3"/>
        <v>4.4520425971435691E-2</v>
      </c>
      <c r="I54" s="233">
        <f t="shared" si="3"/>
        <v>4.4520425971435698E-2</v>
      </c>
      <c r="J54" s="233">
        <f t="shared" si="3"/>
        <v>4.4520425971435698E-2</v>
      </c>
      <c r="K54" s="233">
        <f t="shared" si="3"/>
        <v>4.4520425971435698E-2</v>
      </c>
      <c r="L54" s="233">
        <f t="shared" si="3"/>
        <v>4.4520425971435698E-2</v>
      </c>
      <c r="M54" s="233">
        <f t="shared" si="3"/>
        <v>4.4520425971435691E-2</v>
      </c>
      <c r="N54" s="233">
        <f t="shared" si="3"/>
        <v>4.4520425971435684E-2</v>
      </c>
      <c r="O54" s="233">
        <f t="shared" si="3"/>
        <v>4.4520425971435691E-2</v>
      </c>
      <c r="P54" s="233">
        <f t="shared" si="3"/>
        <v>4.4520425971435691E-2</v>
      </c>
      <c r="Q54" s="233">
        <f t="shared" si="3"/>
        <v>4.4520425971435691E-2</v>
      </c>
      <c r="R54" s="233">
        <f t="shared" si="3"/>
        <v>4.4520425971435684E-2</v>
      </c>
      <c r="S54" s="233">
        <f t="shared" si="3"/>
        <v>4.2228869121894705E-2</v>
      </c>
      <c r="T54" s="233">
        <f t="shared" si="3"/>
        <v>4.2446264390100581E-2</v>
      </c>
      <c r="U54" s="233">
        <f t="shared" si="3"/>
        <v>4.2379368385275479E-2</v>
      </c>
      <c r="V54" s="233">
        <f t="shared" si="3"/>
        <v>4.1611911685143881E-2</v>
      </c>
      <c r="W54" s="233">
        <f t="shared" si="3"/>
        <v>4.0152177000276075E-2</v>
      </c>
      <c r="X54" s="233">
        <f t="shared" si="3"/>
        <v>3.8578223312213077E-2</v>
      </c>
      <c r="Y54" s="233">
        <f t="shared" si="3"/>
        <v>3.8841376559102164E-2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0.11041065640916052</v>
      </c>
      <c r="C55" s="233">
        <f t="shared" si="4"/>
        <v>0.11041065640916049</v>
      </c>
      <c r="D55" s="233">
        <f t="shared" si="4"/>
        <v>0.11041065640916049</v>
      </c>
      <c r="E55" s="233">
        <f t="shared" si="4"/>
        <v>0.11041065640916051</v>
      </c>
      <c r="F55" s="233">
        <f t="shared" si="4"/>
        <v>0.11041065640916051</v>
      </c>
      <c r="G55" s="233">
        <f t="shared" si="4"/>
        <v>0.11041065640916051</v>
      </c>
      <c r="H55" s="233">
        <f t="shared" si="4"/>
        <v>0.11041065640916051</v>
      </c>
      <c r="I55" s="233">
        <f t="shared" si="4"/>
        <v>0.11041065640916051</v>
      </c>
      <c r="J55" s="233">
        <f t="shared" si="4"/>
        <v>0.11041065640916051</v>
      </c>
      <c r="K55" s="233">
        <f t="shared" si="4"/>
        <v>0.11041065640916051</v>
      </c>
      <c r="L55" s="233">
        <f t="shared" si="4"/>
        <v>0.11041065640916051</v>
      </c>
      <c r="M55" s="233">
        <f t="shared" si="4"/>
        <v>0.11041065640916051</v>
      </c>
      <c r="N55" s="233">
        <f t="shared" si="4"/>
        <v>0.11041065640916049</v>
      </c>
      <c r="O55" s="233">
        <f t="shared" si="4"/>
        <v>0.11041065640916049</v>
      </c>
      <c r="P55" s="233">
        <f t="shared" si="4"/>
        <v>0.11041065640916049</v>
      </c>
      <c r="Q55" s="233">
        <f t="shared" si="4"/>
        <v>0.11041065640916049</v>
      </c>
      <c r="R55" s="233">
        <f t="shared" si="4"/>
        <v>0.11041065640916048</v>
      </c>
      <c r="S55" s="233">
        <f t="shared" si="4"/>
        <v>0.10472759542229888</v>
      </c>
      <c r="T55" s="233">
        <f t="shared" si="4"/>
        <v>0.10526673568744943</v>
      </c>
      <c r="U55" s="233">
        <f t="shared" si="4"/>
        <v>0.1051008335954832</v>
      </c>
      <c r="V55" s="233">
        <f t="shared" si="4"/>
        <v>0.10319754097915683</v>
      </c>
      <c r="W55" s="233">
        <f t="shared" si="4"/>
        <v>9.9577398960684654E-2</v>
      </c>
      <c r="X55" s="233">
        <f t="shared" si="4"/>
        <v>9.5673993814288427E-2</v>
      </c>
      <c r="Y55" s="233">
        <f t="shared" si="4"/>
        <v>9.6326613866573388E-2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0.33835523738291118</v>
      </c>
      <c r="C56" s="233">
        <f t="shared" si="5"/>
        <v>0.33835523738291118</v>
      </c>
      <c r="D56" s="233">
        <f t="shared" si="5"/>
        <v>0.33835523738291118</v>
      </c>
      <c r="E56" s="233">
        <f t="shared" si="5"/>
        <v>0.33835523738291129</v>
      </c>
      <c r="F56" s="233">
        <f t="shared" si="5"/>
        <v>0.33835523738291129</v>
      </c>
      <c r="G56" s="233">
        <f t="shared" si="5"/>
        <v>0.33835523738291129</v>
      </c>
      <c r="H56" s="233">
        <f t="shared" si="5"/>
        <v>0.33835523738291129</v>
      </c>
      <c r="I56" s="233">
        <f t="shared" si="5"/>
        <v>0.33835523738291112</v>
      </c>
      <c r="J56" s="233">
        <f t="shared" si="5"/>
        <v>0.33835523738291112</v>
      </c>
      <c r="K56" s="233">
        <f t="shared" si="5"/>
        <v>0.33835523738291112</v>
      </c>
      <c r="L56" s="233">
        <f t="shared" si="5"/>
        <v>0.33835523738291112</v>
      </c>
      <c r="M56" s="233">
        <f t="shared" si="5"/>
        <v>0.33835523738291129</v>
      </c>
      <c r="N56" s="233">
        <f t="shared" si="5"/>
        <v>0.33835523738291118</v>
      </c>
      <c r="O56" s="233">
        <f t="shared" si="5"/>
        <v>0.33835523738291118</v>
      </c>
      <c r="P56" s="233">
        <f t="shared" si="5"/>
        <v>0.33835523738291118</v>
      </c>
      <c r="Q56" s="233">
        <f t="shared" si="5"/>
        <v>0.33835523738291118</v>
      </c>
      <c r="R56" s="233">
        <f t="shared" si="5"/>
        <v>0.33835523738291107</v>
      </c>
      <c r="S56" s="233">
        <f t="shared" si="5"/>
        <v>0.32093940532639981</v>
      </c>
      <c r="T56" s="233">
        <f t="shared" si="5"/>
        <v>0.32259160936476428</v>
      </c>
      <c r="U56" s="233">
        <f t="shared" si="5"/>
        <v>0.32208319972809368</v>
      </c>
      <c r="V56" s="233">
        <f t="shared" si="5"/>
        <v>0.3162505288070937</v>
      </c>
      <c r="W56" s="233">
        <f t="shared" si="5"/>
        <v>0.30515654520209828</v>
      </c>
      <c r="X56" s="233">
        <f t="shared" si="5"/>
        <v>0.29319449717281937</v>
      </c>
      <c r="Y56" s="233">
        <f t="shared" si="5"/>
        <v>0.29519446184917647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7.4794315632011957E-2</v>
      </c>
      <c r="C57" s="300">
        <f t="shared" si="6"/>
        <v>7.4794315632011943E-2</v>
      </c>
      <c r="D57" s="300">
        <f t="shared" si="6"/>
        <v>7.4794315632011943E-2</v>
      </c>
      <c r="E57" s="300">
        <f t="shared" si="6"/>
        <v>7.4794315632011943E-2</v>
      </c>
      <c r="F57" s="300">
        <f t="shared" si="6"/>
        <v>7.4794315632011943E-2</v>
      </c>
      <c r="G57" s="300">
        <f t="shared" si="6"/>
        <v>7.4794315632011943E-2</v>
      </c>
      <c r="H57" s="300">
        <f t="shared" si="6"/>
        <v>7.4794315632011943E-2</v>
      </c>
      <c r="I57" s="300">
        <f t="shared" si="6"/>
        <v>7.4794315632011943E-2</v>
      </c>
      <c r="J57" s="300">
        <f t="shared" si="6"/>
        <v>7.4794315632011943E-2</v>
      </c>
      <c r="K57" s="300">
        <f t="shared" si="6"/>
        <v>7.4794315632011943E-2</v>
      </c>
      <c r="L57" s="300">
        <f t="shared" si="6"/>
        <v>7.4794315632011943E-2</v>
      </c>
      <c r="M57" s="300">
        <f t="shared" si="6"/>
        <v>7.4794315632011943E-2</v>
      </c>
      <c r="N57" s="300">
        <f t="shared" si="6"/>
        <v>7.4794315632011943E-2</v>
      </c>
      <c r="O57" s="300">
        <f t="shared" si="6"/>
        <v>7.4794315632011971E-2</v>
      </c>
      <c r="P57" s="300">
        <f t="shared" si="6"/>
        <v>7.4794315632011971E-2</v>
      </c>
      <c r="Q57" s="300">
        <f t="shared" si="6"/>
        <v>7.4794315632011971E-2</v>
      </c>
      <c r="R57" s="300">
        <f t="shared" si="6"/>
        <v>7.4794315632011971E-2</v>
      </c>
      <c r="S57" s="300">
        <f t="shared" si="6"/>
        <v>6.9246831380615922E-2</v>
      </c>
      <c r="T57" s="300">
        <f t="shared" si="6"/>
        <v>6.9783076124587548E-2</v>
      </c>
      <c r="U57" s="300">
        <f t="shared" si="6"/>
        <v>6.960722150321072E-2</v>
      </c>
      <c r="V57" s="300">
        <f t="shared" si="6"/>
        <v>6.7933370990423014E-2</v>
      </c>
      <c r="W57" s="300">
        <f t="shared" si="6"/>
        <v>6.4576144853551939E-2</v>
      </c>
      <c r="X57" s="300">
        <f t="shared" si="6"/>
        <v>0.14035335064747684</v>
      </c>
      <c r="Y57" s="300">
        <f t="shared" si="6"/>
        <v>0.13345731816844797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0</v>
      </c>
      <c r="F58" s="301">
        <f t="shared" si="7"/>
        <v>0</v>
      </c>
      <c r="G58" s="301">
        <f t="shared" si="7"/>
        <v>0</v>
      </c>
      <c r="H58" s="301">
        <f t="shared" si="7"/>
        <v>0</v>
      </c>
      <c r="I58" s="301">
        <f t="shared" si="7"/>
        <v>0</v>
      </c>
      <c r="J58" s="301">
        <f t="shared" si="7"/>
        <v>0</v>
      </c>
      <c r="K58" s="301">
        <f t="shared" si="7"/>
        <v>0</v>
      </c>
      <c r="L58" s="301">
        <f t="shared" si="7"/>
        <v>0</v>
      </c>
      <c r="M58" s="301">
        <f t="shared" si="7"/>
        <v>0</v>
      </c>
      <c r="N58" s="301">
        <f t="shared" si="7"/>
        <v>0</v>
      </c>
      <c r="O58" s="301">
        <f t="shared" si="7"/>
        <v>0</v>
      </c>
      <c r="P58" s="301">
        <f t="shared" si="7"/>
        <v>0</v>
      </c>
      <c r="Q58" s="301">
        <f t="shared" si="7"/>
        <v>0</v>
      </c>
      <c r="R58" s="301">
        <f t="shared" si="7"/>
        <v>0</v>
      </c>
      <c r="S58" s="301">
        <f t="shared" si="7"/>
        <v>4.5168705377033908E-2</v>
      </c>
      <c r="T58" s="301">
        <f t="shared" si="7"/>
        <v>4.0875176911066048E-2</v>
      </c>
      <c r="U58" s="301">
        <f t="shared" si="7"/>
        <v>4.2205576154893072E-2</v>
      </c>
      <c r="V58" s="301">
        <f t="shared" si="7"/>
        <v>5.7176514962701687E-2</v>
      </c>
      <c r="W58" s="301">
        <f t="shared" si="7"/>
        <v>8.5799250960164247E-2</v>
      </c>
      <c r="X58" s="301">
        <f t="shared" si="7"/>
        <v>4.9212199354731125E-2</v>
      </c>
      <c r="Y58" s="301">
        <f t="shared" si="7"/>
        <v>5.0424707640933417E-2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0.20835559354631916</v>
      </c>
      <c r="C59" s="301">
        <f t="shared" si="8"/>
        <v>0.20835559354631911</v>
      </c>
      <c r="D59" s="301">
        <f t="shared" si="8"/>
        <v>0.20835559354631911</v>
      </c>
      <c r="E59" s="301">
        <f t="shared" si="8"/>
        <v>0.20835559354631911</v>
      </c>
      <c r="F59" s="301">
        <f t="shared" si="8"/>
        <v>0.20835559354631911</v>
      </c>
      <c r="G59" s="301">
        <f t="shared" si="8"/>
        <v>0.20835559354631911</v>
      </c>
      <c r="H59" s="301">
        <f t="shared" si="8"/>
        <v>0.20835559354631911</v>
      </c>
      <c r="I59" s="301">
        <f t="shared" si="8"/>
        <v>0.20835559354631913</v>
      </c>
      <c r="J59" s="301">
        <f t="shared" si="8"/>
        <v>0.20835559354631913</v>
      </c>
      <c r="K59" s="301">
        <f t="shared" si="8"/>
        <v>0.20835559354631913</v>
      </c>
      <c r="L59" s="301">
        <f t="shared" si="8"/>
        <v>0.20835559354631913</v>
      </c>
      <c r="M59" s="301">
        <f t="shared" si="8"/>
        <v>0.20835559354631911</v>
      </c>
      <c r="N59" s="301">
        <f t="shared" si="8"/>
        <v>0.20835559354631911</v>
      </c>
      <c r="O59" s="301">
        <f t="shared" si="8"/>
        <v>0.20835559354631908</v>
      </c>
      <c r="P59" s="301">
        <f t="shared" si="8"/>
        <v>0.20835559354631908</v>
      </c>
      <c r="Q59" s="301">
        <f t="shared" si="8"/>
        <v>0.20835559354631908</v>
      </c>
      <c r="R59" s="301">
        <f t="shared" si="8"/>
        <v>0.208355593546319</v>
      </c>
      <c r="S59" s="301">
        <f t="shared" si="8"/>
        <v>0.19763110749046722</v>
      </c>
      <c r="T59" s="301">
        <f t="shared" si="8"/>
        <v>0.19864851734567074</v>
      </c>
      <c r="U59" s="301">
        <f t="shared" si="8"/>
        <v>0.19833544404308934</v>
      </c>
      <c r="V59" s="301">
        <f t="shared" si="8"/>
        <v>0.19474374668647332</v>
      </c>
      <c r="W59" s="301">
        <f t="shared" si="8"/>
        <v>0.18791218836129217</v>
      </c>
      <c r="X59" s="301">
        <f t="shared" si="8"/>
        <v>0.18054608510115724</v>
      </c>
      <c r="Y59" s="301">
        <f t="shared" si="8"/>
        <v>0.18177764229659815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1.7808170388574285E-2</v>
      </c>
      <c r="C60" s="301">
        <f t="shared" si="9"/>
        <v>1.7808170388574265E-2</v>
      </c>
      <c r="D60" s="301">
        <f t="shared" si="9"/>
        <v>1.7808170388574265E-2</v>
      </c>
      <c r="E60" s="301">
        <f t="shared" si="9"/>
        <v>1.7808170388574282E-2</v>
      </c>
      <c r="F60" s="301">
        <f t="shared" si="9"/>
        <v>1.7808170388574282E-2</v>
      </c>
      <c r="G60" s="301">
        <f t="shared" si="9"/>
        <v>1.7808170388574282E-2</v>
      </c>
      <c r="H60" s="301">
        <f t="shared" si="9"/>
        <v>1.7808170388574282E-2</v>
      </c>
      <c r="I60" s="301">
        <f t="shared" si="9"/>
        <v>1.7808170388574282E-2</v>
      </c>
      <c r="J60" s="301">
        <f t="shared" si="9"/>
        <v>1.7808170388574282E-2</v>
      </c>
      <c r="K60" s="301">
        <f t="shared" si="9"/>
        <v>1.7808170388574282E-2</v>
      </c>
      <c r="L60" s="301">
        <f t="shared" si="9"/>
        <v>1.7808170388574282E-2</v>
      </c>
      <c r="M60" s="301">
        <f t="shared" si="9"/>
        <v>1.7808170388574282E-2</v>
      </c>
      <c r="N60" s="301">
        <f t="shared" si="9"/>
        <v>1.7808170388574265E-2</v>
      </c>
      <c r="O60" s="301">
        <f t="shared" si="9"/>
        <v>1.7808170388574272E-2</v>
      </c>
      <c r="P60" s="301">
        <f t="shared" si="9"/>
        <v>1.7808170388574272E-2</v>
      </c>
      <c r="Q60" s="301">
        <f t="shared" si="9"/>
        <v>1.7808170388574272E-2</v>
      </c>
      <c r="R60" s="301">
        <f t="shared" si="9"/>
        <v>1.7808170388574275E-2</v>
      </c>
      <c r="S60" s="301">
        <f t="shared" si="9"/>
        <v>2.4892544347540825E-2</v>
      </c>
      <c r="T60" s="301">
        <f t="shared" si="9"/>
        <v>2.421896467107244E-2</v>
      </c>
      <c r="U60" s="301">
        <f t="shared" si="9"/>
        <v>2.442786766056531E-2</v>
      </c>
      <c r="V60" s="301">
        <f t="shared" si="9"/>
        <v>2.6772774844946595E-2</v>
      </c>
      <c r="W60" s="301">
        <f t="shared" si="9"/>
        <v>3.1258993437456709E-2</v>
      </c>
      <c r="X60" s="301">
        <f t="shared" si="9"/>
        <v>2.4148533737589895E-2</v>
      </c>
      <c r="Y60" s="301">
        <f t="shared" si="9"/>
        <v>2.4468573713621607E-2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0</v>
      </c>
      <c r="N61" s="302">
        <f t="shared" si="10"/>
        <v>0</v>
      </c>
      <c r="O61" s="302">
        <f t="shared" si="10"/>
        <v>0</v>
      </c>
      <c r="P61" s="302">
        <f t="shared" si="10"/>
        <v>0</v>
      </c>
      <c r="Q61" s="302">
        <f t="shared" si="10"/>
        <v>0</v>
      </c>
      <c r="R61" s="302">
        <f t="shared" si="10"/>
        <v>0</v>
      </c>
      <c r="S61" s="302">
        <f t="shared" si="10"/>
        <v>4.3416662304307709E-3</v>
      </c>
      <c r="T61" s="302">
        <f t="shared" si="10"/>
        <v>3.9289674958869212E-3</v>
      </c>
      <c r="U61" s="302">
        <f t="shared" si="10"/>
        <v>4.0568469518443067E-3</v>
      </c>
      <c r="V61" s="302">
        <f t="shared" si="10"/>
        <v>5.4958702516521617E-3</v>
      </c>
      <c r="W61" s="302">
        <f t="shared" si="10"/>
        <v>8.2471194908190614E-3</v>
      </c>
      <c r="X61" s="302">
        <f t="shared" si="10"/>
        <v>4.7303313716912593E-3</v>
      </c>
      <c r="Y61" s="302">
        <f t="shared" si="10"/>
        <v>4.8468790175974141E-3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0</v>
      </c>
      <c r="F62" s="302">
        <f t="shared" si="11"/>
        <v>0</v>
      </c>
      <c r="G62" s="302">
        <f t="shared" si="11"/>
        <v>0</v>
      </c>
      <c r="H62" s="302">
        <f t="shared" si="11"/>
        <v>0</v>
      </c>
      <c r="I62" s="302">
        <f t="shared" si="11"/>
        <v>0</v>
      </c>
      <c r="J62" s="302">
        <f t="shared" si="11"/>
        <v>0</v>
      </c>
      <c r="K62" s="302">
        <f t="shared" si="11"/>
        <v>0</v>
      </c>
      <c r="L62" s="302">
        <f t="shared" si="11"/>
        <v>0</v>
      </c>
      <c r="M62" s="302">
        <f t="shared" si="11"/>
        <v>0</v>
      </c>
      <c r="N62" s="302">
        <f t="shared" si="11"/>
        <v>0</v>
      </c>
      <c r="O62" s="302">
        <f t="shared" si="11"/>
        <v>0</v>
      </c>
      <c r="P62" s="302">
        <f t="shared" si="11"/>
        <v>0</v>
      </c>
      <c r="Q62" s="302">
        <f t="shared" si="11"/>
        <v>0</v>
      </c>
      <c r="R62" s="302">
        <f t="shared" si="11"/>
        <v>0</v>
      </c>
      <c r="S62" s="302">
        <f t="shared" si="11"/>
        <v>3.6593304683521727E-3</v>
      </c>
      <c r="T62" s="302">
        <f t="shared" si="11"/>
        <v>3.3114914191452864E-3</v>
      </c>
      <c r="U62" s="302">
        <f t="shared" si="11"/>
        <v>3.4192733546108156E-3</v>
      </c>
      <c r="V62" s="302">
        <f t="shared" si="11"/>
        <v>4.6321399192368797E-3</v>
      </c>
      <c r="W62" s="302">
        <f t="shared" si="11"/>
        <v>6.9510031465272173E-3</v>
      </c>
      <c r="X62" s="302">
        <f t="shared" si="11"/>
        <v>3.9869130410134053E-3</v>
      </c>
      <c r="Y62" s="302">
        <f t="shared" si="11"/>
        <v>4.0851440723833135E-3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1.7808170388574285E-2</v>
      </c>
      <c r="C63" s="302">
        <f t="shared" si="12"/>
        <v>1.7808170388574265E-2</v>
      </c>
      <c r="D63" s="302">
        <f t="shared" si="12"/>
        <v>1.7808170388574265E-2</v>
      </c>
      <c r="E63" s="302">
        <f t="shared" si="12"/>
        <v>1.7808170388574282E-2</v>
      </c>
      <c r="F63" s="302">
        <f t="shared" si="12"/>
        <v>1.7808170388574282E-2</v>
      </c>
      <c r="G63" s="302">
        <f t="shared" si="12"/>
        <v>1.7808170388574282E-2</v>
      </c>
      <c r="H63" s="302">
        <f t="shared" si="12"/>
        <v>1.7808170388574282E-2</v>
      </c>
      <c r="I63" s="302">
        <f t="shared" si="12"/>
        <v>1.7808170388574282E-2</v>
      </c>
      <c r="J63" s="302">
        <f t="shared" si="12"/>
        <v>1.7808170388574282E-2</v>
      </c>
      <c r="K63" s="302">
        <f t="shared" si="12"/>
        <v>1.7808170388574282E-2</v>
      </c>
      <c r="L63" s="302">
        <f t="shared" si="12"/>
        <v>1.7808170388574282E-2</v>
      </c>
      <c r="M63" s="302">
        <f t="shared" si="12"/>
        <v>1.7808170388574282E-2</v>
      </c>
      <c r="N63" s="302">
        <f t="shared" si="12"/>
        <v>1.7808170388574265E-2</v>
      </c>
      <c r="O63" s="302">
        <f t="shared" si="12"/>
        <v>1.7808170388574272E-2</v>
      </c>
      <c r="P63" s="302">
        <f t="shared" si="12"/>
        <v>1.7808170388574272E-2</v>
      </c>
      <c r="Q63" s="302">
        <f t="shared" si="12"/>
        <v>1.7808170388574272E-2</v>
      </c>
      <c r="R63" s="302">
        <f t="shared" si="12"/>
        <v>1.7808170388574275E-2</v>
      </c>
      <c r="S63" s="302">
        <f t="shared" si="12"/>
        <v>1.6891547648757881E-2</v>
      </c>
      <c r="T63" s="302">
        <f t="shared" si="12"/>
        <v>1.6978505756040235E-2</v>
      </c>
      <c r="U63" s="302">
        <f t="shared" si="12"/>
        <v>1.6951747354110189E-2</v>
      </c>
      <c r="V63" s="302">
        <f t="shared" si="12"/>
        <v>1.6644764674057552E-2</v>
      </c>
      <c r="W63" s="302">
        <f t="shared" si="12"/>
        <v>1.6060870800110431E-2</v>
      </c>
      <c r="X63" s="302">
        <f t="shared" si="12"/>
        <v>1.5431289324885231E-2</v>
      </c>
      <c r="Y63" s="302">
        <f t="shared" si="12"/>
        <v>1.5536550623640878E-2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0.16479680877586653</v>
      </c>
      <c r="C65" s="235">
        <f t="shared" si="14"/>
        <v>0.16479680877586647</v>
      </c>
      <c r="D65" s="235">
        <f t="shared" si="14"/>
        <v>0.16479680877586647</v>
      </c>
      <c r="E65" s="235">
        <f t="shared" si="14"/>
        <v>0.16479680877586644</v>
      </c>
      <c r="F65" s="235">
        <f t="shared" si="14"/>
        <v>0.16479680877586644</v>
      </c>
      <c r="G65" s="235">
        <f t="shared" si="14"/>
        <v>0.16479680877586644</v>
      </c>
      <c r="H65" s="235">
        <f t="shared" si="14"/>
        <v>0.16479680877586644</v>
      </c>
      <c r="I65" s="235">
        <f t="shared" si="14"/>
        <v>0.1647968087758665</v>
      </c>
      <c r="J65" s="235">
        <f t="shared" si="14"/>
        <v>0.1647968087758665</v>
      </c>
      <c r="K65" s="235">
        <f t="shared" si="14"/>
        <v>0.1647968087758665</v>
      </c>
      <c r="L65" s="235">
        <f t="shared" si="14"/>
        <v>0.1647968087758665</v>
      </c>
      <c r="M65" s="235">
        <f t="shared" si="14"/>
        <v>0.16479680877586644</v>
      </c>
      <c r="N65" s="235">
        <f t="shared" si="14"/>
        <v>0.16479680877586647</v>
      </c>
      <c r="O65" s="235">
        <f t="shared" si="14"/>
        <v>0.1647968087758665</v>
      </c>
      <c r="P65" s="235">
        <f t="shared" si="14"/>
        <v>0.1647968087758665</v>
      </c>
      <c r="Q65" s="235">
        <f t="shared" si="14"/>
        <v>0.1647968087758665</v>
      </c>
      <c r="R65" s="235">
        <f t="shared" si="14"/>
        <v>0.16479680877586644</v>
      </c>
      <c r="S65" s="235">
        <f t="shared" si="14"/>
        <v>0.15631438194160557</v>
      </c>
      <c r="T65" s="235">
        <f t="shared" si="14"/>
        <v>0.15711909226639637</v>
      </c>
      <c r="U65" s="235">
        <f t="shared" si="14"/>
        <v>0.15687147001493584</v>
      </c>
      <c r="V65" s="235">
        <f t="shared" si="14"/>
        <v>0.1540306522937287</v>
      </c>
      <c r="W65" s="235">
        <f t="shared" si="14"/>
        <v>0.14862729838422201</v>
      </c>
      <c r="X65" s="235">
        <f t="shared" si="14"/>
        <v>0.142801151412488</v>
      </c>
      <c r="Y65" s="235">
        <f t="shared" si="14"/>
        <v>0.14377523947117263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</v>
      </c>
      <c r="C69" s="322">
        <f t="shared" si="15"/>
        <v>118.81908485023365</v>
      </c>
      <c r="D69" s="322">
        <f t="shared" si="15"/>
        <v>124.76757653104974</v>
      </c>
      <c r="E69" s="322">
        <f t="shared" si="15"/>
        <v>137.51505167952953</v>
      </c>
      <c r="F69" s="322">
        <f t="shared" si="15"/>
        <v>149.60895259320569</v>
      </c>
      <c r="G69" s="322">
        <f t="shared" si="15"/>
        <v>145.53955666894089</v>
      </c>
      <c r="H69" s="322">
        <f t="shared" si="15"/>
        <v>135.15873100424491</v>
      </c>
      <c r="I69" s="322">
        <f t="shared" si="15"/>
        <v>138.86565895518808</v>
      </c>
      <c r="J69" s="322">
        <f t="shared" si="15"/>
        <v>151.50062581690801</v>
      </c>
      <c r="K69" s="322">
        <f t="shared" si="15"/>
        <v>169.74113620264797</v>
      </c>
      <c r="L69" s="322">
        <f t="shared" si="15"/>
        <v>172.65246391315131</v>
      </c>
      <c r="M69" s="322">
        <f t="shared" si="15"/>
        <v>177.03919286140345</v>
      </c>
      <c r="N69" s="322">
        <f t="shared" si="15"/>
        <v>192.15121550228389</v>
      </c>
      <c r="O69" s="322">
        <f t="shared" si="15"/>
        <v>200.40871792545516</v>
      </c>
      <c r="P69" s="322">
        <f t="shared" si="15"/>
        <v>192.49793257338936</v>
      </c>
      <c r="Q69" s="322">
        <f t="shared" si="15"/>
        <v>189.32826560729592</v>
      </c>
      <c r="R69" s="322">
        <f t="shared" si="15"/>
        <v>198.98309626481159</v>
      </c>
      <c r="S69" s="322">
        <f t="shared" si="15"/>
        <v>195.8164986646953</v>
      </c>
      <c r="T69" s="322">
        <f t="shared" si="15"/>
        <v>195.66354361426681</v>
      </c>
      <c r="U69" s="322">
        <f t="shared" si="15"/>
        <v>186.79312230126797</v>
      </c>
      <c r="V69" s="322">
        <f t="shared" si="15"/>
        <v>191.12818539845696</v>
      </c>
      <c r="W69" s="322">
        <f t="shared" si="15"/>
        <v>167.87837833336221</v>
      </c>
      <c r="X69" s="322">
        <f t="shared" si="15"/>
        <v>155.97334992040174</v>
      </c>
      <c r="Y69" s="322">
        <f t="shared" si="15"/>
        <v>162.40565192708942</v>
      </c>
      <c r="DA69" s="95"/>
    </row>
    <row r="70" spans="1:105" ht="12" customHeight="1" x14ac:dyDescent="0.25">
      <c r="A70" s="55" t="s">
        <v>91</v>
      </c>
      <c r="B70" s="334">
        <f>IF(B$6=0,0,B$6/WWP!B$5*1000)</f>
        <v>5.0857037396599409</v>
      </c>
      <c r="C70" s="334">
        <f>IF(C$6=0,0,C$6/WWP!C$5*1000)</f>
        <v>4.866686169383077</v>
      </c>
      <c r="D70" s="334">
        <f>IF(D$6=0,0,D$6/WWP!D$5*1000)</f>
        <v>5.1103292022191544</v>
      </c>
      <c r="E70" s="334">
        <f>IF(E$6=0,0,E$6/WWP!E$5*1000)</f>
        <v>5.6324503839961144</v>
      </c>
      <c r="F70" s="334">
        <f>IF(F$6=0,0,F$6/WWP!F$5*1000)</f>
        <v>6.1278019547026554</v>
      </c>
      <c r="G70" s="334">
        <f>IF(G$6=0,0,G$6/WWP!G$5*1000)</f>
        <v>5.9611244139075383</v>
      </c>
      <c r="H70" s="334">
        <f>IF(H$6=0,0,H$6/WWP!H$5*1000)</f>
        <v>5.5359383358222596</v>
      </c>
      <c r="I70" s="334">
        <f>IF(I$6=0,0,I$6/WWP!I$5*1000)</f>
        <v>5.6877696263299589</v>
      </c>
      <c r="J70" s="334">
        <f>IF(J$6=0,0,J$6/WWP!J$5*1000)</f>
        <v>6.2052826046032044</v>
      </c>
      <c r="K70" s="334">
        <f>IF(K$6=0,0,K$6/WWP!K$5*1000)</f>
        <v>6.952391873527981</v>
      </c>
      <c r="L70" s="334">
        <f>IF(L$6=0,0,L$6/WWP!L$5*1000)</f>
        <v>7.0716363393569104</v>
      </c>
      <c r="M70" s="334">
        <f>IF(M$6=0,0,M$6/WWP!M$5*1000)</f>
        <v>7.2513114574425295</v>
      </c>
      <c r="N70" s="334">
        <f>IF(N$6=0,0,N$6/WWP!N$5*1000)</f>
        <v>7.8702816478835507</v>
      </c>
      <c r="O70" s="334">
        <f>IF(O$6=0,0,O$6/WWP!O$5*1000)</f>
        <v>8.2084989711961178</v>
      </c>
      <c r="P70" s="334">
        <f>IF(P$6=0,0,P$6/WWP!P$5*1000)</f>
        <v>7.8844827602449623</v>
      </c>
      <c r="Q70" s="334">
        <f>IF(Q$6=0,0,Q$6/WWP!Q$5*1000)</f>
        <v>7.7546570306083389</v>
      </c>
      <c r="R70" s="334">
        <f>IF(R$6=0,0,R$6/WWP!R$5*1000)</f>
        <v>8.150107230278639</v>
      </c>
      <c r="S70" s="334">
        <f>IF(S$6=0,0,S$6/WWP!S$5*1000)</f>
        <v>7.6075805504975618</v>
      </c>
      <c r="T70" s="334">
        <f>IF(T$6=0,0,T$6/WWP!T$5*1000)</f>
        <v>7.6407715834547298</v>
      </c>
      <c r="U70" s="334">
        <f>IF(U$6=0,0,U$6/WWP!U$5*1000)</f>
        <v>7.2828805784939519</v>
      </c>
      <c r="V70" s="334">
        <f>IF(V$6=0,0,V$6/WWP!V$5*1000)</f>
        <v>7.3169524376350052</v>
      </c>
      <c r="W70" s="334">
        <f>IF(W$6=0,0,W$6/WWP!W$5*1000)</f>
        <v>6.2014277724516331</v>
      </c>
      <c r="X70" s="334">
        <f>IF(X$6=0,0,X$6/WWP!X$5*1000)</f>
        <v>5.5358007460645515</v>
      </c>
      <c r="Y70" s="334">
        <f>IF(Y$6=0,0,Y$6/WWP!Y$5*1000)</f>
        <v>5.8034143552804345</v>
      </c>
      <c r="DA70" s="67"/>
    </row>
    <row r="71" spans="1:105" ht="12" customHeight="1" x14ac:dyDescent="0.25">
      <c r="A71" s="173" t="s">
        <v>92</v>
      </c>
      <c r="B71" s="335">
        <f>IF(B$7=0,0,B$7/WWP!B$5*1000)</f>
        <v>5.5279388474564595</v>
      </c>
      <c r="C71" s="335">
        <f>IF(C$7=0,0,C$7/WWP!C$5*1000)</f>
        <v>5.2898762710685627</v>
      </c>
      <c r="D71" s="335">
        <f>IF(D$7=0,0,D$7/WWP!D$5*1000)</f>
        <v>5.5547056545860372</v>
      </c>
      <c r="E71" s="335">
        <f>IF(E$7=0,0,E$7/WWP!E$5*1000)</f>
        <v>6.1222286782566471</v>
      </c>
      <c r="F71" s="335">
        <f>IF(F$7=0,0,F$7/WWP!F$5*1000)</f>
        <v>6.6606542985898445</v>
      </c>
      <c r="G71" s="335">
        <f>IF(G$7=0,0,G$7/WWP!G$5*1000)</f>
        <v>6.4794830585951519</v>
      </c>
      <c r="H71" s="335">
        <f>IF(H$7=0,0,H$7/WWP!H$5*1000)</f>
        <v>6.017324278067675</v>
      </c>
      <c r="I71" s="335">
        <f>IF(I$7=0,0,I$7/WWP!I$5*1000)</f>
        <v>6.1823582894890867</v>
      </c>
      <c r="J71" s="335">
        <f>IF(J$7=0,0,J$7/WWP!J$5*1000)</f>
        <v>6.7448723963078328</v>
      </c>
      <c r="K71" s="335">
        <f>IF(K$7=0,0,K$7/WWP!K$5*1000)</f>
        <v>7.5569476886173739</v>
      </c>
      <c r="L71" s="335">
        <f>IF(L$7=0,0,L$7/WWP!L$5*1000)</f>
        <v>7.6865612384314259</v>
      </c>
      <c r="M71" s="335">
        <f>IF(M$7=0,0,M$7/WWP!M$5*1000)</f>
        <v>7.881860279828838</v>
      </c>
      <c r="N71" s="335">
        <f>IF(N$7=0,0,N$7/WWP!N$5*1000)</f>
        <v>8.5546539650908144</v>
      </c>
      <c r="O71" s="335">
        <f>IF(O$7=0,0,O$7/WWP!O$5*1000)</f>
        <v>8.9222814904305636</v>
      </c>
      <c r="P71" s="335">
        <f>IF(P$7=0,0,P$7/WWP!P$5*1000)</f>
        <v>8.5700899567880011</v>
      </c>
      <c r="Q71" s="335">
        <f>IF(Q$7=0,0,Q$7/WWP!Q$5*1000)</f>
        <v>8.428975033269932</v>
      </c>
      <c r="R71" s="335">
        <f>IF(R$7=0,0,R$7/WWP!R$5*1000)</f>
        <v>8.8588122068246076</v>
      </c>
      <c r="S71" s="335">
        <f>IF(S$7=0,0,S$7/WWP!S$5*1000)</f>
        <v>8.2691092940190885</v>
      </c>
      <c r="T71" s="335">
        <f>IF(T$7=0,0,T$7/WWP!T$5*1000)</f>
        <v>8.3051865037551487</v>
      </c>
      <c r="U71" s="335">
        <f>IF(U$7=0,0,U$7/WWP!U$5*1000)</f>
        <v>7.9161745418412526</v>
      </c>
      <c r="V71" s="335">
        <f>IF(V$7=0,0,V$7/WWP!V$5*1000)</f>
        <v>7.9532091713423965</v>
      </c>
      <c r="W71" s="335">
        <f>IF(W$7=0,0,W$7/WWP!W$5*1000)</f>
        <v>6.7406823613604709</v>
      </c>
      <c r="X71" s="335">
        <f>IF(X$7=0,0,X$7/WWP!X$5*1000)</f>
        <v>6.017174723983211</v>
      </c>
      <c r="Y71" s="335">
        <f>IF(Y$7=0,0,Y$7/WWP!Y$5*1000)</f>
        <v>6.3080590818265589</v>
      </c>
      <c r="DA71" s="177"/>
    </row>
    <row r="72" spans="1:105" ht="12" customHeight="1" x14ac:dyDescent="0.25">
      <c r="A72" s="173" t="s">
        <v>93</v>
      </c>
      <c r="B72" s="335">
        <f>IF(B$8=0,0,B$8/WWP!B$5*1000)</f>
        <v>13.709288341692016</v>
      </c>
      <c r="C72" s="335">
        <f>IF(C$8=0,0,C$8/WWP!C$5*1000)</f>
        <v>13.118893152250033</v>
      </c>
      <c r="D72" s="335">
        <f>IF(D$8=0,0,D$8/WWP!D$5*1000)</f>
        <v>13.775670023373369</v>
      </c>
      <c r="E72" s="335">
        <f>IF(E$8=0,0,E$8/WWP!E$5*1000)</f>
        <v>15.183127122076485</v>
      </c>
      <c r="F72" s="335">
        <f>IF(F$8=0,0,F$8/WWP!F$5*1000)</f>
        <v>16.518422660502814</v>
      </c>
      <c r="G72" s="335">
        <f>IF(G$8=0,0,G$8/WWP!G$5*1000)</f>
        <v>16.069117985315977</v>
      </c>
      <c r="H72" s="335">
        <f>IF(H$8=0,0,H$8/WWP!H$5*1000)</f>
        <v>14.922964209607834</v>
      </c>
      <c r="I72" s="335">
        <f>IF(I$8=0,0,I$8/WWP!I$5*1000)</f>
        <v>15.332248557932932</v>
      </c>
      <c r="J72" s="335">
        <f>IF(J$8=0,0,J$8/WWP!J$5*1000)</f>
        <v>16.727283542843423</v>
      </c>
      <c r="K72" s="335">
        <f>IF(K$8=0,0,K$8/WWP!K$5*1000)</f>
        <v>18.74123026777108</v>
      </c>
      <c r="L72" s="335">
        <f>IF(L$8=0,0,L$8/WWP!L$5*1000)</f>
        <v>19.062671871309934</v>
      </c>
      <c r="M72" s="335">
        <f>IF(M$8=0,0,M$8/WWP!M$5*1000)</f>
        <v>19.547013493975516</v>
      </c>
      <c r="N72" s="335">
        <f>IF(N$8=0,0,N$8/WWP!N$5*1000)</f>
        <v>21.21554183342522</v>
      </c>
      <c r="O72" s="335">
        <f>IF(O$8=0,0,O$8/WWP!O$5*1000)</f>
        <v>22.127258096267791</v>
      </c>
      <c r="P72" s="335">
        <f>IF(P$8=0,0,P$8/WWP!P$5*1000)</f>
        <v>21.253823092834239</v>
      </c>
      <c r="Q72" s="335">
        <f>IF(Q$8=0,0,Q$8/WWP!Q$5*1000)</f>
        <v>20.903858082509426</v>
      </c>
      <c r="R72" s="335">
        <f>IF(R$8=0,0,R$8/WWP!R$5*1000)</f>
        <v>21.969854272925023</v>
      </c>
      <c r="S72" s="335">
        <f>IF(S$8=0,0,S$8/WWP!S$5*1000)</f>
        <v>20.507391049167339</v>
      </c>
      <c r="T72" s="335">
        <f>IF(T$8=0,0,T$8/WWP!T$5*1000)</f>
        <v>20.596862529312762</v>
      </c>
      <c r="U72" s="335">
        <f>IF(U$8=0,0,U$8/WWP!U$5*1000)</f>
        <v>19.632112863766309</v>
      </c>
      <c r="V72" s="335">
        <f>IF(V$8=0,0,V$8/WWP!V$5*1000)</f>
        <v>19.723958744929146</v>
      </c>
      <c r="W72" s="335">
        <f>IF(W$8=0,0,W$8/WWP!W$5*1000)</f>
        <v>16.716892256173963</v>
      </c>
      <c r="X72" s="335">
        <f>IF(X$8=0,0,X$8/WWP!X$5*1000)</f>
        <v>14.922593315478364</v>
      </c>
      <c r="Y72" s="335">
        <f>IF(Y$8=0,0,Y$8/WWP!Y$5*1000)</f>
        <v>15.643986522929868</v>
      </c>
      <c r="DA72" s="177"/>
    </row>
    <row r="73" spans="1:105" ht="12" customHeight="1" x14ac:dyDescent="0.25">
      <c r="A73" s="173" t="s">
        <v>94</v>
      </c>
      <c r="B73" s="335">
        <f>IF(B$9=0,0,B$9/WWP!B$5*1000)</f>
        <v>42.012335240669074</v>
      </c>
      <c r="C73" s="335">
        <f>IF(C$9=0,0,C$9/WWP!C$5*1000)</f>
        <v>40.20305966012107</v>
      </c>
      <c r="D73" s="335">
        <f>IF(D$9=0,0,D$9/WWP!D$5*1000)</f>
        <v>42.215762974853874</v>
      </c>
      <c r="E73" s="335">
        <f>IF(E$9=0,0,E$9/WWP!E$5*1000)</f>
        <v>46.528937954750525</v>
      </c>
      <c r="F73" s="335">
        <f>IF(F$9=0,0,F$9/WWP!F$5*1000)</f>
        <v>50.620972669282821</v>
      </c>
      <c r="G73" s="335">
        <f>IF(G$9=0,0,G$9/WWP!G$5*1000)</f>
        <v>49.244071245323163</v>
      </c>
      <c r="H73" s="335">
        <f>IF(H$9=0,0,H$9/WWP!H$5*1000)</f>
        <v>45.731664513314335</v>
      </c>
      <c r="I73" s="335">
        <f>IF(I$9=0,0,I$9/WWP!I$5*1000)</f>
        <v>46.985923000117047</v>
      </c>
      <c r="J73" s="335">
        <f>IF(J$9=0,0,J$9/WWP!J$5*1000)</f>
        <v>51.261030211939506</v>
      </c>
      <c r="K73" s="335">
        <f>IF(K$9=0,0,K$9/WWP!K$5*1000)</f>
        <v>57.432802433492014</v>
      </c>
      <c r="L73" s="335">
        <f>IF(L$9=0,0,L$9/WWP!L$5*1000)</f>
        <v>58.417865412078818</v>
      </c>
      <c r="M73" s="335">
        <f>IF(M$9=0,0,M$9/WWP!M$5*1000)</f>
        <v>59.902138126699171</v>
      </c>
      <c r="N73" s="335">
        <f>IF(N$9=0,0,N$9/WWP!N$5*1000)</f>
        <v>65.015370134690187</v>
      </c>
      <c r="O73" s="335">
        <f>IF(O$9=0,0,O$9/WWP!O$5*1000)</f>
        <v>67.809339327272255</v>
      </c>
      <c r="P73" s="335">
        <f>IF(P$9=0,0,P$9/WWP!P$5*1000)</f>
        <v>65.132683671588794</v>
      </c>
      <c r="Q73" s="335">
        <f>IF(Q$9=0,0,Q$9/WWP!Q$5*1000)</f>
        <v>64.060210252851462</v>
      </c>
      <c r="R73" s="335">
        <f>IF(R$9=0,0,R$9/WWP!R$5*1000)</f>
        <v>67.326972771867005</v>
      </c>
      <c r="S73" s="335">
        <f>IF(S$9=0,0,S$9/WWP!S$5*1000)</f>
        <v>62.845230634545068</v>
      </c>
      <c r="T73" s="335">
        <f>IF(T$9=0,0,T$9/WWP!T$5*1000)</f>
        <v>63.119417428539087</v>
      </c>
      <c r="U73" s="335">
        <f>IF(U$9=0,0,U$9/WWP!U$5*1000)</f>
        <v>60.162926517993526</v>
      </c>
      <c r="V73" s="335">
        <f>IF(V$9=0,0,V$9/WWP!V$5*1000)</f>
        <v>60.444389702202251</v>
      </c>
      <c r="W73" s="335">
        <f>IF(W$9=0,0,W$9/WWP!W$5*1000)</f>
        <v>51.229185946339591</v>
      </c>
      <c r="X73" s="335">
        <f>IF(X$9=0,0,X$9/WWP!X$5*1000)</f>
        <v>45.730527902272399</v>
      </c>
      <c r="Y73" s="335">
        <f>IF(Y$9=0,0,Y$9/WWP!Y$5*1000)</f>
        <v>47.941249021881852</v>
      </c>
      <c r="DA73" s="177"/>
    </row>
    <row r="74" spans="1:105" ht="12" customHeight="1" x14ac:dyDescent="0.25">
      <c r="A74" s="56" t="s">
        <v>95</v>
      </c>
      <c r="B74" s="336">
        <f>IF(B$10=0,0,B$10/WWP!B$5*1000)</f>
        <v>9.2869372637268484</v>
      </c>
      <c r="C74" s="336">
        <f>IF(C$10=0,0,C$10/WWP!C$5*1000)</f>
        <v>8.8869921353951842</v>
      </c>
      <c r="D74" s="336">
        <f>IF(D$10=0,0,D$10/WWP!D$5*1000)</f>
        <v>9.3319054997045416</v>
      </c>
      <c r="E74" s="336">
        <f>IF(E$10=0,0,E$10/WWP!E$5*1000)</f>
        <v>10.285344179471165</v>
      </c>
      <c r="F74" s="336">
        <f>IF(F$10=0,0,F$10/WWP!F$5*1000)</f>
        <v>11.189899221630938</v>
      </c>
      <c r="G74" s="336">
        <f>IF(G$10=0,0,G$10/WWP!G$5*1000)</f>
        <v>10.885531538439853</v>
      </c>
      <c r="H74" s="336">
        <f>IF(H$10=0,0,H$10/WWP!H$5*1000)</f>
        <v>10.109104787153692</v>
      </c>
      <c r="I74" s="336">
        <f>IF(I$10=0,0,I$10/WWP!I$5*1000)</f>
        <v>10.386361926341664</v>
      </c>
      <c r="J74" s="336">
        <f>IF(J$10=0,0,J$10/WWP!J$5*1000)</f>
        <v>11.331385625797155</v>
      </c>
      <c r="K74" s="336">
        <f>IF(K$10=0,0,K$10/WWP!K$5*1000)</f>
        <v>12.695672116877184</v>
      </c>
      <c r="L74" s="336">
        <f>IF(L$10=0,0,L$10/WWP!L$5*1000)</f>
        <v>12.913422880564791</v>
      </c>
      <c r="M74" s="336">
        <f>IF(M$10=0,0,M$10/WWP!M$5*1000)</f>
        <v>13.241525270112446</v>
      </c>
      <c r="N74" s="336">
        <f>IF(N$10=0,0,N$10/WWP!N$5*1000)</f>
        <v>14.37181866135257</v>
      </c>
      <c r="O74" s="336">
        <f>IF(O$10=0,0,O$10/WWP!O$5*1000)</f>
        <v>14.989432903923346</v>
      </c>
      <c r="P74" s="336">
        <f>IF(P$10=0,0,P$10/WWP!P$5*1000)</f>
        <v>14.397751127403842</v>
      </c>
      <c r="Q74" s="336">
        <f>IF(Q$10=0,0,Q$10/WWP!Q$5*1000)</f>
        <v>14.160678055893488</v>
      </c>
      <c r="R74" s="336">
        <f>IF(R$10=0,0,R$10/WWP!R$5*1000)</f>
        <v>14.882804507465345</v>
      </c>
      <c r="S74" s="336">
        <f>IF(S$10=0,0,S$10/WWP!S$5*1000)</f>
        <v>13.559672064576761</v>
      </c>
      <c r="T74" s="336">
        <f>IF(T$10=0,0,T$10/WWP!T$5*1000)</f>
        <v>13.65400395884094</v>
      </c>
      <c r="U74" s="336">
        <f>IF(U$10=0,0,U$10/WWP!U$5*1000)</f>
        <v>13.002150239300692</v>
      </c>
      <c r="V74" s="336">
        <f>IF(V$10=0,0,V$10/WWP!V$5*1000)</f>
        <v>12.983981925399727</v>
      </c>
      <c r="W74" s="336">
        <f>IF(W$10=0,0,W$10/WWP!W$5*1000)</f>
        <v>10.840938477034593</v>
      </c>
      <c r="X74" s="336">
        <f>IF(X$10=0,0,X$10/WWP!X$5*1000)</f>
        <v>21.891382273039753</v>
      </c>
      <c r="Y74" s="336">
        <f>IF(Y$10=0,0,Y$10/WWP!Y$5*1000)</f>
        <v>21.674222761587799</v>
      </c>
      <c r="DA74" s="68"/>
    </row>
    <row r="75" spans="1:105" ht="12" customHeight="1" x14ac:dyDescent="0.25">
      <c r="A75" s="174" t="s">
        <v>2898</v>
      </c>
      <c r="B75" s="349">
        <f>IF(B$16=0,0,B$16/WWP!B$5*1000)</f>
        <v>0</v>
      </c>
      <c r="C75" s="349">
        <f>IF(C$16=0,0,C$16/WWP!C$5*1000)</f>
        <v>0</v>
      </c>
      <c r="D75" s="349">
        <f>IF(D$16=0,0,D$16/WWP!D$5*1000)</f>
        <v>0</v>
      </c>
      <c r="E75" s="349">
        <f>IF(E$16=0,0,E$16/WWP!E$5*1000)</f>
        <v>0</v>
      </c>
      <c r="F75" s="349">
        <f>IF(F$16=0,0,F$16/WWP!F$5*1000)</f>
        <v>0</v>
      </c>
      <c r="G75" s="349">
        <f>IF(G$16=0,0,G$16/WWP!G$5*1000)</f>
        <v>0</v>
      </c>
      <c r="H75" s="349">
        <f>IF(H$16=0,0,H$16/WWP!H$5*1000)</f>
        <v>0</v>
      </c>
      <c r="I75" s="349">
        <f>IF(I$16=0,0,I$16/WWP!I$5*1000)</f>
        <v>0</v>
      </c>
      <c r="J75" s="349">
        <f>IF(J$16=0,0,J$16/WWP!J$5*1000)</f>
        <v>0</v>
      </c>
      <c r="K75" s="349">
        <f>IF(K$16=0,0,K$16/WWP!K$5*1000)</f>
        <v>0</v>
      </c>
      <c r="L75" s="349">
        <f>IF(L$16=0,0,L$16/WWP!L$5*1000)</f>
        <v>0</v>
      </c>
      <c r="M75" s="349">
        <f>IF(M$16=0,0,M$16/WWP!M$5*1000)</f>
        <v>0</v>
      </c>
      <c r="N75" s="349">
        <f>IF(N$16=0,0,N$16/WWP!N$5*1000)</f>
        <v>0</v>
      </c>
      <c r="O75" s="349">
        <f>IF(O$16=0,0,O$16/WWP!O$5*1000)</f>
        <v>0</v>
      </c>
      <c r="P75" s="349">
        <f>IF(P$16=0,0,P$16/WWP!P$5*1000)</f>
        <v>0</v>
      </c>
      <c r="Q75" s="349">
        <f>IF(Q$16=0,0,Q$16/WWP!Q$5*1000)</f>
        <v>0</v>
      </c>
      <c r="R75" s="349">
        <f>IF(R$16=0,0,R$16/WWP!R$5*1000)</f>
        <v>0</v>
      </c>
      <c r="S75" s="349">
        <f>IF(S$16=0,0,S$16/WWP!S$5*1000)</f>
        <v>8.8447777361479769</v>
      </c>
      <c r="T75" s="349">
        <f>IF(T$16=0,0,T$16/WWP!T$5*1000)</f>
        <v>7.9977819602792444</v>
      </c>
      <c r="U75" s="349">
        <f>IF(U$16=0,0,U$16/WWP!U$5*1000)</f>
        <v>7.8837113484964227</v>
      </c>
      <c r="V75" s="349">
        <f>IF(V$16=0,0,V$16/WWP!V$5*1000)</f>
        <v>10.928043552228894</v>
      </c>
      <c r="W75" s="349">
        <f>IF(W$16=0,0,W$16/WWP!W$5*1000)</f>
        <v>14.403839113409544</v>
      </c>
      <c r="X75" s="349">
        <f>IF(X$16=0,0,X$16/WWP!X$5*1000)</f>
        <v>7.6757915903080489</v>
      </c>
      <c r="Y75" s="349">
        <f>IF(Y$16=0,0,Y$16/WWP!Y$5*1000)</f>
        <v>8.1892575176586817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25.870753806096239</v>
      </c>
      <c r="C76" s="349">
        <f>IF(C$27=0,0,C$27/WWP!C$5*1000)</f>
        <v>24.756620948600887</v>
      </c>
      <c r="D76" s="349">
        <f>IF(D$27=0,0,D$27/WWP!D$5*1000)</f>
        <v>25.996022463462666</v>
      </c>
      <c r="E76" s="349">
        <f>IF(E$27=0,0,E$27/WWP!E$5*1000)</f>
        <v>28.652030214241123</v>
      </c>
      <c r="F76" s="349">
        <f>IF(F$27=0,0,F$27/WWP!F$5*1000)</f>
        <v>31.171862117400483</v>
      </c>
      <c r="G76" s="349">
        <f>IF(G$27=0,0,G$27/WWP!G$5*1000)</f>
        <v>30.323980714225325</v>
      </c>
      <c r="H76" s="349">
        <f>IF(H$27=0,0,H$27/WWP!H$5*1000)</f>
        <v>28.161077621356728</v>
      </c>
      <c r="I76" s="349">
        <f>IF(I$27=0,0,I$27/WWP!I$5*1000)</f>
        <v>28.933436794808937</v>
      </c>
      <c r="J76" s="349">
        <f>IF(J$27=0,0,J$27/WWP!J$5*1000)</f>
        <v>31.566002814720669</v>
      </c>
      <c r="K76" s="349">
        <f>IF(K$27=0,0,K$27/WWP!K$5*1000)</f>
        <v>35.366515182729316</v>
      </c>
      <c r="L76" s="349">
        <f>IF(L$27=0,0,L$27/WWP!L$5*1000)</f>
        <v>35.973106595859086</v>
      </c>
      <c r="M76" s="349">
        <f>IF(M$27=0,0,M$27/WWP!M$5*1000)</f>
        <v>36.887106109598982</v>
      </c>
      <c r="N76" s="349">
        <f>IF(N$27=0,0,N$27/WWP!N$5*1000)</f>
        <v>40.035780556625035</v>
      </c>
      <c r="O76" s="349">
        <f>IF(O$27=0,0,O$27/WWP!O$5*1000)</f>
        <v>41.756277375215042</v>
      </c>
      <c r="P76" s="349">
        <f>IF(P$27=0,0,P$27/WWP!P$5*1000)</f>
        <v>40.108020997767852</v>
      </c>
      <c r="Q76" s="349">
        <f>IF(Q$27=0,0,Q$27/WWP!Q$5*1000)</f>
        <v>39.447603155703291</v>
      </c>
      <c r="R76" s="349">
        <f>IF(R$27=0,0,R$27/WWP!R$5*1000)</f>
        <v>41.459241127939158</v>
      </c>
      <c r="S76" s="349">
        <f>IF(S$27=0,0,S$27/WWP!S$5*1000)</f>
        <v>38.699431496009332</v>
      </c>
      <c r="T76" s="349">
        <f>IF(T$27=0,0,T$27/WWP!T$5*1000)</f>
        <v>38.868272837574089</v>
      </c>
      <c r="U76" s="349">
        <f>IF(U$27=0,0,U$27/WWP!U$5*1000)</f>
        <v>37.04769685581708</v>
      </c>
      <c r="V76" s="349">
        <f>IF(V$27=0,0,V$27/WWP!V$5*1000)</f>
        <v>37.221018921882404</v>
      </c>
      <c r="W76" s="349">
        <f>IF(W$27=0,0,W$27/WWP!W$5*1000)</f>
        <v>31.546393451167027</v>
      </c>
      <c r="X76" s="349">
        <f>IF(X$27=0,0,X$27/WWP!X$5*1000)</f>
        <v>28.160377708241434</v>
      </c>
      <c r="Y76" s="349">
        <f>IF(Y$27=0,0,Y$27/WWP!Y$5*1000)</f>
        <v>29.521716502948298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2.2111755389825842</v>
      </c>
      <c r="C77" s="349">
        <f>IF(C$28=0,0,C$28/WWP!C$5*1000)</f>
        <v>2.1159505084274235</v>
      </c>
      <c r="D77" s="349">
        <f>IF(D$28=0,0,D$28/WWP!D$5*1000)</f>
        <v>2.2218822618344136</v>
      </c>
      <c r="E77" s="349">
        <f>IF(E$28=0,0,E$28/WWP!E$5*1000)</f>
        <v>2.4488914713026602</v>
      </c>
      <c r="F77" s="349">
        <f>IF(F$28=0,0,F$28/WWP!F$5*1000)</f>
        <v>2.664261719435939</v>
      </c>
      <c r="G77" s="349">
        <f>IF(G$28=0,0,G$28/WWP!G$5*1000)</f>
        <v>2.5917932234380623</v>
      </c>
      <c r="H77" s="349">
        <f>IF(H$28=0,0,H$28/WWP!H$5*1000)</f>
        <v>2.4069297112270709</v>
      </c>
      <c r="I77" s="349">
        <f>IF(I$28=0,0,I$28/WWP!I$5*1000)</f>
        <v>2.4729433157956353</v>
      </c>
      <c r="J77" s="349">
        <f>IF(J$28=0,0,J$28/WWP!J$5*1000)</f>
        <v>2.6979489585231335</v>
      </c>
      <c r="K77" s="349">
        <f>IF(K$28=0,0,K$28/WWP!K$5*1000)</f>
        <v>3.0227790754469499</v>
      </c>
      <c r="L77" s="349">
        <f>IF(L$28=0,0,L$28/WWP!L$5*1000)</f>
        <v>3.0746244953725714</v>
      </c>
      <c r="M77" s="349">
        <f>IF(M$28=0,0,M$28/WWP!M$5*1000)</f>
        <v>3.1527441119315363</v>
      </c>
      <c r="N77" s="349">
        <f>IF(N$28=0,0,N$28/WWP!N$5*1000)</f>
        <v>3.4218615860363242</v>
      </c>
      <c r="O77" s="349">
        <f>IF(O$28=0,0,O$28/WWP!O$5*1000)</f>
        <v>3.5689125961722241</v>
      </c>
      <c r="P77" s="349">
        <f>IF(P$28=0,0,P$28/WWP!P$5*1000)</f>
        <v>3.4280359827151994</v>
      </c>
      <c r="Q77" s="349">
        <f>IF(Q$28=0,0,Q$28/WWP!Q$5*1000)</f>
        <v>3.3715900133079724</v>
      </c>
      <c r="R77" s="349">
        <f>IF(R$28=0,0,R$28/WWP!R$5*1000)</f>
        <v>3.5435248827298436</v>
      </c>
      <c r="S77" s="349">
        <f>IF(S$28=0,0,S$28/WWP!S$5*1000)</f>
        <v>4.8743708769910965</v>
      </c>
      <c r="T77" s="349">
        <f>IF(T$28=0,0,T$28/WWP!T$5*1000)</f>
        <v>4.7387684502107703</v>
      </c>
      <c r="U77" s="349">
        <f>IF(U$28=0,0,U$28/WWP!U$5*1000)</f>
        <v>4.5629576714791655</v>
      </c>
      <c r="V77" s="349">
        <f>IF(V$28=0,0,V$28/WWP!V$5*1000)</f>
        <v>5.1170318741960967</v>
      </c>
      <c r="W77" s="349">
        <f>IF(W$28=0,0,W$28/WWP!W$5*1000)</f>
        <v>5.2477091266134428</v>
      </c>
      <c r="X77" s="349">
        <f>IF(X$28=0,0,X$28/WWP!X$5*1000)</f>
        <v>3.766527702717736</v>
      </c>
      <c r="Y77" s="349">
        <f>IF(Y$28=0,0,Y$28/WWP!Y$5*1000)</f>
        <v>3.9738346656867618</v>
      </c>
      <c r="DA77" s="178"/>
    </row>
    <row r="78" spans="1:105" ht="12" customHeight="1" x14ac:dyDescent="0.25">
      <c r="A78" s="41" t="s">
        <v>2936</v>
      </c>
      <c r="B78" s="337">
        <f>IF(B$48=0,0,B$48/WWP!B$5*1000)</f>
        <v>20.462218437744845</v>
      </c>
      <c r="C78" s="337">
        <f>IF(C$48=0,0,C$48/WWP!C$5*1000)</f>
        <v>19.581006004987408</v>
      </c>
      <c r="D78" s="337">
        <f>IF(D$48=0,0,D$48/WWP!D$5*1000)</f>
        <v>20.561298451015691</v>
      </c>
      <c r="E78" s="337">
        <f>IF(E$48=0,0,E$48/WWP!E$5*1000)</f>
        <v>22.662041675434821</v>
      </c>
      <c r="F78" s="337">
        <f>IF(F$48=0,0,F$48/WWP!F$5*1000)</f>
        <v>24.655077951660182</v>
      </c>
      <c r="G78" s="337">
        <f>IF(G$48=0,0,G$48/WWP!G$5*1000)</f>
        <v>23.984454489695832</v>
      </c>
      <c r="H78" s="337">
        <f>IF(H$48=0,0,H$48/WWP!H$5*1000)</f>
        <v>22.273727547695319</v>
      </c>
      <c r="I78" s="337">
        <f>IF(I$48=0,0,I$48/WWP!I$5*1000)</f>
        <v>22.884617444372822</v>
      </c>
      <c r="J78" s="337">
        <f>IF(J$48=0,0,J$48/WWP!J$5*1000)</f>
        <v>24.966819662173091</v>
      </c>
      <c r="K78" s="337">
        <f>IF(K$48=0,0,K$48/WWP!K$5*1000)</f>
        <v>27.972797564186092</v>
      </c>
      <c r="L78" s="337">
        <f>IF(L$48=0,0,L$48/WWP!L$5*1000)</f>
        <v>28.452575080177787</v>
      </c>
      <c r="M78" s="337">
        <f>IF(M$48=0,0,M$48/WWP!M$5*1000)</f>
        <v>29.175494011814443</v>
      </c>
      <c r="N78" s="337">
        <f>IF(N$48=0,0,N$48/WWP!N$5*1000)</f>
        <v>31.66590711718019</v>
      </c>
      <c r="O78" s="337">
        <f>IF(O$48=0,0,O$48/WWP!O$5*1000)</f>
        <v>33.026717164977796</v>
      </c>
      <c r="P78" s="337">
        <f>IF(P$48=0,0,P$48/WWP!P$5*1000)</f>
        <v>31.723044984046489</v>
      </c>
      <c r="Q78" s="337">
        <f>IF(Q$48=0,0,Q$48/WWP!Q$5*1000)</f>
        <v>31.200693983152007</v>
      </c>
      <c r="R78" s="337">
        <f>IF(R$48=0,0,R$48/WWP!R$5*1000)</f>
        <v>32.791779264781987</v>
      </c>
      <c r="S78" s="337">
        <f>IF(S$48=0,0,S$48/WWP!S$5*1000)</f>
        <v>30.608934962741081</v>
      </c>
      <c r="T78" s="337">
        <f>IF(T$48=0,0,T$48/WWP!T$5*1000)</f>
        <v>30.742478362300062</v>
      </c>
      <c r="U78" s="337">
        <f>IF(U$48=0,0,U$48/WWP!U$5*1000)</f>
        <v>29.302511684079604</v>
      </c>
      <c r="V78" s="337">
        <f>IF(V$48=0,0,V$48/WWP!V$5*1000)</f>
        <v>29.439599068641037</v>
      </c>
      <c r="W78" s="337">
        <f>IF(W$48=0,0,W$48/WWP!W$5*1000)</f>
        <v>24.951309828811933</v>
      </c>
      <c r="X78" s="337">
        <f>IF(X$48=0,0,X$48/WWP!X$5*1000)</f>
        <v>22.273173958296265</v>
      </c>
      <c r="Y78" s="337">
        <f>IF(Y$48=0,0,Y$48/WWP!Y$5*1000)</f>
        <v>23.349911497289195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CY: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0.33819046722561902</v>
      </c>
      <c r="C5" s="223">
        <v>0.26303703006437029</v>
      </c>
      <c r="D5" s="223">
        <v>0.26303703006437029</v>
      </c>
      <c r="E5" s="223">
        <v>0.30061374864499468</v>
      </c>
      <c r="F5" s="223">
        <v>0.30061374864499468</v>
      </c>
      <c r="G5" s="223">
        <v>0.30061374864499468</v>
      </c>
      <c r="H5" s="223">
        <v>0.30061374864499468</v>
      </c>
      <c r="I5" s="223">
        <v>0.33819046722561902</v>
      </c>
      <c r="J5" s="223">
        <v>0.33819046722561902</v>
      </c>
      <c r="K5" s="223">
        <v>0.33819046722561902</v>
      </c>
      <c r="L5" s="223">
        <v>0.33819046722561902</v>
      </c>
      <c r="M5" s="223">
        <v>0.30061374864499468</v>
      </c>
      <c r="N5" s="223">
        <v>0.26303703006437029</v>
      </c>
      <c r="O5" s="223">
        <v>0.1878835929031217</v>
      </c>
      <c r="P5" s="223">
        <v>0.1878835929031217</v>
      </c>
      <c r="Q5" s="223">
        <v>0.1878835929031217</v>
      </c>
      <c r="R5" s="223">
        <v>0.22546031148374601</v>
      </c>
      <c r="S5" s="223">
        <v>0.23600028423257799</v>
      </c>
      <c r="T5" s="223">
        <v>0.24243342767960629</v>
      </c>
      <c r="U5" s="223">
        <v>0.2527213332442112</v>
      </c>
      <c r="V5" s="223">
        <v>0.23956329259357101</v>
      </c>
      <c r="W5" s="223">
        <v>0.25638675413628209</v>
      </c>
      <c r="X5" s="223">
        <v>0.31652110944096151</v>
      </c>
      <c r="Y5" s="223">
        <v>0.31620306788969921</v>
      </c>
      <c r="DA5" s="89" t="s">
        <v>2938</v>
      </c>
    </row>
    <row r="6" spans="1:105" ht="12" customHeight="1" x14ac:dyDescent="0.25">
      <c r="A6" s="55" t="s">
        <v>91</v>
      </c>
      <c r="B6" s="259">
        <v>1.2763353599605129E-2</v>
      </c>
      <c r="C6" s="259">
        <v>9.9270527996928818E-3</v>
      </c>
      <c r="D6" s="259">
        <v>9.9270527996928818E-3</v>
      </c>
      <c r="E6" s="259">
        <v>1.1345203199649011E-2</v>
      </c>
      <c r="F6" s="259">
        <v>1.1345203199649011E-2</v>
      </c>
      <c r="G6" s="259">
        <v>1.1345203199649011E-2</v>
      </c>
      <c r="H6" s="259">
        <v>1.1345203199649011E-2</v>
      </c>
      <c r="I6" s="259">
        <v>1.2763353599605129E-2</v>
      </c>
      <c r="J6" s="259">
        <v>1.2763353599605129E-2</v>
      </c>
      <c r="K6" s="259">
        <v>1.2763353599605129E-2</v>
      </c>
      <c r="L6" s="259">
        <v>1.2763353599605129E-2</v>
      </c>
      <c r="M6" s="259">
        <v>1.1345203199649011E-2</v>
      </c>
      <c r="N6" s="259">
        <v>9.9270527996928818E-3</v>
      </c>
      <c r="O6" s="259">
        <v>7.0907519997806326E-3</v>
      </c>
      <c r="P6" s="259">
        <v>7.0907519997806326E-3</v>
      </c>
      <c r="Q6" s="259">
        <v>7.0907519997806326E-3</v>
      </c>
      <c r="R6" s="259">
        <v>8.5089023997367581E-3</v>
      </c>
      <c r="S6" s="259">
        <v>8.5255943883732529E-3</v>
      </c>
      <c r="T6" s="259">
        <v>8.7952817550501078E-3</v>
      </c>
      <c r="U6" s="259">
        <v>9.1567061551678288E-3</v>
      </c>
      <c r="V6" s="259">
        <v>8.5468420423637156E-3</v>
      </c>
      <c r="W6" s="259">
        <v>8.8762913410931187E-3</v>
      </c>
      <c r="X6" s="259">
        <v>1.0118498371676801E-2</v>
      </c>
      <c r="Y6" s="259">
        <v>1.021350184077045E-2</v>
      </c>
      <c r="DA6" s="67" t="s">
        <v>2939</v>
      </c>
    </row>
    <row r="7" spans="1:105" ht="12" customHeight="1" x14ac:dyDescent="0.25">
      <c r="A7" s="173" t="s">
        <v>92</v>
      </c>
      <c r="B7" s="224">
        <v>3.5991638478292389E-3</v>
      </c>
      <c r="C7" s="224">
        <v>2.7993496594227408E-3</v>
      </c>
      <c r="D7" s="224">
        <v>2.7993496594227408E-3</v>
      </c>
      <c r="E7" s="224">
        <v>3.1992567536259899E-3</v>
      </c>
      <c r="F7" s="224">
        <v>3.1992567536259899E-3</v>
      </c>
      <c r="G7" s="224">
        <v>3.1992567536259899E-3</v>
      </c>
      <c r="H7" s="224">
        <v>3.1992567536259899E-3</v>
      </c>
      <c r="I7" s="224">
        <v>3.5991638478292389E-3</v>
      </c>
      <c r="J7" s="224">
        <v>3.5991638478292389E-3</v>
      </c>
      <c r="K7" s="224">
        <v>3.5991638478292389E-3</v>
      </c>
      <c r="L7" s="224">
        <v>3.5991638478292389E-3</v>
      </c>
      <c r="M7" s="224">
        <v>3.1992567536259899E-3</v>
      </c>
      <c r="N7" s="224">
        <v>2.7993496594227408E-3</v>
      </c>
      <c r="O7" s="224">
        <v>1.999535471016244E-3</v>
      </c>
      <c r="P7" s="224">
        <v>1.999535471016244E-3</v>
      </c>
      <c r="Q7" s="224">
        <v>1.999535471016244E-3</v>
      </c>
      <c r="R7" s="224">
        <v>2.3994425652194931E-3</v>
      </c>
      <c r="S7" s="224">
        <v>2.4041495727923851E-3</v>
      </c>
      <c r="T7" s="224">
        <v>2.4801992577583839E-3</v>
      </c>
      <c r="U7" s="224">
        <v>2.582118053980351E-3</v>
      </c>
      <c r="V7" s="224">
        <v>2.4101412416352849E-3</v>
      </c>
      <c r="W7" s="224">
        <v>2.5030433144663821E-3</v>
      </c>
      <c r="X7" s="224">
        <v>2.8533357827510838E-3</v>
      </c>
      <c r="Y7" s="224">
        <v>2.880126002790963E-3</v>
      </c>
      <c r="DA7" s="177" t="s">
        <v>2940</v>
      </c>
    </row>
    <row r="8" spans="1:105" ht="12" customHeight="1" x14ac:dyDescent="0.25">
      <c r="A8" s="173" t="s">
        <v>93</v>
      </c>
      <c r="B8" s="224">
        <v>4.8826235752885742E-2</v>
      </c>
      <c r="C8" s="224">
        <v>3.7975961141133337E-2</v>
      </c>
      <c r="D8" s="224">
        <v>3.7975961141133337E-2</v>
      </c>
      <c r="E8" s="224">
        <v>4.3401098447009553E-2</v>
      </c>
      <c r="F8" s="224">
        <v>4.3401098447009553E-2</v>
      </c>
      <c r="G8" s="224">
        <v>4.3401098447009553E-2</v>
      </c>
      <c r="H8" s="224">
        <v>4.3401098447009553E-2</v>
      </c>
      <c r="I8" s="224">
        <v>4.8826235752885742E-2</v>
      </c>
      <c r="J8" s="224">
        <v>4.8826235752885742E-2</v>
      </c>
      <c r="K8" s="224">
        <v>4.8826235752885742E-2</v>
      </c>
      <c r="L8" s="224">
        <v>4.8826235752885742E-2</v>
      </c>
      <c r="M8" s="224">
        <v>4.3401098447009553E-2</v>
      </c>
      <c r="N8" s="224">
        <v>3.7975961141133337E-2</v>
      </c>
      <c r="O8" s="224">
        <v>2.7125686529380969E-2</v>
      </c>
      <c r="P8" s="224">
        <v>2.7125686529380969E-2</v>
      </c>
      <c r="Q8" s="224">
        <v>2.7125686529380969E-2</v>
      </c>
      <c r="R8" s="224">
        <v>3.2550823835257169E-2</v>
      </c>
      <c r="S8" s="224">
        <v>3.2614679072518249E-2</v>
      </c>
      <c r="T8" s="224">
        <v>3.3646368654897812E-2</v>
      </c>
      <c r="U8" s="224">
        <v>3.5028998449588997E-2</v>
      </c>
      <c r="V8" s="224">
        <v>3.2695962017070243E-2</v>
      </c>
      <c r="W8" s="224">
        <v>3.3956270994867602E-2</v>
      </c>
      <c r="X8" s="224">
        <v>3.8708336575111947E-2</v>
      </c>
      <c r="Y8" s="224">
        <v>3.9071772543809988E-2</v>
      </c>
      <c r="DA8" s="177" t="s">
        <v>2941</v>
      </c>
    </row>
    <row r="9" spans="1:105" ht="12" customHeight="1" x14ac:dyDescent="0.25">
      <c r="A9" s="173" t="s">
        <v>94</v>
      </c>
      <c r="B9" s="224">
        <v>0.11138884322294661</v>
      </c>
      <c r="C9" s="224">
        <v>8.6635766951180693E-2</v>
      </c>
      <c r="D9" s="224">
        <v>8.6635766951180693E-2</v>
      </c>
      <c r="E9" s="224">
        <v>9.9012305087063643E-2</v>
      </c>
      <c r="F9" s="224">
        <v>9.9012305087063643E-2</v>
      </c>
      <c r="G9" s="224">
        <v>9.9012305087063643E-2</v>
      </c>
      <c r="H9" s="224">
        <v>9.9012305087063643E-2</v>
      </c>
      <c r="I9" s="224">
        <v>0.11138884322294661</v>
      </c>
      <c r="J9" s="224">
        <v>0.11138884322294661</v>
      </c>
      <c r="K9" s="224">
        <v>0.11138884322294661</v>
      </c>
      <c r="L9" s="224">
        <v>0.11138884322294661</v>
      </c>
      <c r="M9" s="224">
        <v>9.9012305087063643E-2</v>
      </c>
      <c r="N9" s="224">
        <v>8.6635766951180693E-2</v>
      </c>
      <c r="O9" s="224">
        <v>6.1882690679414792E-2</v>
      </c>
      <c r="P9" s="224">
        <v>6.1882690679414792E-2</v>
      </c>
      <c r="Q9" s="224">
        <v>6.1882690679414792E-2</v>
      </c>
      <c r="R9" s="224">
        <v>7.4259228815297743E-2</v>
      </c>
      <c r="S9" s="224">
        <v>7.4404903797252897E-2</v>
      </c>
      <c r="T9" s="224">
        <v>7.6758530026562022E-2</v>
      </c>
      <c r="U9" s="224">
        <v>7.991276731439409E-2</v>
      </c>
      <c r="V9" s="224">
        <v>7.459033716166838E-2</v>
      </c>
      <c r="W9" s="224">
        <v>7.7465520082810241E-2</v>
      </c>
      <c r="X9" s="224">
        <v>8.8306558302139126E-2</v>
      </c>
      <c r="Y9" s="224">
        <v>8.9135676326796476E-2</v>
      </c>
      <c r="DA9" s="177" t="s">
        <v>2942</v>
      </c>
    </row>
    <row r="10" spans="1:105" ht="12" customHeight="1" x14ac:dyDescent="0.25">
      <c r="A10" s="56" t="s">
        <v>95</v>
      </c>
      <c r="B10" s="260">
        <v>4.1019552793630322E-2</v>
      </c>
      <c r="C10" s="260">
        <v>3.1904096617268028E-2</v>
      </c>
      <c r="D10" s="260">
        <v>3.1904096617268028E-2</v>
      </c>
      <c r="E10" s="260">
        <v>3.6461824705449168E-2</v>
      </c>
      <c r="F10" s="260">
        <v>3.6461824705449168E-2</v>
      </c>
      <c r="G10" s="260">
        <v>3.6461824705449168E-2</v>
      </c>
      <c r="H10" s="260">
        <v>3.6461824705449168E-2</v>
      </c>
      <c r="I10" s="260">
        <v>4.1019552793630322E-2</v>
      </c>
      <c r="J10" s="260">
        <v>4.1019552793630322E-2</v>
      </c>
      <c r="K10" s="260">
        <v>4.1019552793630322E-2</v>
      </c>
      <c r="L10" s="260">
        <v>4.1019552793630322E-2</v>
      </c>
      <c r="M10" s="260">
        <v>3.6461824705449168E-2</v>
      </c>
      <c r="N10" s="260">
        <v>3.1904096617268028E-2</v>
      </c>
      <c r="O10" s="260">
        <v>2.2788640440905741E-2</v>
      </c>
      <c r="P10" s="260">
        <v>2.2788640440905741E-2</v>
      </c>
      <c r="Q10" s="260">
        <v>2.2788640440905741E-2</v>
      </c>
      <c r="R10" s="260">
        <v>2.7346368529086892E-2</v>
      </c>
      <c r="S10" s="260">
        <v>2.6744168710207988E-2</v>
      </c>
      <c r="T10" s="260">
        <v>2.7661464318096449E-2</v>
      </c>
      <c r="U10" s="260">
        <v>2.8770912048258108E-2</v>
      </c>
      <c r="V10" s="260">
        <v>2.6692079565609442E-2</v>
      </c>
      <c r="W10" s="260">
        <v>2.730803394864072E-2</v>
      </c>
      <c r="X10" s="260">
        <v>6.5723954448045477E-2</v>
      </c>
      <c r="Y10" s="260">
        <v>6.2780462579453508E-2</v>
      </c>
      <c r="DA10" s="68" t="s">
        <v>2943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4.6003312289003911E-7</v>
      </c>
      <c r="T11" s="226">
        <v>3.4367535993738682E-7</v>
      </c>
      <c r="U11" s="226">
        <v>3.9941369430052761E-7</v>
      </c>
      <c r="V11" s="226">
        <v>9.0063406659915618E-7</v>
      </c>
      <c r="W11" s="226">
        <v>3.4486833586783541E-6</v>
      </c>
      <c r="X11" s="226">
        <v>3.9543640017198E-7</v>
      </c>
      <c r="Y11" s="226">
        <v>4.4956799206888007E-7</v>
      </c>
      <c r="DA11" s="69" t="s">
        <v>2944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5.3252196810347957E-2</v>
      </c>
      <c r="Y13" s="226">
        <v>4.9332476749846678E-2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4.1019552793630322E-2</v>
      </c>
      <c r="C15" s="226">
        <v>3.1904096617268028E-2</v>
      </c>
      <c r="D15" s="226">
        <v>3.1904096617268028E-2</v>
      </c>
      <c r="E15" s="226">
        <v>3.6461824705449168E-2</v>
      </c>
      <c r="F15" s="226">
        <v>3.6461824705449168E-2</v>
      </c>
      <c r="G15" s="226">
        <v>3.6461824705449168E-2</v>
      </c>
      <c r="H15" s="226">
        <v>3.6461824705449168E-2</v>
      </c>
      <c r="I15" s="226">
        <v>4.1019552793630322E-2</v>
      </c>
      <c r="J15" s="226">
        <v>4.1019552793630322E-2</v>
      </c>
      <c r="K15" s="226">
        <v>4.1019552793630322E-2</v>
      </c>
      <c r="L15" s="226">
        <v>4.1019552793630322E-2</v>
      </c>
      <c r="M15" s="226">
        <v>3.6461824705449168E-2</v>
      </c>
      <c r="N15" s="226">
        <v>3.1904096617268028E-2</v>
      </c>
      <c r="O15" s="226">
        <v>2.2788640440905741E-2</v>
      </c>
      <c r="P15" s="226">
        <v>2.2788640440905741E-2</v>
      </c>
      <c r="Q15" s="226">
        <v>2.2788640440905741E-2</v>
      </c>
      <c r="R15" s="226">
        <v>2.7346368529086892E-2</v>
      </c>
      <c r="S15" s="226">
        <v>2.6743708677085101E-2</v>
      </c>
      <c r="T15" s="226">
        <v>2.7661120642736511E-2</v>
      </c>
      <c r="U15" s="226">
        <v>2.8770512634563809E-2</v>
      </c>
      <c r="V15" s="226">
        <v>2.6691178931542839E-2</v>
      </c>
      <c r="W15" s="226">
        <v>2.7304585265282039E-2</v>
      </c>
      <c r="X15" s="226">
        <v>1.247136220129734E-2</v>
      </c>
      <c r="Y15" s="226">
        <v>1.3447536261614761E-2</v>
      </c>
      <c r="DA15" s="69" t="s">
        <v>2948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9.6261710848358096E-3</v>
      </c>
      <c r="T16" s="261">
        <v>8.9427850174325033E-3</v>
      </c>
      <c r="U16" s="261">
        <v>9.6262102511906443E-3</v>
      </c>
      <c r="V16" s="261">
        <v>1.241849952876406E-2</v>
      </c>
      <c r="W16" s="261">
        <v>2.0059737285703289E-2</v>
      </c>
      <c r="X16" s="261">
        <v>1.361307005963704E-2</v>
      </c>
      <c r="Y16" s="261">
        <v>1.3983243260139E-2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1.140157832884667E-3</v>
      </c>
      <c r="T19" s="229">
        <v>1.140157833844249E-3</v>
      </c>
      <c r="U19" s="229">
        <v>1.1401578335371329E-3</v>
      </c>
      <c r="V19" s="229">
        <v>2.3095504773576578E-3</v>
      </c>
      <c r="W19" s="229">
        <v>3.8297608721205301E-3</v>
      </c>
      <c r="X19" s="229">
        <v>1.1401578321754569E-3</v>
      </c>
      <c r="Y19" s="229">
        <v>1.1401578319197869E-3</v>
      </c>
      <c r="DA19" s="73" t="s">
        <v>2952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8.4860132519511428E-3</v>
      </c>
      <c r="T20" s="229">
        <v>7.8026271835882552E-3</v>
      </c>
      <c r="U20" s="229">
        <v>8.4860524176535116E-3</v>
      </c>
      <c r="V20" s="229">
        <v>1.0108949051406401E-2</v>
      </c>
      <c r="W20" s="229">
        <v>1.6229976413582752E-2</v>
      </c>
      <c r="X20" s="229">
        <v>1.247291222746158E-2</v>
      </c>
      <c r="Y20" s="229">
        <v>1.2843085428219211E-2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2959</v>
      </c>
    </row>
    <row r="27" spans="1:105" ht="12" customHeight="1" x14ac:dyDescent="0.25">
      <c r="A27" s="57" t="s">
        <v>2910</v>
      </c>
      <c r="B27" s="261">
        <v>6.006567029663093E-2</v>
      </c>
      <c r="C27" s="261">
        <v>4.671774356404626E-2</v>
      </c>
      <c r="D27" s="261">
        <v>4.671774356404626E-2</v>
      </c>
      <c r="E27" s="261">
        <v>5.3391706930338588E-2</v>
      </c>
      <c r="F27" s="261">
        <v>5.3391706930338588E-2</v>
      </c>
      <c r="G27" s="261">
        <v>5.3391706930338588E-2</v>
      </c>
      <c r="H27" s="261">
        <v>5.3391706930338588E-2</v>
      </c>
      <c r="I27" s="261">
        <v>6.006567029663093E-2</v>
      </c>
      <c r="J27" s="261">
        <v>6.006567029663093E-2</v>
      </c>
      <c r="K27" s="261">
        <v>6.006567029663093E-2</v>
      </c>
      <c r="L27" s="261">
        <v>6.006567029663093E-2</v>
      </c>
      <c r="M27" s="261">
        <v>5.3391706930338588E-2</v>
      </c>
      <c r="N27" s="261">
        <v>4.671774356404626E-2</v>
      </c>
      <c r="O27" s="261">
        <v>3.3369816831461632E-2</v>
      </c>
      <c r="P27" s="261">
        <v>3.3369816831461632E-2</v>
      </c>
      <c r="Q27" s="261">
        <v>3.3369816831461632E-2</v>
      </c>
      <c r="R27" s="261">
        <v>4.0043780197753953E-2</v>
      </c>
      <c r="S27" s="261">
        <v>4.0122334433379432E-2</v>
      </c>
      <c r="T27" s="261">
        <v>4.1391511246789983E-2</v>
      </c>
      <c r="U27" s="261">
        <v>4.3092412086464277E-2</v>
      </c>
      <c r="V27" s="261">
        <v>4.0222328104259748E-2</v>
      </c>
      <c r="W27" s="261">
        <v>4.1772750789215281E-2</v>
      </c>
      <c r="X27" s="261">
        <v>4.76187063491635E-2</v>
      </c>
      <c r="Y27" s="261">
        <v>4.8065802561540742E-2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5.1012375913622983E-3</v>
      </c>
      <c r="C28" s="261">
        <f t="shared" si="0"/>
        <v>3.9676292377262296E-3</v>
      </c>
      <c r="D28" s="261">
        <f t="shared" si="0"/>
        <v>3.9676292377262296E-3</v>
      </c>
      <c r="E28" s="261">
        <f t="shared" si="0"/>
        <v>4.5344334145442653E-3</v>
      </c>
      <c r="F28" s="261">
        <f t="shared" si="0"/>
        <v>4.5344334145442653E-3</v>
      </c>
      <c r="G28" s="261">
        <f t="shared" si="0"/>
        <v>4.5344334145442653E-3</v>
      </c>
      <c r="H28" s="261">
        <f t="shared" si="0"/>
        <v>4.5344334145442653E-3</v>
      </c>
      <c r="I28" s="261">
        <f t="shared" si="0"/>
        <v>5.1012375913622983E-3</v>
      </c>
      <c r="J28" s="261">
        <f t="shared" si="0"/>
        <v>5.1012375913622983E-3</v>
      </c>
      <c r="K28" s="261">
        <f t="shared" si="0"/>
        <v>5.1012375913622983E-3</v>
      </c>
      <c r="L28" s="261">
        <f t="shared" si="0"/>
        <v>5.1012375913622983E-3</v>
      </c>
      <c r="M28" s="261">
        <f t="shared" si="0"/>
        <v>4.5344334145442653E-3</v>
      </c>
      <c r="N28" s="261">
        <f t="shared" si="0"/>
        <v>3.9676292377262296E-3</v>
      </c>
      <c r="O28" s="261">
        <f t="shared" si="0"/>
        <v>2.8340208840901661E-3</v>
      </c>
      <c r="P28" s="261">
        <f t="shared" si="0"/>
        <v>2.8340208840901661E-3</v>
      </c>
      <c r="Q28" s="261">
        <f t="shared" si="0"/>
        <v>2.8340208840901661E-3</v>
      </c>
      <c r="R28" s="261">
        <f t="shared" si="0"/>
        <v>3.4008250609082E-3</v>
      </c>
      <c r="S28" s="261">
        <f t="shared" si="0"/>
        <v>4.5348561087528395E-3</v>
      </c>
      <c r="T28" s="261">
        <f t="shared" si="0"/>
        <v>4.5627102585096939E-3</v>
      </c>
      <c r="U28" s="261">
        <f t="shared" si="0"/>
        <v>4.7871024729591455E-3</v>
      </c>
      <c r="V28" s="261">
        <f t="shared" si="0"/>
        <v>4.8714053547394727E-3</v>
      </c>
      <c r="W28" s="261">
        <f t="shared" si="0"/>
        <v>5.8987352879785728E-3</v>
      </c>
      <c r="X28" s="261">
        <f t="shared" si="0"/>
        <v>5.637843856053119E-3</v>
      </c>
      <c r="Y28" s="261">
        <f t="shared" si="0"/>
        <v>5.719112997596241E-3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29">
        <v>0</v>
      </c>
      <c r="P29" s="329">
        <v>0</v>
      </c>
      <c r="Q29" s="329">
        <v>0</v>
      </c>
      <c r="R29" s="329">
        <v>0</v>
      </c>
      <c r="S29" s="329">
        <v>6.2683023257732609E-4</v>
      </c>
      <c r="T29" s="329">
        <v>5.8242998780596601E-4</v>
      </c>
      <c r="U29" s="329">
        <v>6.2683277725357207E-4</v>
      </c>
      <c r="V29" s="329">
        <v>8.0969530991190043E-4</v>
      </c>
      <c r="W29" s="329">
        <v>1.308032101589719E-3</v>
      </c>
      <c r="X29" s="329">
        <v>8.8586286260535071E-4</v>
      </c>
      <c r="Y29" s="329">
        <v>9.099133685993631E-4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7.5485855655259089E-5</v>
      </c>
      <c r="T31" s="295">
        <v>7.548585571878961E-5</v>
      </c>
      <c r="U31" s="295">
        <v>7.548585569845655E-5</v>
      </c>
      <c r="V31" s="295">
        <v>1.5290724576374511E-4</v>
      </c>
      <c r="W31" s="295">
        <v>2.5355505005445373E-4</v>
      </c>
      <c r="X31" s="295">
        <v>7.5485855608304746E-5</v>
      </c>
      <c r="Y31" s="295">
        <v>7.5485855591377748E-5</v>
      </c>
      <c r="DA31" s="122" t="s">
        <v>2963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5.5134437692206696E-4</v>
      </c>
      <c r="T32" s="295">
        <v>5.0694413208717643E-4</v>
      </c>
      <c r="U32" s="295">
        <v>5.5134692155511551E-4</v>
      </c>
      <c r="V32" s="295">
        <v>6.5678806414815538E-4</v>
      </c>
      <c r="W32" s="295">
        <v>1.054477051535265E-3</v>
      </c>
      <c r="X32" s="295">
        <v>8.1037700699704599E-4</v>
      </c>
      <c r="Y32" s="295">
        <v>8.3442751300798537E-4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95">
        <v>0</v>
      </c>
      <c r="P34" s="295">
        <v>0</v>
      </c>
      <c r="Q34" s="295">
        <v>0</v>
      </c>
      <c r="R34" s="295">
        <v>0</v>
      </c>
      <c r="S34" s="295">
        <v>0</v>
      </c>
      <c r="T34" s="295">
        <v>0</v>
      </c>
      <c r="U34" s="295">
        <v>0</v>
      </c>
      <c r="V34" s="295">
        <v>0</v>
      </c>
      <c r="W34" s="295">
        <v>0</v>
      </c>
      <c r="X34" s="295">
        <v>0</v>
      </c>
      <c r="Y34" s="295">
        <v>0</v>
      </c>
      <c r="DA34" s="122" t="s">
        <v>2966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29">
        <v>0</v>
      </c>
      <c r="M35" s="329">
        <v>0</v>
      </c>
      <c r="N35" s="329">
        <v>0</v>
      </c>
      <c r="O35" s="329">
        <v>0</v>
      </c>
      <c r="P35" s="329">
        <v>0</v>
      </c>
      <c r="Q35" s="329">
        <v>0</v>
      </c>
      <c r="R35" s="329">
        <v>0</v>
      </c>
      <c r="S35" s="329">
        <v>5.0052938684980945E-4</v>
      </c>
      <c r="T35" s="329">
        <v>4.6499554828777521E-4</v>
      </c>
      <c r="U35" s="329">
        <v>5.0053142337205705E-4</v>
      </c>
      <c r="V35" s="329">
        <v>6.4572132574277274E-4</v>
      </c>
      <c r="W35" s="329">
        <v>1.0430406768687291E-3</v>
      </c>
      <c r="X35" s="329">
        <v>7.0783508313366377E-4</v>
      </c>
      <c r="Y35" s="329">
        <v>7.2708287786352839E-4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5.9284475205803388E-5</v>
      </c>
      <c r="T38" s="229">
        <v>5.9284475255698501E-5</v>
      </c>
      <c r="U38" s="229">
        <v>5.9284475239729511E-5</v>
      </c>
      <c r="V38" s="229">
        <v>1.2008906491923531E-4</v>
      </c>
      <c r="W38" s="229">
        <v>1.991350293081329E-4</v>
      </c>
      <c r="X38" s="229">
        <v>5.9284475168926779E-5</v>
      </c>
      <c r="Y38" s="229">
        <v>5.9284475155632793E-5</v>
      </c>
      <c r="DA38" s="73" t="s">
        <v>2970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4.4124491164400609E-4</v>
      </c>
      <c r="T39" s="229">
        <v>4.057110730320767E-4</v>
      </c>
      <c r="U39" s="229">
        <v>4.412469481323276E-4</v>
      </c>
      <c r="V39" s="229">
        <v>5.2563226082353741E-4</v>
      </c>
      <c r="W39" s="229">
        <v>8.4390564756059569E-4</v>
      </c>
      <c r="X39" s="229">
        <v>6.4855060796473695E-4</v>
      </c>
      <c r="Y39" s="229">
        <v>6.6779840270789561E-4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2977</v>
      </c>
    </row>
    <row r="46" spans="1:105" ht="12" customHeight="1" x14ac:dyDescent="0.25">
      <c r="A46" s="60" t="s">
        <v>2932</v>
      </c>
      <c r="B46" s="329">
        <v>5.1012375913622983E-3</v>
      </c>
      <c r="C46" s="329">
        <v>3.9676292377262296E-3</v>
      </c>
      <c r="D46" s="329">
        <v>3.9676292377262296E-3</v>
      </c>
      <c r="E46" s="329">
        <v>4.5344334145442653E-3</v>
      </c>
      <c r="F46" s="329">
        <v>4.5344334145442653E-3</v>
      </c>
      <c r="G46" s="329">
        <v>4.5344334145442653E-3</v>
      </c>
      <c r="H46" s="329">
        <v>4.5344334145442653E-3</v>
      </c>
      <c r="I46" s="329">
        <v>5.1012375913622983E-3</v>
      </c>
      <c r="J46" s="329">
        <v>5.1012375913622983E-3</v>
      </c>
      <c r="K46" s="329">
        <v>5.1012375913622983E-3</v>
      </c>
      <c r="L46" s="329">
        <v>5.1012375913622983E-3</v>
      </c>
      <c r="M46" s="329">
        <v>4.5344334145442653E-3</v>
      </c>
      <c r="N46" s="329">
        <v>3.9676292377262296E-3</v>
      </c>
      <c r="O46" s="329">
        <v>2.8340208840901661E-3</v>
      </c>
      <c r="P46" s="329">
        <v>2.8340208840901661E-3</v>
      </c>
      <c r="Q46" s="329">
        <v>2.8340208840901661E-3</v>
      </c>
      <c r="R46" s="329">
        <v>3.4008250609082E-3</v>
      </c>
      <c r="S46" s="329">
        <v>3.407496489325704E-3</v>
      </c>
      <c r="T46" s="329">
        <v>3.515284722415953E-3</v>
      </c>
      <c r="U46" s="329">
        <v>3.659738272333516E-3</v>
      </c>
      <c r="V46" s="329">
        <v>3.4159887190847991E-3</v>
      </c>
      <c r="W46" s="329">
        <v>3.5476625095201249E-3</v>
      </c>
      <c r="X46" s="329">
        <v>4.0441459103141043E-3</v>
      </c>
      <c r="Y46" s="329">
        <v>4.0821167511333493E-3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5.5426410120728763E-2</v>
      </c>
      <c r="C48" s="316">
        <v>4.3109430093900163E-2</v>
      </c>
      <c r="D48" s="316">
        <v>4.3109430093900163E-2</v>
      </c>
      <c r="E48" s="316">
        <v>4.9267920107314449E-2</v>
      </c>
      <c r="F48" s="316">
        <v>4.9267920107314449E-2</v>
      </c>
      <c r="G48" s="316">
        <v>4.9267920107314449E-2</v>
      </c>
      <c r="H48" s="316">
        <v>4.9267920107314449E-2</v>
      </c>
      <c r="I48" s="316">
        <v>5.5426410120728763E-2</v>
      </c>
      <c r="J48" s="316">
        <v>5.5426410120728763E-2</v>
      </c>
      <c r="K48" s="316">
        <v>5.5426410120728763E-2</v>
      </c>
      <c r="L48" s="316">
        <v>5.5426410120728763E-2</v>
      </c>
      <c r="M48" s="316">
        <v>4.9267920107314449E-2</v>
      </c>
      <c r="N48" s="316">
        <v>4.3109430093900163E-2</v>
      </c>
      <c r="O48" s="316">
        <v>3.0792450067071549E-2</v>
      </c>
      <c r="P48" s="316">
        <v>3.0792450067071549E-2</v>
      </c>
      <c r="Q48" s="316">
        <v>3.0792450067071549E-2</v>
      </c>
      <c r="R48" s="316">
        <v>3.6950940080485849E-2</v>
      </c>
      <c r="S48" s="316">
        <v>3.702342706446516E-2</v>
      </c>
      <c r="T48" s="316">
        <v>3.8194577144509419E-2</v>
      </c>
      <c r="U48" s="316">
        <v>3.9764106412207761E-2</v>
      </c>
      <c r="V48" s="316">
        <v>3.7115697577460673E-2</v>
      </c>
      <c r="W48" s="316">
        <v>3.8546371091506958E-2</v>
      </c>
      <c r="X48" s="316">
        <v>4.3940805696383388E-2</v>
      </c>
      <c r="Y48" s="316">
        <v>4.43533697768018E-2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1</v>
      </c>
      <c r="E52" s="232">
        <f t="shared" si="1"/>
        <v>0.99999999999999989</v>
      </c>
      <c r="F52" s="232">
        <f t="shared" si="1"/>
        <v>0.99999999999999989</v>
      </c>
      <c r="G52" s="232">
        <f t="shared" si="1"/>
        <v>0.99999999999999989</v>
      </c>
      <c r="H52" s="232">
        <f t="shared" si="1"/>
        <v>0.99999999999999989</v>
      </c>
      <c r="I52" s="232">
        <f t="shared" si="1"/>
        <v>1</v>
      </c>
      <c r="J52" s="232">
        <f t="shared" si="1"/>
        <v>1</v>
      </c>
      <c r="K52" s="232">
        <f t="shared" si="1"/>
        <v>1</v>
      </c>
      <c r="L52" s="232">
        <f t="shared" si="1"/>
        <v>1</v>
      </c>
      <c r="M52" s="232">
        <f t="shared" si="1"/>
        <v>0.99999999999999989</v>
      </c>
      <c r="N52" s="232">
        <f t="shared" si="1"/>
        <v>1</v>
      </c>
      <c r="O52" s="232">
        <f t="shared" si="1"/>
        <v>1</v>
      </c>
      <c r="P52" s="232">
        <f t="shared" si="1"/>
        <v>1</v>
      </c>
      <c r="Q52" s="232">
        <f t="shared" si="1"/>
        <v>1</v>
      </c>
      <c r="R52" s="232">
        <f t="shared" si="1"/>
        <v>1.0000000000000002</v>
      </c>
      <c r="S52" s="232">
        <f t="shared" si="1"/>
        <v>1</v>
      </c>
      <c r="T52" s="232">
        <f t="shared" si="1"/>
        <v>1.0000000000000002</v>
      </c>
      <c r="U52" s="232">
        <f t="shared" si="1"/>
        <v>0.99999999999999989</v>
      </c>
      <c r="V52" s="232">
        <f t="shared" si="1"/>
        <v>1.0000000000000002</v>
      </c>
      <c r="W52" s="232">
        <f t="shared" si="1"/>
        <v>1.0000000000000004</v>
      </c>
      <c r="X52" s="232">
        <f t="shared" si="1"/>
        <v>1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3.7740134144852278E-2</v>
      </c>
      <c r="C53" s="299">
        <f t="shared" si="2"/>
        <v>3.7740134144852298E-2</v>
      </c>
      <c r="D53" s="299">
        <f t="shared" si="2"/>
        <v>3.7740134144852298E-2</v>
      </c>
      <c r="E53" s="299">
        <f t="shared" si="2"/>
        <v>3.7740134144852298E-2</v>
      </c>
      <c r="F53" s="299">
        <f t="shared" si="2"/>
        <v>3.7740134144852298E-2</v>
      </c>
      <c r="G53" s="299">
        <f t="shared" si="2"/>
        <v>3.7740134144852298E-2</v>
      </c>
      <c r="H53" s="299">
        <f t="shared" si="2"/>
        <v>3.7740134144852298E-2</v>
      </c>
      <c r="I53" s="299">
        <f t="shared" si="2"/>
        <v>3.7740134144852278E-2</v>
      </c>
      <c r="J53" s="299">
        <f t="shared" si="2"/>
        <v>3.7740134144852278E-2</v>
      </c>
      <c r="K53" s="299">
        <f t="shared" si="2"/>
        <v>3.7740134144852278E-2</v>
      </c>
      <c r="L53" s="299">
        <f t="shared" si="2"/>
        <v>3.7740134144852278E-2</v>
      </c>
      <c r="M53" s="299">
        <f t="shared" si="2"/>
        <v>3.7740134144852298E-2</v>
      </c>
      <c r="N53" s="299">
        <f t="shared" si="2"/>
        <v>3.7740134144852298E-2</v>
      </c>
      <c r="O53" s="299">
        <f t="shared" si="2"/>
        <v>3.7740134144852298E-2</v>
      </c>
      <c r="P53" s="299">
        <f t="shared" si="2"/>
        <v>3.7740134144852298E-2</v>
      </c>
      <c r="Q53" s="299">
        <f t="shared" si="2"/>
        <v>3.7740134144852298E-2</v>
      </c>
      <c r="R53" s="299">
        <f t="shared" si="2"/>
        <v>3.7740134144852298E-2</v>
      </c>
      <c r="S53" s="299">
        <f t="shared" si="2"/>
        <v>3.6125356442246022E-2</v>
      </c>
      <c r="T53" s="299">
        <f t="shared" si="2"/>
        <v>3.6279162651916642E-2</v>
      </c>
      <c r="U53" s="299">
        <f t="shared" si="2"/>
        <v>3.6232422635723696E-2</v>
      </c>
      <c r="V53" s="299">
        <f t="shared" si="2"/>
        <v>3.5676759781657304E-2</v>
      </c>
      <c r="W53" s="299">
        <f t="shared" si="2"/>
        <v>3.4620709525324915E-2</v>
      </c>
      <c r="X53" s="299">
        <f t="shared" si="2"/>
        <v>3.1967846914059087E-2</v>
      </c>
      <c r="Y53" s="299">
        <f t="shared" si="2"/>
        <v>3.2300451443858902E-2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1.0642416616161174E-2</v>
      </c>
      <c r="C54" s="233">
        <f t="shared" si="3"/>
        <v>1.0642416616161174E-2</v>
      </c>
      <c r="D54" s="233">
        <f t="shared" si="3"/>
        <v>1.0642416616161174E-2</v>
      </c>
      <c r="E54" s="233">
        <f t="shared" si="3"/>
        <v>1.0642416616161174E-2</v>
      </c>
      <c r="F54" s="233">
        <f t="shared" si="3"/>
        <v>1.0642416616161174E-2</v>
      </c>
      <c r="G54" s="233">
        <f t="shared" si="3"/>
        <v>1.0642416616161174E-2</v>
      </c>
      <c r="H54" s="233">
        <f t="shared" si="3"/>
        <v>1.0642416616161174E-2</v>
      </c>
      <c r="I54" s="233">
        <f t="shared" si="3"/>
        <v>1.0642416616161174E-2</v>
      </c>
      <c r="J54" s="233">
        <f t="shared" si="3"/>
        <v>1.0642416616161174E-2</v>
      </c>
      <c r="K54" s="233">
        <f t="shared" si="3"/>
        <v>1.0642416616161174E-2</v>
      </c>
      <c r="L54" s="233">
        <f t="shared" si="3"/>
        <v>1.0642416616161174E-2</v>
      </c>
      <c r="M54" s="233">
        <f t="shared" si="3"/>
        <v>1.0642416616161174E-2</v>
      </c>
      <c r="N54" s="233">
        <f t="shared" si="3"/>
        <v>1.0642416616161174E-2</v>
      </c>
      <c r="O54" s="233">
        <f t="shared" si="3"/>
        <v>1.0642416616161174E-2</v>
      </c>
      <c r="P54" s="233">
        <f t="shared" si="3"/>
        <v>1.0642416616161174E-2</v>
      </c>
      <c r="Q54" s="233">
        <f t="shared" si="3"/>
        <v>1.0642416616161174E-2</v>
      </c>
      <c r="R54" s="233">
        <f t="shared" si="3"/>
        <v>1.0642416616161176E-2</v>
      </c>
      <c r="S54" s="233">
        <f t="shared" si="3"/>
        <v>1.0187062191938288E-2</v>
      </c>
      <c r="T54" s="233">
        <f t="shared" si="3"/>
        <v>1.023043431550269E-2</v>
      </c>
      <c r="U54" s="233">
        <f t="shared" si="3"/>
        <v>1.0217254003979092E-2</v>
      </c>
      <c r="V54" s="233">
        <f t="shared" si="3"/>
        <v>1.0060561514005356E-2</v>
      </c>
      <c r="W54" s="233">
        <f t="shared" si="3"/>
        <v>9.7627637702995072E-3</v>
      </c>
      <c r="X54" s="233">
        <f t="shared" si="3"/>
        <v>9.0146776870289498E-3</v>
      </c>
      <c r="Y54" s="233">
        <f t="shared" si="3"/>
        <v>9.1084695098392725E-3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0.14437496169965075</v>
      </c>
      <c r="C55" s="233">
        <f t="shared" si="4"/>
        <v>0.14437496169965072</v>
      </c>
      <c r="D55" s="233">
        <f t="shared" si="4"/>
        <v>0.14437496169965072</v>
      </c>
      <c r="E55" s="233">
        <f t="shared" si="4"/>
        <v>0.14437496169965078</v>
      </c>
      <c r="F55" s="233">
        <f t="shared" si="4"/>
        <v>0.14437496169965078</v>
      </c>
      <c r="G55" s="233">
        <f t="shared" si="4"/>
        <v>0.14437496169965078</v>
      </c>
      <c r="H55" s="233">
        <f t="shared" si="4"/>
        <v>0.14437496169965078</v>
      </c>
      <c r="I55" s="233">
        <f t="shared" si="4"/>
        <v>0.14437496169965075</v>
      </c>
      <c r="J55" s="233">
        <f t="shared" si="4"/>
        <v>0.14437496169965075</v>
      </c>
      <c r="K55" s="233">
        <f t="shared" si="4"/>
        <v>0.14437496169965075</v>
      </c>
      <c r="L55" s="233">
        <f t="shared" si="4"/>
        <v>0.14437496169965075</v>
      </c>
      <c r="M55" s="233">
        <f t="shared" si="4"/>
        <v>0.14437496169965078</v>
      </c>
      <c r="N55" s="233">
        <f t="shared" si="4"/>
        <v>0.14437496169965072</v>
      </c>
      <c r="O55" s="233">
        <f t="shared" si="4"/>
        <v>0.14437496169965075</v>
      </c>
      <c r="P55" s="233">
        <f t="shared" si="4"/>
        <v>0.14437496169965075</v>
      </c>
      <c r="Q55" s="233">
        <f t="shared" si="4"/>
        <v>0.14437496169965075</v>
      </c>
      <c r="R55" s="233">
        <f t="shared" si="4"/>
        <v>0.14437496169965081</v>
      </c>
      <c r="S55" s="233">
        <f t="shared" si="4"/>
        <v>0.1381976262383503</v>
      </c>
      <c r="T55" s="233">
        <f t="shared" si="4"/>
        <v>0.13878601221348064</v>
      </c>
      <c r="U55" s="233">
        <f t="shared" si="4"/>
        <v>0.13860720818427927</v>
      </c>
      <c r="V55" s="233">
        <f t="shared" si="4"/>
        <v>0.13648151877984199</v>
      </c>
      <c r="W55" s="233">
        <f t="shared" si="4"/>
        <v>0.13244159632684527</v>
      </c>
      <c r="X55" s="233">
        <f t="shared" si="4"/>
        <v>0.12229306488745245</v>
      </c>
      <c r="Y55" s="233">
        <f t="shared" si="4"/>
        <v>0.12356544420827489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0.32936718807226195</v>
      </c>
      <c r="C56" s="233">
        <f t="shared" si="5"/>
        <v>0.32936718807226201</v>
      </c>
      <c r="D56" s="233">
        <f t="shared" si="5"/>
        <v>0.32936718807226201</v>
      </c>
      <c r="E56" s="233">
        <f t="shared" si="5"/>
        <v>0.32936718807226195</v>
      </c>
      <c r="F56" s="233">
        <f t="shared" si="5"/>
        <v>0.32936718807226195</v>
      </c>
      <c r="G56" s="233">
        <f t="shared" si="5"/>
        <v>0.32936718807226195</v>
      </c>
      <c r="H56" s="233">
        <f t="shared" si="5"/>
        <v>0.32936718807226195</v>
      </c>
      <c r="I56" s="233">
        <f t="shared" si="5"/>
        <v>0.32936718807226195</v>
      </c>
      <c r="J56" s="233">
        <f t="shared" si="5"/>
        <v>0.32936718807226195</v>
      </c>
      <c r="K56" s="233">
        <f t="shared" si="5"/>
        <v>0.32936718807226195</v>
      </c>
      <c r="L56" s="233">
        <f t="shared" si="5"/>
        <v>0.32936718807226195</v>
      </c>
      <c r="M56" s="233">
        <f t="shared" si="5"/>
        <v>0.32936718807226195</v>
      </c>
      <c r="N56" s="233">
        <f t="shared" si="5"/>
        <v>0.32936718807226201</v>
      </c>
      <c r="O56" s="233">
        <f t="shared" si="5"/>
        <v>0.32936718807226195</v>
      </c>
      <c r="P56" s="233">
        <f t="shared" si="5"/>
        <v>0.32936718807226195</v>
      </c>
      <c r="Q56" s="233">
        <f t="shared" si="5"/>
        <v>0.32936718807226195</v>
      </c>
      <c r="R56" s="233">
        <f t="shared" si="5"/>
        <v>0.32936718807226201</v>
      </c>
      <c r="S56" s="233">
        <f t="shared" si="5"/>
        <v>0.31527463638106029</v>
      </c>
      <c r="T56" s="233">
        <f t="shared" si="5"/>
        <v>0.31661694000385165</v>
      </c>
      <c r="U56" s="233">
        <f t="shared" si="5"/>
        <v>0.316209028690001</v>
      </c>
      <c r="V56" s="233">
        <f t="shared" si="5"/>
        <v>0.31135962590151056</v>
      </c>
      <c r="W56" s="233">
        <f t="shared" si="5"/>
        <v>0.30214322242885266</v>
      </c>
      <c r="X56" s="233">
        <f t="shared" si="5"/>
        <v>0.27899105515618172</v>
      </c>
      <c r="Y56" s="233">
        <f t="shared" si="5"/>
        <v>0.28189377453443804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0.1212912745002499</v>
      </c>
      <c r="C57" s="300">
        <f t="shared" si="6"/>
        <v>0.12129127450024992</v>
      </c>
      <c r="D57" s="300">
        <f t="shared" si="6"/>
        <v>0.12129127450024992</v>
      </c>
      <c r="E57" s="300">
        <f t="shared" si="6"/>
        <v>0.12129127450024987</v>
      </c>
      <c r="F57" s="300">
        <f t="shared" si="6"/>
        <v>0.12129127450024987</v>
      </c>
      <c r="G57" s="300">
        <f t="shared" si="6"/>
        <v>0.12129127450024987</v>
      </c>
      <c r="H57" s="300">
        <f t="shared" si="6"/>
        <v>0.12129127450024987</v>
      </c>
      <c r="I57" s="300">
        <f t="shared" si="6"/>
        <v>0.1212912745002499</v>
      </c>
      <c r="J57" s="300">
        <f t="shared" si="6"/>
        <v>0.1212912745002499</v>
      </c>
      <c r="K57" s="300">
        <f t="shared" si="6"/>
        <v>0.1212912745002499</v>
      </c>
      <c r="L57" s="300">
        <f t="shared" si="6"/>
        <v>0.1212912745002499</v>
      </c>
      <c r="M57" s="300">
        <f t="shared" si="6"/>
        <v>0.12129127450024987</v>
      </c>
      <c r="N57" s="300">
        <f t="shared" si="6"/>
        <v>0.12129127450024992</v>
      </c>
      <c r="O57" s="300">
        <f t="shared" si="6"/>
        <v>0.12129127450024992</v>
      </c>
      <c r="P57" s="300">
        <f t="shared" si="6"/>
        <v>0.12129127450024992</v>
      </c>
      <c r="Q57" s="300">
        <f t="shared" si="6"/>
        <v>0.12129127450024992</v>
      </c>
      <c r="R57" s="300">
        <f t="shared" si="6"/>
        <v>0.12129127450024994</v>
      </c>
      <c r="S57" s="300">
        <f t="shared" si="6"/>
        <v>0.11332261228910913</v>
      </c>
      <c r="T57" s="300">
        <f t="shared" si="6"/>
        <v>0.11409921718655532</v>
      </c>
      <c r="U57" s="300">
        <f t="shared" si="6"/>
        <v>0.11384441384082138</v>
      </c>
      <c r="V57" s="300">
        <f t="shared" si="6"/>
        <v>0.11141973912878904</v>
      </c>
      <c r="W57" s="300">
        <f t="shared" si="6"/>
        <v>0.10651109508615708</v>
      </c>
      <c r="X57" s="300">
        <f t="shared" si="6"/>
        <v>0.20764477466961651</v>
      </c>
      <c r="Y57" s="300">
        <f t="shared" si="6"/>
        <v>0.19854476111962693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0</v>
      </c>
      <c r="F58" s="301">
        <f t="shared" si="7"/>
        <v>0</v>
      </c>
      <c r="G58" s="301">
        <f t="shared" si="7"/>
        <v>0</v>
      </c>
      <c r="H58" s="301">
        <f t="shared" si="7"/>
        <v>0</v>
      </c>
      <c r="I58" s="301">
        <f t="shared" si="7"/>
        <v>0</v>
      </c>
      <c r="J58" s="301">
        <f t="shared" si="7"/>
        <v>0</v>
      </c>
      <c r="K58" s="301">
        <f t="shared" si="7"/>
        <v>0</v>
      </c>
      <c r="L58" s="301">
        <f t="shared" si="7"/>
        <v>0</v>
      </c>
      <c r="M58" s="301">
        <f t="shared" si="7"/>
        <v>0</v>
      </c>
      <c r="N58" s="301">
        <f t="shared" si="7"/>
        <v>0</v>
      </c>
      <c r="O58" s="301">
        <f t="shared" si="7"/>
        <v>0</v>
      </c>
      <c r="P58" s="301">
        <f t="shared" si="7"/>
        <v>0</v>
      </c>
      <c r="Q58" s="301">
        <f t="shared" si="7"/>
        <v>0</v>
      </c>
      <c r="R58" s="301">
        <f t="shared" si="7"/>
        <v>0</v>
      </c>
      <c r="S58" s="301">
        <f t="shared" si="7"/>
        <v>4.078881140392708E-2</v>
      </c>
      <c r="T58" s="301">
        <f t="shared" si="7"/>
        <v>3.6887590556410624E-2</v>
      </c>
      <c r="U58" s="301">
        <f t="shared" si="7"/>
        <v>3.8090216316992075E-2</v>
      </c>
      <c r="V58" s="301">
        <f t="shared" si="7"/>
        <v>5.183807333051043E-2</v>
      </c>
      <c r="W58" s="301">
        <f t="shared" si="7"/>
        <v>7.8240146817571382E-2</v>
      </c>
      <c r="X58" s="301">
        <f t="shared" si="7"/>
        <v>4.3008411298950638E-2</v>
      </c>
      <c r="Y58" s="301">
        <f t="shared" si="7"/>
        <v>4.4222351647191356E-2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0.17760899882656644</v>
      </c>
      <c r="C59" s="301">
        <f t="shared" si="8"/>
        <v>0.17760899882656642</v>
      </c>
      <c r="D59" s="301">
        <f t="shared" si="8"/>
        <v>0.17760899882656642</v>
      </c>
      <c r="E59" s="301">
        <f t="shared" si="8"/>
        <v>0.17760899882656639</v>
      </c>
      <c r="F59" s="301">
        <f t="shared" si="8"/>
        <v>0.17760899882656639</v>
      </c>
      <c r="G59" s="301">
        <f t="shared" si="8"/>
        <v>0.17760899882656639</v>
      </c>
      <c r="H59" s="301">
        <f t="shared" si="8"/>
        <v>0.17760899882656639</v>
      </c>
      <c r="I59" s="301">
        <f t="shared" si="8"/>
        <v>0.17760899882656644</v>
      </c>
      <c r="J59" s="301">
        <f t="shared" si="8"/>
        <v>0.17760899882656644</v>
      </c>
      <c r="K59" s="301">
        <f t="shared" si="8"/>
        <v>0.17760899882656644</v>
      </c>
      <c r="L59" s="301">
        <f t="shared" si="8"/>
        <v>0.17760899882656644</v>
      </c>
      <c r="M59" s="301">
        <f t="shared" si="8"/>
        <v>0.17760899882656639</v>
      </c>
      <c r="N59" s="301">
        <f t="shared" si="8"/>
        <v>0.17760899882656642</v>
      </c>
      <c r="O59" s="301">
        <f t="shared" si="8"/>
        <v>0.17760899882656644</v>
      </c>
      <c r="P59" s="301">
        <f t="shared" si="8"/>
        <v>0.17760899882656644</v>
      </c>
      <c r="Q59" s="301">
        <f t="shared" si="8"/>
        <v>0.17760899882656644</v>
      </c>
      <c r="R59" s="301">
        <f t="shared" si="8"/>
        <v>0.17760899882656644</v>
      </c>
      <c r="S59" s="301">
        <f t="shared" si="8"/>
        <v>0.17000968691138915</v>
      </c>
      <c r="T59" s="301">
        <f t="shared" si="8"/>
        <v>0.17073351494040634</v>
      </c>
      <c r="U59" s="301">
        <f t="shared" si="8"/>
        <v>0.17051355156006145</v>
      </c>
      <c r="V59" s="301">
        <f t="shared" si="8"/>
        <v>0.16789854434209411</v>
      </c>
      <c r="W59" s="301">
        <f t="shared" si="8"/>
        <v>0.16292866193473873</v>
      </c>
      <c r="X59" s="301">
        <f t="shared" si="8"/>
        <v>0.15044401440797264</v>
      </c>
      <c r="Y59" s="301">
        <f t="shared" si="8"/>
        <v>0.15200928593870408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1.5083918932460859E-2</v>
      </c>
      <c r="C60" s="301">
        <f t="shared" si="9"/>
        <v>1.5083918932460853E-2</v>
      </c>
      <c r="D60" s="301">
        <f t="shared" si="9"/>
        <v>1.5083918932460853E-2</v>
      </c>
      <c r="E60" s="301">
        <f t="shared" si="9"/>
        <v>1.5083918932460859E-2</v>
      </c>
      <c r="F60" s="301">
        <f t="shared" si="9"/>
        <v>1.5083918932460859E-2</v>
      </c>
      <c r="G60" s="301">
        <f t="shared" si="9"/>
        <v>1.5083918932460859E-2</v>
      </c>
      <c r="H60" s="301">
        <f t="shared" si="9"/>
        <v>1.5083918932460859E-2</v>
      </c>
      <c r="I60" s="301">
        <f t="shared" si="9"/>
        <v>1.5083918932460859E-2</v>
      </c>
      <c r="J60" s="301">
        <f t="shared" si="9"/>
        <v>1.5083918932460859E-2</v>
      </c>
      <c r="K60" s="301">
        <f t="shared" si="9"/>
        <v>1.5083918932460859E-2</v>
      </c>
      <c r="L60" s="301">
        <f t="shared" si="9"/>
        <v>1.5083918932460859E-2</v>
      </c>
      <c r="M60" s="301">
        <f t="shared" si="9"/>
        <v>1.5083918932460859E-2</v>
      </c>
      <c r="N60" s="301">
        <f t="shared" si="9"/>
        <v>1.5083918932460853E-2</v>
      </c>
      <c r="O60" s="301">
        <f t="shared" si="9"/>
        <v>1.5083918932460859E-2</v>
      </c>
      <c r="P60" s="301">
        <f t="shared" si="9"/>
        <v>1.5083918932460859E-2</v>
      </c>
      <c r="Q60" s="301">
        <f t="shared" si="9"/>
        <v>1.5083918932460859E-2</v>
      </c>
      <c r="R60" s="301">
        <f t="shared" si="9"/>
        <v>1.5083918932460864E-2</v>
      </c>
      <c r="S60" s="301">
        <f t="shared" si="9"/>
        <v>1.9215468843604207E-2</v>
      </c>
      <c r="T60" s="301">
        <f t="shared" si="9"/>
        <v>1.8820466724331651E-2</v>
      </c>
      <c r="U60" s="301">
        <f t="shared" si="9"/>
        <v>1.8942217546522849E-2</v>
      </c>
      <c r="V60" s="301">
        <f t="shared" si="9"/>
        <v>2.0334523298625774E-2</v>
      </c>
      <c r="W60" s="301">
        <f t="shared" si="9"/>
        <v>2.3007176434875831E-2</v>
      </c>
      <c r="X60" s="301">
        <f t="shared" si="9"/>
        <v>1.7811904760509211E-2</v>
      </c>
      <c r="Y60" s="301">
        <f t="shared" si="9"/>
        <v>1.8086835892405805E-2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0</v>
      </c>
      <c r="N61" s="302">
        <f t="shared" si="10"/>
        <v>0</v>
      </c>
      <c r="O61" s="302">
        <f t="shared" si="10"/>
        <v>0</v>
      </c>
      <c r="P61" s="302">
        <f t="shared" si="10"/>
        <v>0</v>
      </c>
      <c r="Q61" s="302">
        <f t="shared" si="10"/>
        <v>0</v>
      </c>
      <c r="R61" s="302">
        <f t="shared" si="10"/>
        <v>0</v>
      </c>
      <c r="S61" s="302">
        <f t="shared" si="10"/>
        <v>2.6560571086413848E-3</v>
      </c>
      <c r="T61" s="302">
        <f t="shared" si="10"/>
        <v>2.4024326734995074E-3</v>
      </c>
      <c r="U61" s="302">
        <f t="shared" si="10"/>
        <v>2.4803318707085453E-3</v>
      </c>
      <c r="V61" s="302">
        <f t="shared" si="10"/>
        <v>3.3798805365627608E-3</v>
      </c>
      <c r="W61" s="302">
        <f t="shared" si="10"/>
        <v>5.1017928207571757E-3</v>
      </c>
      <c r="X61" s="302">
        <f t="shared" si="10"/>
        <v>2.7987481282684703E-3</v>
      </c>
      <c r="Y61" s="302">
        <f t="shared" si="10"/>
        <v>2.8776234673243816E-3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0</v>
      </c>
      <c r="F62" s="302">
        <f t="shared" si="11"/>
        <v>0</v>
      </c>
      <c r="G62" s="302">
        <f t="shared" si="11"/>
        <v>0</v>
      </c>
      <c r="H62" s="302">
        <f t="shared" si="11"/>
        <v>0</v>
      </c>
      <c r="I62" s="302">
        <f t="shared" si="11"/>
        <v>0</v>
      </c>
      <c r="J62" s="302">
        <f t="shared" si="11"/>
        <v>0</v>
      </c>
      <c r="K62" s="302">
        <f t="shared" si="11"/>
        <v>0</v>
      </c>
      <c r="L62" s="302">
        <f t="shared" si="11"/>
        <v>0</v>
      </c>
      <c r="M62" s="302">
        <f t="shared" si="11"/>
        <v>0</v>
      </c>
      <c r="N62" s="302">
        <f t="shared" si="11"/>
        <v>0</v>
      </c>
      <c r="O62" s="302">
        <f t="shared" si="11"/>
        <v>0</v>
      </c>
      <c r="P62" s="302">
        <f t="shared" si="11"/>
        <v>0</v>
      </c>
      <c r="Q62" s="302">
        <f t="shared" si="11"/>
        <v>0</v>
      </c>
      <c r="R62" s="302">
        <f t="shared" si="11"/>
        <v>0</v>
      </c>
      <c r="S62" s="302">
        <f t="shared" si="11"/>
        <v>2.1208846780732616E-3</v>
      </c>
      <c r="T62" s="302">
        <f t="shared" si="11"/>
        <v>1.9180339639560812E-3</v>
      </c>
      <c r="U62" s="302">
        <f t="shared" si="11"/>
        <v>1.9805665669244492E-3</v>
      </c>
      <c r="V62" s="302">
        <f t="shared" si="11"/>
        <v>2.6954101304587827E-3</v>
      </c>
      <c r="W62" s="302">
        <f t="shared" si="11"/>
        <v>4.0682315292868134E-3</v>
      </c>
      <c r="X62" s="302">
        <f t="shared" si="11"/>
        <v>2.2362966071483815E-3</v>
      </c>
      <c r="Y62" s="302">
        <f t="shared" si="11"/>
        <v>2.299417531638738E-3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1.5083918932460859E-2</v>
      </c>
      <c r="C63" s="302">
        <f t="shared" si="12"/>
        <v>1.5083918932460853E-2</v>
      </c>
      <c r="D63" s="302">
        <f t="shared" si="12"/>
        <v>1.5083918932460853E-2</v>
      </c>
      <c r="E63" s="302">
        <f t="shared" si="12"/>
        <v>1.5083918932460859E-2</v>
      </c>
      <c r="F63" s="302">
        <f t="shared" si="12"/>
        <v>1.5083918932460859E-2</v>
      </c>
      <c r="G63" s="302">
        <f t="shared" si="12"/>
        <v>1.5083918932460859E-2</v>
      </c>
      <c r="H63" s="302">
        <f t="shared" si="12"/>
        <v>1.5083918932460859E-2</v>
      </c>
      <c r="I63" s="302">
        <f t="shared" si="12"/>
        <v>1.5083918932460859E-2</v>
      </c>
      <c r="J63" s="302">
        <f t="shared" si="12"/>
        <v>1.5083918932460859E-2</v>
      </c>
      <c r="K63" s="302">
        <f t="shared" si="12"/>
        <v>1.5083918932460859E-2</v>
      </c>
      <c r="L63" s="302">
        <f t="shared" si="12"/>
        <v>1.5083918932460859E-2</v>
      </c>
      <c r="M63" s="302">
        <f t="shared" si="12"/>
        <v>1.5083918932460859E-2</v>
      </c>
      <c r="N63" s="302">
        <f t="shared" si="12"/>
        <v>1.5083918932460853E-2</v>
      </c>
      <c r="O63" s="302">
        <f t="shared" si="12"/>
        <v>1.5083918932460859E-2</v>
      </c>
      <c r="P63" s="302">
        <f t="shared" si="12"/>
        <v>1.5083918932460859E-2</v>
      </c>
      <c r="Q63" s="302">
        <f t="shared" si="12"/>
        <v>1.5083918932460859E-2</v>
      </c>
      <c r="R63" s="302">
        <f t="shared" si="12"/>
        <v>1.5083918932460864E-2</v>
      </c>
      <c r="S63" s="302">
        <f t="shared" si="12"/>
        <v>1.443852705688956E-2</v>
      </c>
      <c r="T63" s="302">
        <f t="shared" si="12"/>
        <v>1.4500000086876063E-2</v>
      </c>
      <c r="U63" s="302">
        <f t="shared" si="12"/>
        <v>1.4481319108889853E-2</v>
      </c>
      <c r="V63" s="302">
        <f t="shared" si="12"/>
        <v>1.4259232631604227E-2</v>
      </c>
      <c r="W63" s="302">
        <f t="shared" si="12"/>
        <v>1.3837152084831843E-2</v>
      </c>
      <c r="X63" s="302">
        <f t="shared" si="12"/>
        <v>1.2776860025092358E-2</v>
      </c>
      <c r="Y63" s="302">
        <f t="shared" si="12"/>
        <v>1.2909794893442685E-2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0.16389110720779665</v>
      </c>
      <c r="C65" s="235">
        <f t="shared" si="14"/>
        <v>0.16389110720779673</v>
      </c>
      <c r="D65" s="235">
        <f t="shared" si="14"/>
        <v>0.16389110720779673</v>
      </c>
      <c r="E65" s="235">
        <f t="shared" si="14"/>
        <v>0.16389110720779662</v>
      </c>
      <c r="F65" s="235">
        <f t="shared" si="14"/>
        <v>0.16389110720779662</v>
      </c>
      <c r="G65" s="235">
        <f t="shared" si="14"/>
        <v>0.16389110720779662</v>
      </c>
      <c r="H65" s="235">
        <f t="shared" si="14"/>
        <v>0.16389110720779662</v>
      </c>
      <c r="I65" s="235">
        <f t="shared" si="14"/>
        <v>0.16389110720779665</v>
      </c>
      <c r="J65" s="235">
        <f t="shared" si="14"/>
        <v>0.16389110720779665</v>
      </c>
      <c r="K65" s="235">
        <f t="shared" si="14"/>
        <v>0.16389110720779665</v>
      </c>
      <c r="L65" s="235">
        <f t="shared" si="14"/>
        <v>0.16389110720779665</v>
      </c>
      <c r="M65" s="235">
        <f t="shared" si="14"/>
        <v>0.16389110720779662</v>
      </c>
      <c r="N65" s="235">
        <f t="shared" si="14"/>
        <v>0.16389110720779673</v>
      </c>
      <c r="O65" s="235">
        <f t="shared" si="14"/>
        <v>0.16389110720779668</v>
      </c>
      <c r="P65" s="235">
        <f t="shared" si="14"/>
        <v>0.16389110720779668</v>
      </c>
      <c r="Q65" s="235">
        <f t="shared" si="14"/>
        <v>0.16389110720779668</v>
      </c>
      <c r="R65" s="235">
        <f t="shared" si="14"/>
        <v>0.16389110720779668</v>
      </c>
      <c r="S65" s="235">
        <f t="shared" si="14"/>
        <v>0.15687873929837567</v>
      </c>
      <c r="T65" s="235">
        <f t="shared" si="14"/>
        <v>0.15754666140754475</v>
      </c>
      <c r="U65" s="235">
        <f t="shared" si="14"/>
        <v>0.15734368722161921</v>
      </c>
      <c r="V65" s="235">
        <f t="shared" si="14"/>
        <v>0.15493065392296548</v>
      </c>
      <c r="W65" s="235">
        <f t="shared" si="14"/>
        <v>0.15034462767533488</v>
      </c>
      <c r="X65" s="235">
        <f t="shared" si="14"/>
        <v>0.1388242502182287</v>
      </c>
      <c r="Y65" s="235">
        <f t="shared" si="14"/>
        <v>0.14026862570566059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0.4370172370926611</v>
      </c>
      <c r="C69" s="322">
        <f>IF(C$5=0,0,C$5/WWP_fec!C$5)</f>
        <v>0.43701723709266099</v>
      </c>
      <c r="D69" s="322">
        <f>IF(D$5=0,0,D$5/WWP_fec!D$5)</f>
        <v>0.43701723709266099</v>
      </c>
      <c r="E69" s="322">
        <f>IF(E$5=0,0,E$5/WWP_fec!E$5)</f>
        <v>0.4370172370926611</v>
      </c>
      <c r="F69" s="322">
        <f>IF(F$5=0,0,F$5/WWP_fec!F$5)</f>
        <v>0.4370172370926611</v>
      </c>
      <c r="G69" s="322">
        <f>IF(G$5=0,0,G$5/WWP_fec!G$5)</f>
        <v>0.4370172370926611</v>
      </c>
      <c r="H69" s="322">
        <f>IF(H$5=0,0,H$5/WWP_fec!H$5)</f>
        <v>0.4370172370926611</v>
      </c>
      <c r="I69" s="322">
        <f>IF(I$5=0,0,I$5/WWP_fec!I$5)</f>
        <v>0.43701723709266105</v>
      </c>
      <c r="J69" s="322">
        <f>IF(J$5=0,0,J$5/WWP_fec!J$5)</f>
        <v>0.43701723709266105</v>
      </c>
      <c r="K69" s="322">
        <f>IF(K$5=0,0,K$5/WWP_fec!K$5)</f>
        <v>0.43701723709266105</v>
      </c>
      <c r="L69" s="322">
        <f>IF(L$5=0,0,L$5/WWP_fec!L$5)</f>
        <v>0.43701723709266105</v>
      </c>
      <c r="M69" s="322">
        <f>IF(M$5=0,0,M$5/WWP_fec!M$5)</f>
        <v>0.4370172370926611</v>
      </c>
      <c r="N69" s="322">
        <f>IF(N$5=0,0,N$5/WWP_fec!N$5)</f>
        <v>0.43701723709266099</v>
      </c>
      <c r="O69" s="322">
        <f>IF(O$5=0,0,O$5/WWP_fec!O$5)</f>
        <v>0.43701723709266105</v>
      </c>
      <c r="P69" s="322">
        <f>IF(P$5=0,0,P$5/WWP_fec!P$5)</f>
        <v>0.43701723709266105</v>
      </c>
      <c r="Q69" s="322">
        <f>IF(Q$5=0,0,Q$5/WWP_fec!Q$5)</f>
        <v>0.43701723709266105</v>
      </c>
      <c r="R69" s="322">
        <f>IF(R$5=0,0,R$5/WWP_fec!R$5)</f>
        <v>0.43701723709266094</v>
      </c>
      <c r="S69" s="322">
        <f>IF(S$5=0,0,S$5/WWP_fec!S$5)</f>
        <v>0.43305195734062518</v>
      </c>
      <c r="T69" s="322">
        <f>IF(T$5=0,0,T$5/WWP_fec!T$5)</f>
        <v>0.43343593603594482</v>
      </c>
      <c r="U69" s="322">
        <f>IF(U$5=0,0,U$5/WWP_fec!U$5)</f>
        <v>0.4333110873699213</v>
      </c>
      <c r="V69" s="322">
        <f>IF(V$5=0,0,V$5/WWP_fec!V$5)</f>
        <v>0.4320907402083175</v>
      </c>
      <c r="W69" s="322">
        <f>IF(W$5=0,0,W$5/WWP_fec!W$5)</f>
        <v>0.42965100152809238</v>
      </c>
      <c r="X69" s="322">
        <f>IF(X$5=0,0,X$5/WWP_fec!X$5)</f>
        <v>0.44706588569326966</v>
      </c>
      <c r="Y69" s="322">
        <f>IF(Y$5=0,0,Y$5/WWP_fec!Y$5)</f>
        <v>0.44548051842001252</v>
      </c>
      <c r="DA69" s="95"/>
    </row>
    <row r="70" spans="1:105" ht="12" customHeight="1" x14ac:dyDescent="0.25">
      <c r="A70" s="55" t="s">
        <v>91</v>
      </c>
      <c r="B70" s="334">
        <f>IF(B$6=0,0,B$6/WWP_fec!B$6)</f>
        <v>0.40267518617945874</v>
      </c>
      <c r="C70" s="334">
        <f>IF(C$6=0,0,C$6/WWP_fec!C$6)</f>
        <v>0.40267518617945891</v>
      </c>
      <c r="D70" s="334">
        <f>IF(D$6=0,0,D$6/WWP_fec!D$6)</f>
        <v>0.40267518617945891</v>
      </c>
      <c r="E70" s="334">
        <f>IF(E$6=0,0,E$6/WWP_fec!E$6)</f>
        <v>0.40267518617945908</v>
      </c>
      <c r="F70" s="334">
        <f>IF(F$6=0,0,F$6/WWP_fec!F$6)</f>
        <v>0.40267518617945908</v>
      </c>
      <c r="G70" s="334">
        <f>IF(G$6=0,0,G$6/WWP_fec!G$6)</f>
        <v>0.40267518617945908</v>
      </c>
      <c r="H70" s="334">
        <f>IF(H$6=0,0,H$6/WWP_fec!H$6)</f>
        <v>0.40267518617945908</v>
      </c>
      <c r="I70" s="334">
        <f>IF(I$6=0,0,I$6/WWP_fec!I$6)</f>
        <v>0.40267518617945874</v>
      </c>
      <c r="J70" s="334">
        <f>IF(J$6=0,0,J$6/WWP_fec!J$6)</f>
        <v>0.40267518617945874</v>
      </c>
      <c r="K70" s="334">
        <f>IF(K$6=0,0,K$6/WWP_fec!K$6)</f>
        <v>0.40267518617945874</v>
      </c>
      <c r="L70" s="334">
        <f>IF(L$6=0,0,L$6/WWP_fec!L$6)</f>
        <v>0.40267518617945874</v>
      </c>
      <c r="M70" s="334">
        <f>IF(M$6=0,0,M$6/WWP_fec!M$6)</f>
        <v>0.40267518617945908</v>
      </c>
      <c r="N70" s="334">
        <f>IF(N$6=0,0,N$6/WWP_fec!N$6)</f>
        <v>0.40267518617945891</v>
      </c>
      <c r="O70" s="334">
        <f>IF(O$6=0,0,O$6/WWP_fec!O$6)</f>
        <v>0.40267518617945885</v>
      </c>
      <c r="P70" s="334">
        <f>IF(P$6=0,0,P$6/WWP_fec!P$6)</f>
        <v>0.40267518617945885</v>
      </c>
      <c r="Q70" s="334">
        <f>IF(Q$6=0,0,Q$6/WWP_fec!Q$6)</f>
        <v>0.40267518617945885</v>
      </c>
      <c r="R70" s="334">
        <f>IF(R$6=0,0,R$6/WWP_fec!R$6)</f>
        <v>0.40267518617945891</v>
      </c>
      <c r="S70" s="334">
        <f>IF(S$6=0,0,S$6/WWP_fec!S$6)</f>
        <v>0.40267518617945902</v>
      </c>
      <c r="T70" s="334">
        <f>IF(T$6=0,0,T$6/WWP_fec!T$6)</f>
        <v>0.40267518617945902</v>
      </c>
      <c r="U70" s="334">
        <f>IF(U$6=0,0,U$6/WWP_fec!U$6)</f>
        <v>0.40267518617945897</v>
      </c>
      <c r="V70" s="334">
        <f>IF(V$6=0,0,V$6/WWP_fec!V$6)</f>
        <v>0.40267518617945897</v>
      </c>
      <c r="W70" s="334">
        <f>IF(W$6=0,0,W$6/WWP_fec!W$6)</f>
        <v>0.40267518617945897</v>
      </c>
      <c r="X70" s="334">
        <f>IF(X$6=0,0,X$6/WWP_fec!X$6)</f>
        <v>0.40267518617945885</v>
      </c>
      <c r="Y70" s="334">
        <f>IF(Y$6=0,0,Y$6/WWP_fec!Y$6)</f>
        <v>0.40267518617945902</v>
      </c>
      <c r="DA70" s="67"/>
    </row>
    <row r="71" spans="1:105" ht="12" customHeight="1" x14ac:dyDescent="0.25">
      <c r="A71" s="173" t="s">
        <v>92</v>
      </c>
      <c r="B71" s="335">
        <f>IF(B$7=0,0,B$7/WWP_fec!B$7)</f>
        <v>0.10446709356662071</v>
      </c>
      <c r="C71" s="335">
        <f>IF(C$7=0,0,C$7/WWP_fec!C$7)</f>
        <v>0.10446709356662072</v>
      </c>
      <c r="D71" s="335">
        <f>IF(D$7=0,0,D$7/WWP_fec!D$7)</f>
        <v>0.10446709356662072</v>
      </c>
      <c r="E71" s="335">
        <f>IF(E$7=0,0,E$7/WWP_fec!E$7)</f>
        <v>0.10446709356662073</v>
      </c>
      <c r="F71" s="335">
        <f>IF(F$7=0,0,F$7/WWP_fec!F$7)</f>
        <v>0.10446709356662073</v>
      </c>
      <c r="G71" s="335">
        <f>IF(G$7=0,0,G$7/WWP_fec!G$7)</f>
        <v>0.10446709356662073</v>
      </c>
      <c r="H71" s="335">
        <f>IF(H$7=0,0,H$7/WWP_fec!H$7)</f>
        <v>0.10446709356662073</v>
      </c>
      <c r="I71" s="335">
        <f>IF(I$7=0,0,I$7/WWP_fec!I$7)</f>
        <v>0.10446709356662071</v>
      </c>
      <c r="J71" s="335">
        <f>IF(J$7=0,0,J$7/WWP_fec!J$7)</f>
        <v>0.10446709356662071</v>
      </c>
      <c r="K71" s="335">
        <f>IF(K$7=0,0,K$7/WWP_fec!K$7)</f>
        <v>0.10446709356662071</v>
      </c>
      <c r="L71" s="335">
        <f>IF(L$7=0,0,L$7/WWP_fec!L$7)</f>
        <v>0.10446709356662071</v>
      </c>
      <c r="M71" s="335">
        <f>IF(M$7=0,0,M$7/WWP_fec!M$7)</f>
        <v>0.10446709356662073</v>
      </c>
      <c r="N71" s="335">
        <f>IF(N$7=0,0,N$7/WWP_fec!N$7)</f>
        <v>0.10446709356662072</v>
      </c>
      <c r="O71" s="335">
        <f>IF(O$7=0,0,O$7/WWP_fec!O$7)</f>
        <v>0.10446709356662071</v>
      </c>
      <c r="P71" s="335">
        <f>IF(P$7=0,0,P$7/WWP_fec!P$7)</f>
        <v>0.10446709356662071</v>
      </c>
      <c r="Q71" s="335">
        <f>IF(Q$7=0,0,Q$7/WWP_fec!Q$7)</f>
        <v>0.10446709356662071</v>
      </c>
      <c r="R71" s="335">
        <f>IF(R$7=0,0,R$7/WWP_fec!R$7)</f>
        <v>0.10446709356662072</v>
      </c>
      <c r="S71" s="335">
        <f>IF(S$7=0,0,S$7/WWP_fec!S$7)</f>
        <v>0.10446709356662073</v>
      </c>
      <c r="T71" s="335">
        <f>IF(T$7=0,0,T$7/WWP_fec!T$7)</f>
        <v>0.10446709356662071</v>
      </c>
      <c r="U71" s="335">
        <f>IF(U$7=0,0,U$7/WWP_fec!U$7)</f>
        <v>0.10446709356662075</v>
      </c>
      <c r="V71" s="335">
        <f>IF(V$7=0,0,V$7/WWP_fec!V$7)</f>
        <v>0.10446709356662075</v>
      </c>
      <c r="W71" s="335">
        <f>IF(W$7=0,0,W$7/WWP_fec!W$7)</f>
        <v>0.10446709356662076</v>
      </c>
      <c r="X71" s="335">
        <f>IF(X$7=0,0,X$7/WWP_fec!X$7)</f>
        <v>0.10446709356662075</v>
      </c>
      <c r="Y71" s="335">
        <f>IF(Y$7=0,0,Y$7/WWP_fec!Y$7)</f>
        <v>0.10446709356662076</v>
      </c>
      <c r="DA71" s="177"/>
    </row>
    <row r="72" spans="1:105" ht="12" customHeight="1" x14ac:dyDescent="0.25">
      <c r="A72" s="173" t="s">
        <v>93</v>
      </c>
      <c r="B72" s="335">
        <f>IF(B$8=0,0,B$8/WWP_fec!B$8)</f>
        <v>0.57145160548203522</v>
      </c>
      <c r="C72" s="335">
        <f>IF(C$8=0,0,C$8/WWP_fec!C$8)</f>
        <v>0.57145160548203511</v>
      </c>
      <c r="D72" s="335">
        <f>IF(D$8=0,0,D$8/WWP_fec!D$8)</f>
        <v>0.57145160548203511</v>
      </c>
      <c r="E72" s="335">
        <f>IF(E$8=0,0,E$8/WWP_fec!E$8)</f>
        <v>0.57145160548203544</v>
      </c>
      <c r="F72" s="335">
        <f>IF(F$8=0,0,F$8/WWP_fec!F$8)</f>
        <v>0.57145160548203544</v>
      </c>
      <c r="G72" s="335">
        <f>IF(G$8=0,0,G$8/WWP_fec!G$8)</f>
        <v>0.57145160548203544</v>
      </c>
      <c r="H72" s="335">
        <f>IF(H$8=0,0,H$8/WWP_fec!H$8)</f>
        <v>0.57145160548203544</v>
      </c>
      <c r="I72" s="335">
        <f>IF(I$8=0,0,I$8/WWP_fec!I$8)</f>
        <v>0.57145160548203522</v>
      </c>
      <c r="J72" s="335">
        <f>IF(J$8=0,0,J$8/WWP_fec!J$8)</f>
        <v>0.57145160548203522</v>
      </c>
      <c r="K72" s="335">
        <f>IF(K$8=0,0,K$8/WWP_fec!K$8)</f>
        <v>0.57145160548203522</v>
      </c>
      <c r="L72" s="335">
        <f>IF(L$8=0,0,L$8/WWP_fec!L$8)</f>
        <v>0.57145160548203522</v>
      </c>
      <c r="M72" s="335">
        <f>IF(M$8=0,0,M$8/WWP_fec!M$8)</f>
        <v>0.57145160548203544</v>
      </c>
      <c r="N72" s="335">
        <f>IF(N$8=0,0,N$8/WWP_fec!N$8)</f>
        <v>0.57145160548203511</v>
      </c>
      <c r="O72" s="335">
        <f>IF(O$8=0,0,O$8/WWP_fec!O$8)</f>
        <v>0.57145160548203522</v>
      </c>
      <c r="P72" s="335">
        <f>IF(P$8=0,0,P$8/WWP_fec!P$8)</f>
        <v>0.57145160548203522</v>
      </c>
      <c r="Q72" s="335">
        <f>IF(Q$8=0,0,Q$8/WWP_fec!Q$8)</f>
        <v>0.57145160548203522</v>
      </c>
      <c r="R72" s="335">
        <f>IF(R$8=0,0,R$8/WWP_fec!R$8)</f>
        <v>0.57145160548203533</v>
      </c>
      <c r="S72" s="335">
        <f>IF(S$8=0,0,S$8/WWP_fec!S$8)</f>
        <v>0.57145160548203522</v>
      </c>
      <c r="T72" s="335">
        <f>IF(T$8=0,0,T$8/WWP_fec!T$8)</f>
        <v>0.57145160548203544</v>
      </c>
      <c r="U72" s="335">
        <f>IF(U$8=0,0,U$8/WWP_fec!U$8)</f>
        <v>0.57145160548203533</v>
      </c>
      <c r="V72" s="335">
        <f>IF(V$8=0,0,V$8/WWP_fec!V$8)</f>
        <v>0.57145160548203533</v>
      </c>
      <c r="W72" s="335">
        <f>IF(W$8=0,0,W$8/WWP_fec!W$8)</f>
        <v>0.57145160548203533</v>
      </c>
      <c r="X72" s="335">
        <f>IF(X$8=0,0,X$8/WWP_fec!X$8)</f>
        <v>0.57145160548203522</v>
      </c>
      <c r="Y72" s="335">
        <f>IF(Y$8=0,0,Y$8/WWP_fec!Y$8)</f>
        <v>0.57145160548203522</v>
      </c>
      <c r="DA72" s="177"/>
    </row>
    <row r="73" spans="1:105" ht="12" customHeight="1" x14ac:dyDescent="0.25">
      <c r="A73" s="173" t="s">
        <v>94</v>
      </c>
      <c r="B73" s="335">
        <f>IF(B$9=0,0,B$9/WWP_fec!B$9)</f>
        <v>0.42540833602473604</v>
      </c>
      <c r="C73" s="335">
        <f>IF(C$9=0,0,C$9/WWP_fec!C$9)</f>
        <v>0.42540833602473604</v>
      </c>
      <c r="D73" s="335">
        <f>IF(D$9=0,0,D$9/WWP_fec!D$9)</f>
        <v>0.42540833602473604</v>
      </c>
      <c r="E73" s="335">
        <f>IF(E$9=0,0,E$9/WWP_fec!E$9)</f>
        <v>0.42540833602473588</v>
      </c>
      <c r="F73" s="335">
        <f>IF(F$9=0,0,F$9/WWP_fec!F$9)</f>
        <v>0.42540833602473588</v>
      </c>
      <c r="G73" s="335">
        <f>IF(G$9=0,0,G$9/WWP_fec!G$9)</f>
        <v>0.42540833602473588</v>
      </c>
      <c r="H73" s="335">
        <f>IF(H$9=0,0,H$9/WWP_fec!H$9)</f>
        <v>0.42540833602473588</v>
      </c>
      <c r="I73" s="335">
        <f>IF(I$9=0,0,I$9/WWP_fec!I$9)</f>
        <v>0.42540833602473604</v>
      </c>
      <c r="J73" s="335">
        <f>IF(J$9=0,0,J$9/WWP_fec!J$9)</f>
        <v>0.42540833602473604</v>
      </c>
      <c r="K73" s="335">
        <f>IF(K$9=0,0,K$9/WWP_fec!K$9)</f>
        <v>0.42540833602473604</v>
      </c>
      <c r="L73" s="335">
        <f>IF(L$9=0,0,L$9/WWP_fec!L$9)</f>
        <v>0.42540833602473604</v>
      </c>
      <c r="M73" s="335">
        <f>IF(M$9=0,0,M$9/WWP_fec!M$9)</f>
        <v>0.42540833602473588</v>
      </c>
      <c r="N73" s="335">
        <f>IF(N$9=0,0,N$9/WWP_fec!N$9)</f>
        <v>0.42540833602473604</v>
      </c>
      <c r="O73" s="335">
        <f>IF(O$9=0,0,O$9/WWP_fec!O$9)</f>
        <v>0.42540833602473599</v>
      </c>
      <c r="P73" s="335">
        <f>IF(P$9=0,0,P$9/WWP_fec!P$9)</f>
        <v>0.42540833602473599</v>
      </c>
      <c r="Q73" s="335">
        <f>IF(Q$9=0,0,Q$9/WWP_fec!Q$9)</f>
        <v>0.42540833602473599</v>
      </c>
      <c r="R73" s="335">
        <f>IF(R$9=0,0,R$9/WWP_fec!R$9)</f>
        <v>0.42540833602473604</v>
      </c>
      <c r="S73" s="335">
        <f>IF(S$9=0,0,S$9/WWP_fec!S$9)</f>
        <v>0.42540833602473599</v>
      </c>
      <c r="T73" s="335">
        <f>IF(T$9=0,0,T$9/WWP_fec!T$9)</f>
        <v>0.42540833602473604</v>
      </c>
      <c r="U73" s="335">
        <f>IF(U$9=0,0,U$9/WWP_fec!U$9)</f>
        <v>0.42540833602473593</v>
      </c>
      <c r="V73" s="335">
        <f>IF(V$9=0,0,V$9/WWP_fec!V$9)</f>
        <v>0.42540833602473582</v>
      </c>
      <c r="W73" s="335">
        <f>IF(W$9=0,0,W$9/WWP_fec!W$9)</f>
        <v>0.42540833602473588</v>
      </c>
      <c r="X73" s="335">
        <f>IF(X$9=0,0,X$9/WWP_fec!X$9)</f>
        <v>0.42540833602473593</v>
      </c>
      <c r="Y73" s="335">
        <f>IF(Y$9=0,0,Y$9/WWP_fec!Y$9)</f>
        <v>0.42540833602473599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0.70869526938836014</v>
      </c>
      <c r="C74" s="336">
        <f>IF(C$10=0,0,C$10/WWP_fec!C$10)</f>
        <v>0.70869526938836025</v>
      </c>
      <c r="D74" s="336">
        <f>IF(D$10=0,0,D$10/WWP_fec!D$10)</f>
        <v>0.70869526938836025</v>
      </c>
      <c r="E74" s="336">
        <f>IF(E$10=0,0,E$10/WWP_fec!E$10)</f>
        <v>0.70869526938836014</v>
      </c>
      <c r="F74" s="336">
        <f>IF(F$10=0,0,F$10/WWP_fec!F$10)</f>
        <v>0.70869526938836014</v>
      </c>
      <c r="G74" s="336">
        <f>IF(G$10=0,0,G$10/WWP_fec!G$10)</f>
        <v>0.70869526938836014</v>
      </c>
      <c r="H74" s="336">
        <f>IF(H$10=0,0,H$10/WWP_fec!H$10)</f>
        <v>0.70869526938836014</v>
      </c>
      <c r="I74" s="336">
        <f>IF(I$10=0,0,I$10/WWP_fec!I$10)</f>
        <v>0.70869526938836014</v>
      </c>
      <c r="J74" s="336">
        <f>IF(J$10=0,0,J$10/WWP_fec!J$10)</f>
        <v>0.70869526938836014</v>
      </c>
      <c r="K74" s="336">
        <f>IF(K$10=0,0,K$10/WWP_fec!K$10)</f>
        <v>0.70869526938836014</v>
      </c>
      <c r="L74" s="336">
        <f>IF(L$10=0,0,L$10/WWP_fec!L$10)</f>
        <v>0.70869526938836014</v>
      </c>
      <c r="M74" s="336">
        <f>IF(M$10=0,0,M$10/WWP_fec!M$10)</f>
        <v>0.70869526938836014</v>
      </c>
      <c r="N74" s="336">
        <f>IF(N$10=0,0,N$10/WWP_fec!N$10)</f>
        <v>0.70869526938836025</v>
      </c>
      <c r="O74" s="336">
        <f>IF(O$10=0,0,O$10/WWP_fec!O$10)</f>
        <v>0.70869526938836003</v>
      </c>
      <c r="P74" s="336">
        <f>IF(P$10=0,0,P$10/WWP_fec!P$10)</f>
        <v>0.70869526938836003</v>
      </c>
      <c r="Q74" s="336">
        <f>IF(Q$10=0,0,Q$10/WWP_fec!Q$10)</f>
        <v>0.70869526938836003</v>
      </c>
      <c r="R74" s="336">
        <f>IF(R$10=0,0,R$10/WWP_fec!R$10)</f>
        <v>0.70869526938835992</v>
      </c>
      <c r="S74" s="336">
        <f>IF(S$10=0,0,S$10/WWP_fec!S$10)</f>
        <v>0.70869060842672438</v>
      </c>
      <c r="T74" s="336">
        <f>IF(T$10=0,0,T$10/WWP_fec!T$10)</f>
        <v>0.70869190280361061</v>
      </c>
      <c r="U74" s="336">
        <f>IF(U$10=0,0,U$10/WWP_fec!U$10)</f>
        <v>0.70869150767757949</v>
      </c>
      <c r="V74" s="336">
        <f>IF(V$10=0,0,V$10/WWP_fec!V$10)</f>
        <v>0.70868612659841612</v>
      </c>
      <c r="W74" s="336">
        <f>IF(W$10=0,0,W$10/WWP_fec!W$10)</f>
        <v>0.70866105094076626</v>
      </c>
      <c r="X74" s="336">
        <f>IF(X$10=0,0,X$10/WWP_fec!X$10)</f>
        <v>0.66140847132615532</v>
      </c>
      <c r="Y74" s="336">
        <f>IF(Y$10=0,0,Y$10/WWP_fec!Y$10)</f>
        <v>0.66274239829629522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</v>
      </c>
      <c r="C75" s="349">
        <f>IF(C$16=0,0,C$16/WWP_fec!C$16)</f>
        <v>0</v>
      </c>
      <c r="D75" s="349">
        <f>IF(D$16=0,0,D$16/WWP_fec!D$16)</f>
        <v>0</v>
      </c>
      <c r="E75" s="349">
        <f>IF(E$16=0,0,E$16/WWP_fec!E$16)</f>
        <v>0</v>
      </c>
      <c r="F75" s="349">
        <f>IF(F$16=0,0,F$16/WWP_fec!F$16)</f>
        <v>0</v>
      </c>
      <c r="G75" s="349">
        <f>IF(G$16=0,0,G$16/WWP_fec!G$16)</f>
        <v>0</v>
      </c>
      <c r="H75" s="349">
        <f>IF(H$16=0,0,H$16/WWP_fec!H$16)</f>
        <v>0</v>
      </c>
      <c r="I75" s="349">
        <f>IF(I$16=0,0,I$16/WWP_fec!I$16)</f>
        <v>0</v>
      </c>
      <c r="J75" s="349">
        <f>IF(J$16=0,0,J$16/WWP_fec!J$16)</f>
        <v>0</v>
      </c>
      <c r="K75" s="349">
        <f>IF(K$16=0,0,K$16/WWP_fec!K$16)</f>
        <v>0</v>
      </c>
      <c r="L75" s="349">
        <f>IF(L$16=0,0,L$16/WWP_fec!L$16)</f>
        <v>0</v>
      </c>
      <c r="M75" s="349">
        <f>IF(M$16=0,0,M$16/WWP_fec!M$16)</f>
        <v>0</v>
      </c>
      <c r="N75" s="349">
        <f>IF(N$16=0,0,N$16/WWP_fec!N$16)</f>
        <v>0</v>
      </c>
      <c r="O75" s="349">
        <f>IF(O$16=0,0,O$16/WWP_fec!O$16)</f>
        <v>0</v>
      </c>
      <c r="P75" s="349">
        <f>IF(P$16=0,0,P$16/WWP_fec!P$16)</f>
        <v>0</v>
      </c>
      <c r="Q75" s="349">
        <f>IF(Q$16=0,0,Q$16/WWP_fec!Q$16)</f>
        <v>0</v>
      </c>
      <c r="R75" s="349">
        <f>IF(R$16=0,0,R$16/WWP_fec!R$16)</f>
        <v>0</v>
      </c>
      <c r="S75" s="349">
        <f>IF(S$16=0,0,S$16/WWP_fec!S$16)</f>
        <v>0.39106001530540557</v>
      </c>
      <c r="T75" s="349">
        <f>IF(T$16=0,0,T$16/WWP_fec!T$16)</f>
        <v>0.3911520034693724</v>
      </c>
      <c r="U75" s="349">
        <f>IF(U$16=0,0,U$16/WWP_fec!U$16)</f>
        <v>0.39106001040949823</v>
      </c>
      <c r="V75" s="349">
        <f>IF(V$16=0,0,V$16/WWP_fec!V$16)</f>
        <v>0.39174740697233484</v>
      </c>
      <c r="W75" s="349">
        <f>IF(W$16=0,0,W$16/WWP_fec!W$16)</f>
        <v>0.39179779617752253</v>
      </c>
      <c r="X75" s="349">
        <f>IF(X$16=0,0,X$16/WWP_fec!X$16)</f>
        <v>0.39070786800300367</v>
      </c>
      <c r="Y75" s="349">
        <f>IF(Y$16=0,0,Y$16/WWP_fec!Y$16)</f>
        <v>0.39068538141708153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0.37252752675787704</v>
      </c>
      <c r="C76" s="349">
        <f>IF(C$27=0,0,C$27/WWP_fec!C$27)</f>
        <v>0.37252752675787698</v>
      </c>
      <c r="D76" s="349">
        <f>IF(D$27=0,0,D$27/WWP_fec!D$27)</f>
        <v>0.37252752675787698</v>
      </c>
      <c r="E76" s="349">
        <f>IF(E$27=0,0,E$27/WWP_fec!E$27)</f>
        <v>0.37252752675787698</v>
      </c>
      <c r="F76" s="349">
        <f>IF(F$27=0,0,F$27/WWP_fec!F$27)</f>
        <v>0.37252752675787698</v>
      </c>
      <c r="G76" s="349">
        <f>IF(G$27=0,0,G$27/WWP_fec!G$27)</f>
        <v>0.37252752675787698</v>
      </c>
      <c r="H76" s="349">
        <f>IF(H$27=0,0,H$27/WWP_fec!H$27)</f>
        <v>0.37252752675787698</v>
      </c>
      <c r="I76" s="349">
        <f>IF(I$27=0,0,I$27/WWP_fec!I$27)</f>
        <v>0.37252752675787704</v>
      </c>
      <c r="J76" s="349">
        <f>IF(J$27=0,0,J$27/WWP_fec!J$27)</f>
        <v>0.37252752675787704</v>
      </c>
      <c r="K76" s="349">
        <f>IF(K$27=0,0,K$27/WWP_fec!K$27)</f>
        <v>0.37252752675787704</v>
      </c>
      <c r="L76" s="349">
        <f>IF(L$27=0,0,L$27/WWP_fec!L$27)</f>
        <v>0.37252752675787704</v>
      </c>
      <c r="M76" s="349">
        <f>IF(M$27=0,0,M$27/WWP_fec!M$27)</f>
        <v>0.37252752675787698</v>
      </c>
      <c r="N76" s="349">
        <f>IF(N$27=0,0,N$27/WWP_fec!N$27)</f>
        <v>0.37252752675787698</v>
      </c>
      <c r="O76" s="349">
        <f>IF(O$27=0,0,O$27/WWP_fec!O$27)</f>
        <v>0.37252752675787715</v>
      </c>
      <c r="P76" s="349">
        <f>IF(P$27=0,0,P$27/WWP_fec!P$27)</f>
        <v>0.37252752675787715</v>
      </c>
      <c r="Q76" s="349">
        <f>IF(Q$27=0,0,Q$27/WWP_fec!Q$27)</f>
        <v>0.37252752675787715</v>
      </c>
      <c r="R76" s="349">
        <f>IF(R$27=0,0,R$27/WWP_fec!R$27)</f>
        <v>0.3725275267578772</v>
      </c>
      <c r="S76" s="349">
        <f>IF(S$27=0,0,S$27/WWP_fec!S$27)</f>
        <v>0.3725275267578772</v>
      </c>
      <c r="T76" s="349">
        <f>IF(T$27=0,0,T$27/WWP_fec!T$27)</f>
        <v>0.3725275267578772</v>
      </c>
      <c r="U76" s="349">
        <f>IF(U$27=0,0,U$27/WWP_fec!U$27)</f>
        <v>0.37252752675787698</v>
      </c>
      <c r="V76" s="349">
        <f>IF(V$27=0,0,V$27/WWP_fec!V$27)</f>
        <v>0.37252752675787726</v>
      </c>
      <c r="W76" s="349">
        <f>IF(W$27=0,0,W$27/WWP_fec!W$27)</f>
        <v>0.37252752675787693</v>
      </c>
      <c r="X76" s="349">
        <f>IF(X$27=0,0,X$27/WWP_fec!X$27)</f>
        <v>0.37252752675787709</v>
      </c>
      <c r="Y76" s="349">
        <f>IF(Y$27=0,0,Y$27/WWP_fec!Y$27)</f>
        <v>0.37252752675787726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0.37016338189481318</v>
      </c>
      <c r="C77" s="349">
        <f>IF(C$28=0,0,C$28/WWP_fec!C$28)</f>
        <v>0.3701633818948134</v>
      </c>
      <c r="D77" s="349">
        <f>IF(D$28=0,0,D$28/WWP_fec!D$28)</f>
        <v>0.3701633818948134</v>
      </c>
      <c r="E77" s="349">
        <f>IF(E$28=0,0,E$28/WWP_fec!E$28)</f>
        <v>0.37016338189481324</v>
      </c>
      <c r="F77" s="349">
        <f>IF(F$28=0,0,F$28/WWP_fec!F$28)</f>
        <v>0.37016338189481324</v>
      </c>
      <c r="G77" s="349">
        <f>IF(G$28=0,0,G$28/WWP_fec!G$28)</f>
        <v>0.37016338189481324</v>
      </c>
      <c r="H77" s="349">
        <f>IF(H$28=0,0,H$28/WWP_fec!H$28)</f>
        <v>0.37016338189481324</v>
      </c>
      <c r="I77" s="349">
        <f>IF(I$28=0,0,I$28/WWP_fec!I$28)</f>
        <v>0.37016338189481318</v>
      </c>
      <c r="J77" s="349">
        <f>IF(J$28=0,0,J$28/WWP_fec!J$28)</f>
        <v>0.37016338189481318</v>
      </c>
      <c r="K77" s="349">
        <f>IF(K$28=0,0,K$28/WWP_fec!K$28)</f>
        <v>0.37016338189481318</v>
      </c>
      <c r="L77" s="349">
        <f>IF(L$28=0,0,L$28/WWP_fec!L$28)</f>
        <v>0.37016338189481318</v>
      </c>
      <c r="M77" s="349">
        <f>IF(M$28=0,0,M$28/WWP_fec!M$28)</f>
        <v>0.37016338189481324</v>
      </c>
      <c r="N77" s="349">
        <f>IF(N$28=0,0,N$28/WWP_fec!N$28)</f>
        <v>0.3701633818948134</v>
      </c>
      <c r="O77" s="349">
        <f>IF(O$28=0,0,O$28/WWP_fec!O$28)</f>
        <v>0.3701633818948134</v>
      </c>
      <c r="P77" s="349">
        <f>IF(P$28=0,0,P$28/WWP_fec!P$28)</f>
        <v>0.3701633818948134</v>
      </c>
      <c r="Q77" s="349">
        <f>IF(Q$28=0,0,Q$28/WWP_fec!Q$28)</f>
        <v>0.3701633818948134</v>
      </c>
      <c r="R77" s="349">
        <f>IF(R$28=0,0,R$28/WWP_fec!R$28)</f>
        <v>0.37016338189481335</v>
      </c>
      <c r="S77" s="349">
        <f>IF(S$28=0,0,S$28/WWP_fec!S$28)</f>
        <v>0.33428870419036438</v>
      </c>
      <c r="T77" s="349">
        <f>IF(T$28=0,0,T$28/WWP_fec!T$28)</f>
        <v>0.33682144229053124</v>
      </c>
      <c r="U77" s="349">
        <f>IF(U$28=0,0,U$28/WWP_fec!U$28)</f>
        <v>0.33600447637644815</v>
      </c>
      <c r="V77" s="349">
        <f>IF(V$28=0,0,V$28/WWP_fec!V$28)</f>
        <v>0.32818261367274476</v>
      </c>
      <c r="W77" s="349">
        <f>IF(W$28=0,0,W$28/WWP_fec!W$28)</f>
        <v>0.31623079666196041</v>
      </c>
      <c r="X77" s="349">
        <f>IF(X$28=0,0,X$28/WWP_fec!X$28)</f>
        <v>0.32975480267962476</v>
      </c>
      <c r="Y77" s="349">
        <f>IF(Y$28=0,0,Y$28/WWP_fec!Y$28)</f>
        <v>0.3292931220360068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0.43461544788418977</v>
      </c>
      <c r="C78" s="337">
        <f>IF(C$48=0,0,C$48/WWP_fec!C$48)</f>
        <v>0.43461544788419004</v>
      </c>
      <c r="D78" s="337">
        <f>IF(D$48=0,0,D$48/WWP_fec!D$48)</f>
        <v>0.43461544788419004</v>
      </c>
      <c r="E78" s="337">
        <f>IF(E$48=0,0,E$48/WWP_fec!E$48)</f>
        <v>0.43461544788418988</v>
      </c>
      <c r="F78" s="337">
        <f>IF(F$48=0,0,F$48/WWP_fec!F$48)</f>
        <v>0.43461544788418988</v>
      </c>
      <c r="G78" s="337">
        <f>IF(G$48=0,0,G$48/WWP_fec!G$48)</f>
        <v>0.43461544788418988</v>
      </c>
      <c r="H78" s="337">
        <f>IF(H$48=0,0,H$48/WWP_fec!H$48)</f>
        <v>0.43461544788418988</v>
      </c>
      <c r="I78" s="337">
        <f>IF(I$48=0,0,I$48/WWP_fec!I$48)</f>
        <v>0.43461544788418977</v>
      </c>
      <c r="J78" s="337">
        <f>IF(J$48=0,0,J$48/WWP_fec!J$48)</f>
        <v>0.43461544788418977</v>
      </c>
      <c r="K78" s="337">
        <f>IF(K$48=0,0,K$48/WWP_fec!K$48)</f>
        <v>0.43461544788418977</v>
      </c>
      <c r="L78" s="337">
        <f>IF(L$48=0,0,L$48/WWP_fec!L$48)</f>
        <v>0.43461544788418977</v>
      </c>
      <c r="M78" s="337">
        <f>IF(M$48=0,0,M$48/WWP_fec!M$48)</f>
        <v>0.43461544788418988</v>
      </c>
      <c r="N78" s="337">
        <f>IF(N$48=0,0,N$48/WWP_fec!N$48)</f>
        <v>0.43461544788419004</v>
      </c>
      <c r="O78" s="337">
        <f>IF(O$48=0,0,O$48/WWP_fec!O$48)</f>
        <v>0.43461544788418993</v>
      </c>
      <c r="P78" s="337">
        <f>IF(P$48=0,0,P$48/WWP_fec!P$48)</f>
        <v>0.43461544788418993</v>
      </c>
      <c r="Q78" s="337">
        <f>IF(Q$48=0,0,Q$48/WWP_fec!Q$48)</f>
        <v>0.43461544788418993</v>
      </c>
      <c r="R78" s="337">
        <f>IF(R$48=0,0,R$48/WWP_fec!R$48)</f>
        <v>0.43461544788418988</v>
      </c>
      <c r="S78" s="337">
        <f>IF(S$48=0,0,S$48/WWP_fec!S$48)</f>
        <v>0.43461544788418993</v>
      </c>
      <c r="T78" s="337">
        <f>IF(T$48=0,0,T$48/WWP_fec!T$48)</f>
        <v>0.43461544788418993</v>
      </c>
      <c r="U78" s="337">
        <f>IF(U$48=0,0,U$48/WWP_fec!U$48)</f>
        <v>0.43461544788418993</v>
      </c>
      <c r="V78" s="337">
        <f>IF(V$48=0,0,V$48/WWP_fec!V$48)</f>
        <v>0.43461544788418993</v>
      </c>
      <c r="W78" s="337">
        <f>IF(W$48=0,0,W$48/WWP_fec!W$48)</f>
        <v>0.43461544788418993</v>
      </c>
      <c r="X78" s="337">
        <f>IF(X$48=0,0,X$48/WWP_fec!X$48)</f>
        <v>0.43461544788418993</v>
      </c>
      <c r="Y78" s="337">
        <f>IF(Y$48=0,0,Y$48/WWP_fec!Y$48)</f>
        <v>0.43461544788419004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CY: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8.8353721987022973E-2</v>
      </c>
      <c r="T5" s="223">
        <v>8.195148191202288E-2</v>
      </c>
      <c r="U5" s="223">
        <v>8.8353722037591675E-2</v>
      </c>
      <c r="V5" s="223">
        <v>0.1099778422523761</v>
      </c>
      <c r="W5" s="223">
        <v>0.17914356151579691</v>
      </c>
      <c r="X5" s="223">
        <v>0.1230325226904368</v>
      </c>
      <c r="Y5" s="223">
        <v>0.12650040273789939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2.7838599855473058E-6</v>
      </c>
      <c r="T10" s="260">
        <v>2.0797286867905539E-6</v>
      </c>
      <c r="U10" s="260">
        <v>2.4170255268958999E-6</v>
      </c>
      <c r="V10" s="260">
        <v>5.2966027091297102E-6</v>
      </c>
      <c r="W10" s="260">
        <v>2.0503347805681909E-5</v>
      </c>
      <c r="X10" s="260">
        <v>2.3383234688947549E-6</v>
      </c>
      <c r="Y10" s="260">
        <v>2.660208745477723E-6</v>
      </c>
      <c r="DA10" s="68" t="s">
        <v>2986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2.7838599855473058E-6</v>
      </c>
      <c r="T11" s="226">
        <v>2.0797286867905539E-6</v>
      </c>
      <c r="U11" s="226">
        <v>2.4170255268958999E-6</v>
      </c>
      <c r="V11" s="226">
        <v>5.2966027091297102E-6</v>
      </c>
      <c r="W11" s="226">
        <v>2.0503347805681909E-5</v>
      </c>
      <c r="X11" s="226">
        <v>2.3383234688947549E-6</v>
      </c>
      <c r="Y11" s="226">
        <v>2.660208745477723E-6</v>
      </c>
      <c r="DA11" s="69" t="s">
        <v>2987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7.5055855839745098E-2</v>
      </c>
      <c r="T16" s="261">
        <v>6.961762542443771E-2</v>
      </c>
      <c r="U16" s="261">
        <v>7.5056167515776012E-2</v>
      </c>
      <c r="V16" s="261">
        <v>9.3423835757610915E-2</v>
      </c>
      <c r="W16" s="261">
        <v>0.15216855323143169</v>
      </c>
      <c r="X16" s="261">
        <v>0.1045165561061376</v>
      </c>
      <c r="Y16" s="261">
        <v>0.10746231481627989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7.5260984132184778E-3</v>
      </c>
      <c r="T19" s="229">
        <v>7.5260984195526046E-3</v>
      </c>
      <c r="U19" s="229">
        <v>7.5260984175253547E-3</v>
      </c>
      <c r="V19" s="229">
        <v>1.524517367820225E-2</v>
      </c>
      <c r="W19" s="229">
        <v>2.5279971238497938E-2</v>
      </c>
      <c r="X19" s="229">
        <v>7.5260984085370334E-3</v>
      </c>
      <c r="Y19" s="229">
        <v>7.5260984068493747E-3</v>
      </c>
      <c r="DA19" s="73" t="s">
        <v>2995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6.7529757426526615E-2</v>
      </c>
      <c r="T20" s="229">
        <v>6.2091527004885107E-2</v>
      </c>
      <c r="U20" s="229">
        <v>6.7530069098250656E-2</v>
      </c>
      <c r="V20" s="229">
        <v>7.817866207940867E-2</v>
      </c>
      <c r="W20" s="229">
        <v>0.12688858199293379</v>
      </c>
      <c r="X20" s="229">
        <v>9.6990457697600604E-2</v>
      </c>
      <c r="Y20" s="229">
        <v>9.9936216409430581E-2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0</v>
      </c>
      <c r="C28" s="261">
        <f t="shared" si="0"/>
        <v>0</v>
      </c>
      <c r="D28" s="261">
        <f t="shared" si="0"/>
        <v>0</v>
      </c>
      <c r="E28" s="261">
        <f t="shared" si="0"/>
        <v>0</v>
      </c>
      <c r="F28" s="261">
        <f t="shared" si="0"/>
        <v>0</v>
      </c>
      <c r="G28" s="261">
        <f t="shared" si="0"/>
        <v>0</v>
      </c>
      <c r="H28" s="261">
        <f t="shared" si="0"/>
        <v>0</v>
      </c>
      <c r="I28" s="261">
        <f t="shared" si="0"/>
        <v>0</v>
      </c>
      <c r="J28" s="261">
        <f t="shared" si="0"/>
        <v>0</v>
      </c>
      <c r="K28" s="261">
        <f t="shared" si="0"/>
        <v>0</v>
      </c>
      <c r="L28" s="261">
        <f t="shared" si="0"/>
        <v>0</v>
      </c>
      <c r="M28" s="261">
        <f t="shared" si="0"/>
        <v>0</v>
      </c>
      <c r="N28" s="261">
        <f t="shared" si="0"/>
        <v>0</v>
      </c>
      <c r="O28" s="261">
        <f t="shared" si="0"/>
        <v>0</v>
      </c>
      <c r="P28" s="261">
        <f t="shared" si="0"/>
        <v>0</v>
      </c>
      <c r="Q28" s="261">
        <f t="shared" si="0"/>
        <v>0</v>
      </c>
      <c r="R28" s="261">
        <f t="shared" si="0"/>
        <v>0</v>
      </c>
      <c r="S28" s="261">
        <f t="shared" si="0"/>
        <v>1.3295082287292322E-2</v>
      </c>
      <c r="T28" s="261">
        <f t="shared" si="0"/>
        <v>1.2331776758898353E-2</v>
      </c>
      <c r="U28" s="261">
        <f t="shared" si="0"/>
        <v>1.3295137496288773E-2</v>
      </c>
      <c r="V28" s="261">
        <f t="shared" si="0"/>
        <v>1.6548709892056028E-2</v>
      </c>
      <c r="W28" s="261">
        <f t="shared" si="0"/>
        <v>2.6954504936559501E-2</v>
      </c>
      <c r="X28" s="261">
        <f t="shared" si="0"/>
        <v>1.8513628260830237E-2</v>
      </c>
      <c r="Y28" s="261">
        <f t="shared" si="0"/>
        <v>1.9035427712873941E-2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29">
        <v>0</v>
      </c>
      <c r="P29" s="329">
        <v>0</v>
      </c>
      <c r="Q29" s="329">
        <v>0</v>
      </c>
      <c r="R29" s="329">
        <v>0</v>
      </c>
      <c r="S29" s="329">
        <v>7.2144523952016827E-3</v>
      </c>
      <c r="T29" s="329">
        <v>6.6917236353146109E-3</v>
      </c>
      <c r="U29" s="329">
        <v>7.2144823538486521E-3</v>
      </c>
      <c r="V29" s="329">
        <v>8.9800030671759266E-3</v>
      </c>
      <c r="W29" s="329">
        <v>1.462661068949588E-2</v>
      </c>
      <c r="X29" s="329">
        <v>1.004624769249339E-2</v>
      </c>
      <c r="Y29" s="329">
        <v>1.03293972981344E-2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7.234169554964342E-4</v>
      </c>
      <c r="T31" s="295">
        <v>7.2341695610527747E-4</v>
      </c>
      <c r="U31" s="295">
        <v>7.2341695591041609E-4</v>
      </c>
      <c r="V31" s="295">
        <v>1.4653830607542031E-3</v>
      </c>
      <c r="W31" s="295">
        <v>2.4299389702732961E-3</v>
      </c>
      <c r="X31" s="295">
        <v>7.2341695504644834E-4</v>
      </c>
      <c r="Y31" s="295">
        <v>7.2341695488422882E-4</v>
      </c>
      <c r="DA31" s="122" t="s">
        <v>3006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6.4910354397052488E-3</v>
      </c>
      <c r="T32" s="295">
        <v>5.9683066792093334E-3</v>
      </c>
      <c r="U32" s="295">
        <v>6.491065397938236E-3</v>
      </c>
      <c r="V32" s="295">
        <v>7.514620006421723E-3</v>
      </c>
      <c r="W32" s="295">
        <v>1.219667171922259E-2</v>
      </c>
      <c r="X32" s="295">
        <v>9.3228307374469445E-3</v>
      </c>
      <c r="Y32" s="295">
        <v>9.6059803432501766E-3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95">
        <v>0</v>
      </c>
      <c r="P34" s="295">
        <v>0</v>
      </c>
      <c r="Q34" s="295">
        <v>0</v>
      </c>
      <c r="R34" s="295">
        <v>0</v>
      </c>
      <c r="S34" s="295">
        <v>0</v>
      </c>
      <c r="T34" s="295">
        <v>0</v>
      </c>
      <c r="U34" s="295">
        <v>0</v>
      </c>
      <c r="V34" s="295">
        <v>0</v>
      </c>
      <c r="W34" s="295">
        <v>0</v>
      </c>
      <c r="X34" s="295">
        <v>0</v>
      </c>
      <c r="Y34" s="295">
        <v>0</v>
      </c>
      <c r="DA34" s="122" t="s">
        <v>3009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29">
        <v>0</v>
      </c>
      <c r="M35" s="329">
        <v>0</v>
      </c>
      <c r="N35" s="329">
        <v>0</v>
      </c>
      <c r="O35" s="329">
        <v>0</v>
      </c>
      <c r="P35" s="329">
        <v>0</v>
      </c>
      <c r="Q35" s="329">
        <v>0</v>
      </c>
      <c r="R35" s="329">
        <v>0</v>
      </c>
      <c r="S35" s="329">
        <v>6.0806298920906398E-3</v>
      </c>
      <c r="T35" s="329">
        <v>5.640053123583743E-3</v>
      </c>
      <c r="U35" s="329">
        <v>6.0806551424401212E-3</v>
      </c>
      <c r="V35" s="329">
        <v>7.5687068248801014E-3</v>
      </c>
      <c r="W35" s="329">
        <v>1.232789424706362E-2</v>
      </c>
      <c r="X35" s="329">
        <v>8.4673805683368464E-3</v>
      </c>
      <c r="Y35" s="329">
        <v>8.7060304147395396E-3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6.0972483053079319E-4</v>
      </c>
      <c r="T38" s="229">
        <v>6.0972483104395085E-4</v>
      </c>
      <c r="U38" s="229">
        <v>6.0972483087971417E-4</v>
      </c>
      <c r="V38" s="229">
        <v>1.2350836285941261E-3</v>
      </c>
      <c r="W38" s="229">
        <v>2.0480500430534341E-3</v>
      </c>
      <c r="X38" s="229">
        <v>6.0972483015152724E-4</v>
      </c>
      <c r="Y38" s="229">
        <v>6.0972483001480197E-4</v>
      </c>
      <c r="DA38" s="73" t="s">
        <v>3013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5.4709050615598456E-3</v>
      </c>
      <c r="T39" s="229">
        <v>5.0303282925397916E-3</v>
      </c>
      <c r="U39" s="229">
        <v>5.4709303115604074E-3</v>
      </c>
      <c r="V39" s="229">
        <v>6.3336231962859736E-3</v>
      </c>
      <c r="W39" s="229">
        <v>1.027984420401019E-2</v>
      </c>
      <c r="X39" s="229">
        <v>7.8576557381853183E-3</v>
      </c>
      <c r="Y39" s="229">
        <v>8.0963055847247372E-3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</v>
      </c>
      <c r="C52" s="232">
        <f t="shared" si="1"/>
        <v>0</v>
      </c>
      <c r="D52" s="232">
        <f t="shared" si="1"/>
        <v>0</v>
      </c>
      <c r="E52" s="232">
        <f t="shared" si="1"/>
        <v>0</v>
      </c>
      <c r="F52" s="232">
        <f t="shared" si="1"/>
        <v>0</v>
      </c>
      <c r="G52" s="232">
        <f t="shared" si="1"/>
        <v>0</v>
      </c>
      <c r="H52" s="232">
        <f t="shared" si="1"/>
        <v>0</v>
      </c>
      <c r="I52" s="232">
        <f t="shared" si="1"/>
        <v>0</v>
      </c>
      <c r="J52" s="232">
        <f t="shared" si="1"/>
        <v>0</v>
      </c>
      <c r="K52" s="232">
        <f t="shared" si="1"/>
        <v>0</v>
      </c>
      <c r="L52" s="232">
        <f t="shared" si="1"/>
        <v>0</v>
      </c>
      <c r="M52" s="232">
        <f t="shared" si="1"/>
        <v>0</v>
      </c>
      <c r="N52" s="232">
        <f t="shared" si="1"/>
        <v>0</v>
      </c>
      <c r="O52" s="232">
        <f t="shared" si="1"/>
        <v>0</v>
      </c>
      <c r="P52" s="232">
        <f t="shared" si="1"/>
        <v>0</v>
      </c>
      <c r="Q52" s="232">
        <f t="shared" si="1"/>
        <v>0</v>
      </c>
      <c r="R52" s="232">
        <f t="shared" si="1"/>
        <v>0</v>
      </c>
      <c r="S52" s="232">
        <f t="shared" si="1"/>
        <v>0.99999999999999989</v>
      </c>
      <c r="T52" s="232">
        <f t="shared" si="1"/>
        <v>0.99999999999999956</v>
      </c>
      <c r="U52" s="232">
        <f t="shared" si="1"/>
        <v>1</v>
      </c>
      <c r="V52" s="232">
        <f t="shared" si="1"/>
        <v>0.99999999999999989</v>
      </c>
      <c r="W52" s="232">
        <f t="shared" si="1"/>
        <v>0.99999999999999978</v>
      </c>
      <c r="X52" s="232">
        <f t="shared" si="1"/>
        <v>0.99999999999999944</v>
      </c>
      <c r="Y52" s="232">
        <f t="shared" si="1"/>
        <v>0.99999999999999933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0</v>
      </c>
      <c r="C57" s="300">
        <f t="shared" si="6"/>
        <v>0</v>
      </c>
      <c r="D57" s="300">
        <f t="shared" si="6"/>
        <v>0</v>
      </c>
      <c r="E57" s="300">
        <f t="shared" si="6"/>
        <v>0</v>
      </c>
      <c r="F57" s="300">
        <f t="shared" si="6"/>
        <v>0</v>
      </c>
      <c r="G57" s="300">
        <f t="shared" si="6"/>
        <v>0</v>
      </c>
      <c r="H57" s="300">
        <f t="shared" si="6"/>
        <v>0</v>
      </c>
      <c r="I57" s="300">
        <f t="shared" si="6"/>
        <v>0</v>
      </c>
      <c r="J57" s="300">
        <f t="shared" si="6"/>
        <v>0</v>
      </c>
      <c r="K57" s="300">
        <f t="shared" si="6"/>
        <v>0</v>
      </c>
      <c r="L57" s="300">
        <f t="shared" si="6"/>
        <v>0</v>
      </c>
      <c r="M57" s="300">
        <f t="shared" si="6"/>
        <v>0</v>
      </c>
      <c r="N57" s="300">
        <f t="shared" si="6"/>
        <v>0</v>
      </c>
      <c r="O57" s="300">
        <f t="shared" si="6"/>
        <v>0</v>
      </c>
      <c r="P57" s="300">
        <f t="shared" si="6"/>
        <v>0</v>
      </c>
      <c r="Q57" s="300">
        <f t="shared" si="6"/>
        <v>0</v>
      </c>
      <c r="R57" s="300">
        <f t="shared" si="6"/>
        <v>0</v>
      </c>
      <c r="S57" s="300">
        <f t="shared" si="6"/>
        <v>3.1508123516926515E-5</v>
      </c>
      <c r="T57" s="300">
        <f t="shared" si="6"/>
        <v>2.5377560457334968E-5</v>
      </c>
      <c r="U57" s="300">
        <f t="shared" si="6"/>
        <v>2.7356238890168464E-5</v>
      </c>
      <c r="V57" s="300">
        <f t="shared" si="6"/>
        <v>4.8160634912031797E-5</v>
      </c>
      <c r="W57" s="300">
        <f t="shared" si="6"/>
        <v>1.1445204969799554E-4</v>
      </c>
      <c r="X57" s="300">
        <f t="shared" si="6"/>
        <v>1.9005734563195384E-5</v>
      </c>
      <c r="Y57" s="300">
        <f t="shared" si="6"/>
        <v>2.1029251195266964E-5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0</v>
      </c>
      <c r="F58" s="301">
        <f t="shared" si="7"/>
        <v>0</v>
      </c>
      <c r="G58" s="301">
        <f t="shared" si="7"/>
        <v>0</v>
      </c>
      <c r="H58" s="301">
        <f t="shared" si="7"/>
        <v>0</v>
      </c>
      <c r="I58" s="301">
        <f t="shared" si="7"/>
        <v>0</v>
      </c>
      <c r="J58" s="301">
        <f t="shared" si="7"/>
        <v>0</v>
      </c>
      <c r="K58" s="301">
        <f t="shared" si="7"/>
        <v>0</v>
      </c>
      <c r="L58" s="301">
        <f t="shared" si="7"/>
        <v>0</v>
      </c>
      <c r="M58" s="301">
        <f t="shared" si="7"/>
        <v>0</v>
      </c>
      <c r="N58" s="301">
        <f t="shared" si="7"/>
        <v>0</v>
      </c>
      <c r="O58" s="301">
        <f t="shared" si="7"/>
        <v>0</v>
      </c>
      <c r="P58" s="301">
        <f t="shared" si="7"/>
        <v>0</v>
      </c>
      <c r="Q58" s="301">
        <f t="shared" si="7"/>
        <v>0</v>
      </c>
      <c r="R58" s="301">
        <f t="shared" si="7"/>
        <v>0</v>
      </c>
      <c r="S58" s="301">
        <f t="shared" si="7"/>
        <v>0.8494928583853999</v>
      </c>
      <c r="T58" s="301">
        <f t="shared" si="7"/>
        <v>0.84949806641903192</v>
      </c>
      <c r="U58" s="301">
        <f t="shared" si="7"/>
        <v>0.84949638549287165</v>
      </c>
      <c r="V58" s="301">
        <f t="shared" si="7"/>
        <v>0.84947871175016143</v>
      </c>
      <c r="W58" s="301">
        <f t="shared" si="7"/>
        <v>0.84942239589232149</v>
      </c>
      <c r="X58" s="301">
        <f t="shared" si="7"/>
        <v>0.8495034794101769</v>
      </c>
      <c r="Y58" s="301">
        <f t="shared" si="7"/>
        <v>0.849501760393086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</v>
      </c>
      <c r="C60" s="301">
        <f t="shared" si="9"/>
        <v>0</v>
      </c>
      <c r="D60" s="301">
        <f t="shared" si="9"/>
        <v>0</v>
      </c>
      <c r="E60" s="301">
        <f t="shared" si="9"/>
        <v>0</v>
      </c>
      <c r="F60" s="301">
        <f t="shared" si="9"/>
        <v>0</v>
      </c>
      <c r="G60" s="301">
        <f t="shared" si="9"/>
        <v>0</v>
      </c>
      <c r="H60" s="301">
        <f t="shared" si="9"/>
        <v>0</v>
      </c>
      <c r="I60" s="301">
        <f t="shared" si="9"/>
        <v>0</v>
      </c>
      <c r="J60" s="301">
        <f t="shared" si="9"/>
        <v>0</v>
      </c>
      <c r="K60" s="301">
        <f t="shared" si="9"/>
        <v>0</v>
      </c>
      <c r="L60" s="301">
        <f t="shared" si="9"/>
        <v>0</v>
      </c>
      <c r="M60" s="301">
        <f t="shared" si="9"/>
        <v>0</v>
      </c>
      <c r="N60" s="301">
        <f t="shared" si="9"/>
        <v>0</v>
      </c>
      <c r="O60" s="301">
        <f t="shared" si="9"/>
        <v>0</v>
      </c>
      <c r="P60" s="301">
        <f t="shared" si="9"/>
        <v>0</v>
      </c>
      <c r="Q60" s="301">
        <f t="shared" si="9"/>
        <v>0</v>
      </c>
      <c r="R60" s="301">
        <f t="shared" si="9"/>
        <v>0</v>
      </c>
      <c r="S60" s="301">
        <f t="shared" si="9"/>
        <v>0.15047563349108312</v>
      </c>
      <c r="T60" s="301">
        <f t="shared" si="9"/>
        <v>0.15047655602051035</v>
      </c>
      <c r="U60" s="301">
        <f t="shared" si="9"/>
        <v>0.15047625826823818</v>
      </c>
      <c r="V60" s="301">
        <f t="shared" si="9"/>
        <v>0.15047312761492634</v>
      </c>
      <c r="W60" s="301">
        <f t="shared" si="9"/>
        <v>0.1504631520579803</v>
      </c>
      <c r="X60" s="301">
        <f t="shared" si="9"/>
        <v>0.15047751485525934</v>
      </c>
      <c r="Y60" s="301">
        <f t="shared" si="9"/>
        <v>0.15047721035571807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0</v>
      </c>
      <c r="N61" s="302">
        <f t="shared" si="10"/>
        <v>0</v>
      </c>
      <c r="O61" s="302">
        <f t="shared" si="10"/>
        <v>0</v>
      </c>
      <c r="P61" s="302">
        <f t="shared" si="10"/>
        <v>0</v>
      </c>
      <c r="Q61" s="302">
        <f t="shared" si="10"/>
        <v>0</v>
      </c>
      <c r="R61" s="302">
        <f t="shared" si="10"/>
        <v>0</v>
      </c>
      <c r="S61" s="302">
        <f t="shared" si="10"/>
        <v>8.1654198973771713E-2</v>
      </c>
      <c r="T61" s="302">
        <f t="shared" si="10"/>
        <v>8.1654699575760645E-2</v>
      </c>
      <c r="U61" s="302">
        <f t="shared" si="10"/>
        <v>8.1654538003267385E-2</v>
      </c>
      <c r="V61" s="302">
        <f t="shared" si="10"/>
        <v>8.1652839183448442E-2</v>
      </c>
      <c r="W61" s="302">
        <f t="shared" si="10"/>
        <v>8.1647426040517251E-2</v>
      </c>
      <c r="X61" s="302">
        <f t="shared" si="10"/>
        <v>8.1655219878493765E-2</v>
      </c>
      <c r="Y61" s="302">
        <f t="shared" si="10"/>
        <v>8.1655054644657846E-2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0</v>
      </c>
      <c r="F62" s="302">
        <f t="shared" si="11"/>
        <v>0</v>
      </c>
      <c r="G62" s="302">
        <f t="shared" si="11"/>
        <v>0</v>
      </c>
      <c r="H62" s="302">
        <f t="shared" si="11"/>
        <v>0</v>
      </c>
      <c r="I62" s="302">
        <f t="shared" si="11"/>
        <v>0</v>
      </c>
      <c r="J62" s="302">
        <f t="shared" si="11"/>
        <v>0</v>
      </c>
      <c r="K62" s="302">
        <f t="shared" si="11"/>
        <v>0</v>
      </c>
      <c r="L62" s="302">
        <f t="shared" si="11"/>
        <v>0</v>
      </c>
      <c r="M62" s="302">
        <f t="shared" si="11"/>
        <v>0</v>
      </c>
      <c r="N62" s="302">
        <f t="shared" si="11"/>
        <v>0</v>
      </c>
      <c r="O62" s="302">
        <f t="shared" si="11"/>
        <v>0</v>
      </c>
      <c r="P62" s="302">
        <f t="shared" si="11"/>
        <v>0</v>
      </c>
      <c r="Q62" s="302">
        <f t="shared" si="11"/>
        <v>0</v>
      </c>
      <c r="R62" s="302">
        <f t="shared" si="11"/>
        <v>0</v>
      </c>
      <c r="S62" s="302">
        <f t="shared" si="11"/>
        <v>6.8821434517311417E-2</v>
      </c>
      <c r="T62" s="302">
        <f t="shared" si="11"/>
        <v>6.8821856444749738E-2</v>
      </c>
      <c r="U62" s="302">
        <f t="shared" si="11"/>
        <v>6.8821720264970812E-2</v>
      </c>
      <c r="V62" s="302">
        <f t="shared" si="11"/>
        <v>6.8820288431477916E-2</v>
      </c>
      <c r="W62" s="302">
        <f t="shared" si="11"/>
        <v>6.8815726017463066E-2</v>
      </c>
      <c r="X62" s="302">
        <f t="shared" si="11"/>
        <v>6.8822294976765591E-2</v>
      </c>
      <c r="Y62" s="302">
        <f t="shared" si="11"/>
        <v>6.8822155711060207E-2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</v>
      </c>
      <c r="C69" s="322">
        <f>IF(C$5=0,0,C$5/WWP_fec!C$5)</f>
        <v>0</v>
      </c>
      <c r="D69" s="322">
        <f>IF(D$5=0,0,D$5/WWP_fec!D$5)</f>
        <v>0</v>
      </c>
      <c r="E69" s="322">
        <f>IF(E$5=0,0,E$5/WWP_fec!E$5)</f>
        <v>0</v>
      </c>
      <c r="F69" s="322">
        <f>IF(F$5=0,0,F$5/WWP_fec!F$5)</f>
        <v>0</v>
      </c>
      <c r="G69" s="322">
        <f>IF(G$5=0,0,G$5/WWP_fec!G$5)</f>
        <v>0</v>
      </c>
      <c r="H69" s="322">
        <f>IF(H$5=0,0,H$5/WWP_fec!H$5)</f>
        <v>0</v>
      </c>
      <c r="I69" s="322">
        <f>IF(I$5=0,0,I$5/WWP_fec!I$5)</f>
        <v>0</v>
      </c>
      <c r="J69" s="322">
        <f>IF(J$5=0,0,J$5/WWP_fec!J$5)</f>
        <v>0</v>
      </c>
      <c r="K69" s="322">
        <f>IF(K$5=0,0,K$5/WWP_fec!K$5)</f>
        <v>0</v>
      </c>
      <c r="L69" s="322">
        <f>IF(L$5=0,0,L$5/WWP_fec!L$5)</f>
        <v>0</v>
      </c>
      <c r="M69" s="322">
        <f>IF(M$5=0,0,M$5/WWP_fec!M$5)</f>
        <v>0</v>
      </c>
      <c r="N69" s="322">
        <f>IF(N$5=0,0,N$5/WWP_fec!N$5)</f>
        <v>0</v>
      </c>
      <c r="O69" s="322">
        <f>IF(O$5=0,0,O$5/WWP_fec!O$5)</f>
        <v>0</v>
      </c>
      <c r="P69" s="322">
        <f>IF(P$5=0,0,P$5/WWP_fec!P$5)</f>
        <v>0</v>
      </c>
      <c r="Q69" s="322">
        <f>IF(Q$5=0,0,Q$5/WWP_fec!Q$5)</f>
        <v>0</v>
      </c>
      <c r="R69" s="322">
        <f>IF(R$5=0,0,R$5/WWP_fec!R$5)</f>
        <v>0</v>
      </c>
      <c r="S69" s="322">
        <f>IF(S$5=0,0,S$5/WWP_fec!S$5)</f>
        <v>0.16212587357353697</v>
      </c>
      <c r="T69" s="322">
        <f>IF(T$5=0,0,T$5/WWP_fec!T$5)</f>
        <v>0.14651740732310931</v>
      </c>
      <c r="U69" s="322">
        <f>IF(U$5=0,0,U$5/WWP_fec!U$5)</f>
        <v>0.15148957501064297</v>
      </c>
      <c r="V69" s="322">
        <f>IF(V$5=0,0,V$5/WWP_fec!V$5)</f>
        <v>0.19836264041487811</v>
      </c>
      <c r="W69" s="322">
        <f>IF(W$5=0,0,W$5/WWP_fec!W$5)</f>
        <v>0.3002074381021208</v>
      </c>
      <c r="X69" s="322">
        <f>IF(X$5=0,0,X$5/WWP_fec!X$5)</f>
        <v>0.17377559374420451</v>
      </c>
      <c r="Y69" s="322">
        <f>IF(Y$5=0,0,Y$5/WWP_fec!Y$5)</f>
        <v>0.17821922275490859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</v>
      </c>
      <c r="C74" s="336">
        <f>IF(C$10=0,0,C$10/WWP_fec!C$10)</f>
        <v>0</v>
      </c>
      <c r="D74" s="336">
        <f>IF(D$10=0,0,D$10/WWP_fec!D$10)</f>
        <v>0</v>
      </c>
      <c r="E74" s="336">
        <f>IF(E$10=0,0,E$10/WWP_fec!E$10)</f>
        <v>0</v>
      </c>
      <c r="F74" s="336">
        <f>IF(F$10=0,0,F$10/WWP_fec!F$10)</f>
        <v>0</v>
      </c>
      <c r="G74" s="336">
        <f>IF(G$10=0,0,G$10/WWP_fec!G$10)</f>
        <v>0</v>
      </c>
      <c r="H74" s="336">
        <f>IF(H$10=0,0,H$10/WWP_fec!H$10)</f>
        <v>0</v>
      </c>
      <c r="I74" s="336">
        <f>IF(I$10=0,0,I$10/WWP_fec!I$10)</f>
        <v>0</v>
      </c>
      <c r="J74" s="336">
        <f>IF(J$10=0,0,J$10/WWP_fec!J$10)</f>
        <v>0</v>
      </c>
      <c r="K74" s="336">
        <f>IF(K$10=0,0,K$10/WWP_fec!K$10)</f>
        <v>0</v>
      </c>
      <c r="L74" s="336">
        <f>IF(L$10=0,0,L$10/WWP_fec!L$10)</f>
        <v>0</v>
      </c>
      <c r="M74" s="336">
        <f>IF(M$10=0,0,M$10/WWP_fec!M$10)</f>
        <v>0</v>
      </c>
      <c r="N74" s="336">
        <f>IF(N$10=0,0,N$10/WWP_fec!N$10)</f>
        <v>0</v>
      </c>
      <c r="O74" s="336">
        <f>IF(O$10=0,0,O$10/WWP_fec!O$10)</f>
        <v>0</v>
      </c>
      <c r="P74" s="336">
        <f>IF(P$10=0,0,P$10/WWP_fec!P$10)</f>
        <v>0</v>
      </c>
      <c r="Q74" s="336">
        <f>IF(Q$10=0,0,Q$10/WWP_fec!Q$10)</f>
        <v>0</v>
      </c>
      <c r="R74" s="336">
        <f>IF(R$10=0,0,R$10/WWP_fec!R$10)</f>
        <v>0</v>
      </c>
      <c r="S74" s="336">
        <f>IF(S$10=0,0,S$10/WWP_fec!S$10)</f>
        <v>7.3769181174036539E-5</v>
      </c>
      <c r="T74" s="336">
        <f>IF(T$10=0,0,T$10/WWP_fec!T$10)</f>
        <v>5.3283038938492429E-5</v>
      </c>
      <c r="U74" s="336">
        <f>IF(U$10=0,0,U$10/WWP_fec!U$10)</f>
        <v>5.9536710615149149E-5</v>
      </c>
      <c r="V74" s="336">
        <f>IF(V$10=0,0,V$10/WWP_fec!V$10)</f>
        <v>1.4062706687342769E-4</v>
      </c>
      <c r="W74" s="336">
        <f>IF(W$10=0,0,W$10/WWP_fec!W$10)</f>
        <v>5.320750673997838E-4</v>
      </c>
      <c r="X74" s="336">
        <f>IF(X$10=0,0,X$10/WWP_fec!X$10)</f>
        <v>2.3531556553711682E-5</v>
      </c>
      <c r="Y74" s="336">
        <f>IF(Y$10=0,0,Y$10/WWP_fec!Y$10)</f>
        <v>2.8082512480939924E-5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</v>
      </c>
      <c r="C75" s="349">
        <f>IF(C$16=0,0,C$16/WWP_fec!C$16)</f>
        <v>0</v>
      </c>
      <c r="D75" s="349">
        <f>IF(D$16=0,0,D$16/WWP_fec!D$16)</f>
        <v>0</v>
      </c>
      <c r="E75" s="349">
        <f>IF(E$16=0,0,E$16/WWP_fec!E$16)</f>
        <v>0</v>
      </c>
      <c r="F75" s="349">
        <f>IF(F$16=0,0,F$16/WWP_fec!F$16)</f>
        <v>0</v>
      </c>
      <c r="G75" s="349">
        <f>IF(G$16=0,0,G$16/WWP_fec!G$16)</f>
        <v>0</v>
      </c>
      <c r="H75" s="349">
        <f>IF(H$16=0,0,H$16/WWP_fec!H$16)</f>
        <v>0</v>
      </c>
      <c r="I75" s="349">
        <f>IF(I$16=0,0,I$16/WWP_fec!I$16)</f>
        <v>0</v>
      </c>
      <c r="J75" s="349">
        <f>IF(J$16=0,0,J$16/WWP_fec!J$16)</f>
        <v>0</v>
      </c>
      <c r="K75" s="349">
        <f>IF(K$16=0,0,K$16/WWP_fec!K$16)</f>
        <v>0</v>
      </c>
      <c r="L75" s="349">
        <f>IF(L$16=0,0,L$16/WWP_fec!L$16)</f>
        <v>0</v>
      </c>
      <c r="M75" s="349">
        <f>IF(M$16=0,0,M$16/WWP_fec!M$16)</f>
        <v>0</v>
      </c>
      <c r="N75" s="349">
        <f>IF(N$16=0,0,N$16/WWP_fec!N$16)</f>
        <v>0</v>
      </c>
      <c r="O75" s="349">
        <f>IF(O$16=0,0,O$16/WWP_fec!O$16)</f>
        <v>0</v>
      </c>
      <c r="P75" s="349">
        <f>IF(P$16=0,0,P$16/WWP_fec!P$16)</f>
        <v>0</v>
      </c>
      <c r="Q75" s="349">
        <f>IF(Q$16=0,0,Q$16/WWP_fec!Q$16)</f>
        <v>0</v>
      </c>
      <c r="R75" s="349">
        <f>IF(R$16=0,0,R$16/WWP_fec!R$16)</f>
        <v>0</v>
      </c>
      <c r="S75" s="349">
        <f>IF(S$16=0,0,S$16/WWP_fec!S$16)</f>
        <v>3.0491193097210227</v>
      </c>
      <c r="T75" s="349">
        <f>IF(T$16=0,0,T$16/WWP_fec!T$16)</f>
        <v>3.0450327955403806</v>
      </c>
      <c r="U75" s="349">
        <f>IF(U$16=0,0,U$16/WWP_fec!U$16)</f>
        <v>3.0491195272185116</v>
      </c>
      <c r="V75" s="349">
        <f>IF(V$16=0,0,V$16/WWP_fec!V$16)</f>
        <v>2.9470988280575159</v>
      </c>
      <c r="W75" s="349">
        <f>IF(W$16=0,0,W$16/WWP_fec!W$16)</f>
        <v>2.9720879667795073</v>
      </c>
      <c r="X75" s="349">
        <f>IF(X$16=0,0,X$16/WWP_fec!X$16)</f>
        <v>2.9997231064227785</v>
      </c>
      <c r="Y75" s="349">
        <f>IF(Y$16=0,0,Y$16/WWP_fec!Y$16)</f>
        <v>3.0024476204058734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</v>
      </c>
      <c r="C77" s="349">
        <f>IF(C$28=0,0,C$28/WWP_fec!C$28)</f>
        <v>0</v>
      </c>
      <c r="D77" s="349">
        <f>IF(D$28=0,0,D$28/WWP_fec!D$28)</f>
        <v>0</v>
      </c>
      <c r="E77" s="349">
        <f>IF(E$28=0,0,E$28/WWP_fec!E$28)</f>
        <v>0</v>
      </c>
      <c r="F77" s="349">
        <f>IF(F$28=0,0,F$28/WWP_fec!F$28)</f>
        <v>0</v>
      </c>
      <c r="G77" s="349">
        <f>IF(G$28=0,0,G$28/WWP_fec!G$28)</f>
        <v>0</v>
      </c>
      <c r="H77" s="349">
        <f>IF(H$28=0,0,H$28/WWP_fec!H$28)</f>
        <v>0</v>
      </c>
      <c r="I77" s="349">
        <f>IF(I$28=0,0,I$28/WWP_fec!I$28)</f>
        <v>0</v>
      </c>
      <c r="J77" s="349">
        <f>IF(J$28=0,0,J$28/WWP_fec!J$28)</f>
        <v>0</v>
      </c>
      <c r="K77" s="349">
        <f>IF(K$28=0,0,K$28/WWP_fec!K$28)</f>
        <v>0</v>
      </c>
      <c r="L77" s="349">
        <f>IF(L$28=0,0,L$28/WWP_fec!L$28)</f>
        <v>0</v>
      </c>
      <c r="M77" s="349">
        <f>IF(M$28=0,0,M$28/WWP_fec!M$28)</f>
        <v>0</v>
      </c>
      <c r="N77" s="349">
        <f>IF(N$28=0,0,N$28/WWP_fec!N$28)</f>
        <v>0</v>
      </c>
      <c r="O77" s="349">
        <f>IF(O$28=0,0,O$28/WWP_fec!O$28)</f>
        <v>0</v>
      </c>
      <c r="P77" s="349">
        <f>IF(P$28=0,0,P$28/WWP_fec!P$28)</f>
        <v>0</v>
      </c>
      <c r="Q77" s="349">
        <f>IF(Q$28=0,0,Q$28/WWP_fec!Q$28)</f>
        <v>0</v>
      </c>
      <c r="R77" s="349">
        <f>IF(R$28=0,0,R$28/WWP_fec!R$28)</f>
        <v>0</v>
      </c>
      <c r="S77" s="349">
        <f>IF(S$28=0,0,S$28/WWP_fec!S$28)</f>
        <v>0.98005222731212494</v>
      </c>
      <c r="T77" s="349">
        <f>IF(T$28=0,0,T$28/WWP_fec!T$28)</f>
        <v>0.91033762798992146</v>
      </c>
      <c r="U77" s="349">
        <f>IF(U$28=0,0,U$28/WWP_fec!U$28)</f>
        <v>0.93317946253028028</v>
      </c>
      <c r="V77" s="349">
        <f>IF(V$28=0,0,V$28/WWP_fec!V$28)</f>
        <v>1.1148731156201244</v>
      </c>
      <c r="W77" s="349">
        <f>IF(W$28=0,0,W$28/WWP_fec!W$28)</f>
        <v>1.4450291721156343</v>
      </c>
      <c r="X77" s="349">
        <f>IF(X$28=0,0,X$28/WWP_fec!X$28)</f>
        <v>1.0828533017067081</v>
      </c>
      <c r="Y77" s="349">
        <f>IF(Y$28=0,0,Y$28/WWP_fec!Y$28)</f>
        <v>1.0960153127762191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CY: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1336.956447392394</v>
      </c>
      <c r="C3" s="203">
        <v>1381.5631730314481</v>
      </c>
      <c r="D3" s="203">
        <v>1526.6748825994709</v>
      </c>
      <c r="E3" s="203">
        <v>1648.096779122747</v>
      </c>
      <c r="F3" s="203">
        <v>1796.641175854606</v>
      </c>
      <c r="G3" s="203">
        <v>1963.202165448459</v>
      </c>
      <c r="H3" s="203">
        <v>2186.231816284459</v>
      </c>
      <c r="I3" s="203">
        <v>2462.9231086150448</v>
      </c>
      <c r="J3" s="203">
        <v>2619.0810609803862</v>
      </c>
      <c r="K3" s="203">
        <v>2031.663995777388</v>
      </c>
      <c r="L3" s="203">
        <v>1804.6214784169081</v>
      </c>
      <c r="M3" s="203">
        <v>1519.1934350550839</v>
      </c>
      <c r="N3" s="203">
        <v>1234.737056894038</v>
      </c>
      <c r="O3" s="203">
        <v>961.69430489807735</v>
      </c>
      <c r="P3" s="203">
        <v>840.47085932223581</v>
      </c>
      <c r="Q3" s="203">
        <v>828.63590733698197</v>
      </c>
      <c r="R3" s="203">
        <v>981.35967462824715</v>
      </c>
      <c r="S3" s="203">
        <v>1167.5270416167821</v>
      </c>
      <c r="T3" s="203">
        <v>1370.7866128238379</v>
      </c>
      <c r="U3" s="203">
        <v>1591.1948848383461</v>
      </c>
      <c r="V3" s="203">
        <v>1497.4231429652409</v>
      </c>
      <c r="W3" s="203">
        <v>1510.995888848918</v>
      </c>
      <c r="X3" s="203">
        <v>1451.0141750746061</v>
      </c>
      <c r="Y3" s="203">
        <v>1528.2683005601591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965.54613042414314</v>
      </c>
      <c r="C5" s="203">
        <v>971.40180070886595</v>
      </c>
      <c r="D5" s="203">
        <v>911.96663002944081</v>
      </c>
      <c r="E5" s="203">
        <v>1096.2442177579551</v>
      </c>
      <c r="F5" s="203">
        <v>1154.9125622146889</v>
      </c>
      <c r="G5" s="203">
        <v>1347.0391113876269</v>
      </c>
      <c r="H5" s="203">
        <v>1326.7355107734161</v>
      </c>
      <c r="I5" s="203">
        <v>1444.0940855016961</v>
      </c>
      <c r="J5" s="203">
        <v>1460.1034239630851</v>
      </c>
      <c r="K5" s="203">
        <v>1405.657968206224</v>
      </c>
      <c r="L5" s="203">
        <v>1226.980120967014</v>
      </c>
      <c r="M5" s="203">
        <v>1850.15138342606</v>
      </c>
      <c r="N5" s="203">
        <v>1041.656576358876</v>
      </c>
      <c r="O5" s="203">
        <v>770.85667566769564</v>
      </c>
      <c r="P5" s="203">
        <v>1071.8205830703359</v>
      </c>
      <c r="Q5" s="203">
        <v>972.02432837952006</v>
      </c>
      <c r="R5" s="203">
        <v>1170.9925439300509</v>
      </c>
      <c r="S5" s="203">
        <v>1264.0293054892511</v>
      </c>
      <c r="T5" s="203">
        <v>1125.617939735951</v>
      </c>
      <c r="U5" s="203">
        <v>1275.7631001349989</v>
      </c>
      <c r="V5" s="203">
        <v>1224.5621422890761</v>
      </c>
      <c r="W5" s="203">
        <v>1367.207988278202</v>
      </c>
      <c r="X5" s="203">
        <v>1746.010529469773</v>
      </c>
      <c r="Y5" s="203">
        <v>1786.8642903209361</v>
      </c>
      <c r="DA5" s="112" t="s">
        <v>3025</v>
      </c>
    </row>
    <row r="6" spans="1:105" ht="12" customHeight="1" x14ac:dyDescent="0.25">
      <c r="A6" s="154" t="s">
        <v>2112</v>
      </c>
      <c r="B6" s="338">
        <v>1206.9326630301789</v>
      </c>
      <c r="C6" s="338">
        <v>1147.5359673208161</v>
      </c>
      <c r="D6" s="338">
        <v>1104.2621075111881</v>
      </c>
      <c r="E6" s="338">
        <v>1291.034374979457</v>
      </c>
      <c r="F6" s="338">
        <v>1337.8479684732069</v>
      </c>
      <c r="G6" s="338">
        <v>1603.308439939095</v>
      </c>
      <c r="H6" s="338">
        <v>1545.8116191140259</v>
      </c>
      <c r="I6" s="338">
        <v>1623.3093274576891</v>
      </c>
      <c r="J6" s="338">
        <v>1639.4582639741809</v>
      </c>
      <c r="K6" s="338">
        <v>1579.1116308226719</v>
      </c>
      <c r="L6" s="338">
        <v>1518.764997671163</v>
      </c>
      <c r="M6" s="338">
        <v>2049.6859406029389</v>
      </c>
      <c r="N6" s="338">
        <v>2135.6035729252471</v>
      </c>
      <c r="O6" s="338">
        <v>2075.2569397737379</v>
      </c>
      <c r="P6" s="338">
        <v>2259.7516283180098</v>
      </c>
      <c r="Q6" s="338">
        <v>2245.528667302568</v>
      </c>
      <c r="R6" s="338">
        <v>2369.676722695332</v>
      </c>
      <c r="S6" s="338">
        <v>2508.0477391035352</v>
      </c>
      <c r="T6" s="338">
        <v>2447.701105952026</v>
      </c>
      <c r="U6" s="338">
        <v>2433.4781449365851</v>
      </c>
      <c r="V6" s="338">
        <v>2433.4781449365851</v>
      </c>
      <c r="W6" s="338">
        <v>2465.378856057212</v>
      </c>
      <c r="X6" s="338">
        <v>2708.3725041022149</v>
      </c>
      <c r="Y6" s="338">
        <v>2799.6699109322039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0.9499374421465856</v>
      </c>
      <c r="D7" s="340">
        <v>3.7997497685863419</v>
      </c>
      <c r="E7" s="340">
        <v>200.04529104156271</v>
      </c>
      <c r="F7" s="340">
        <v>107.1602266452596</v>
      </c>
      <c r="G7" s="340">
        <v>265.46047146588808</v>
      </c>
      <c r="H7" s="340">
        <v>2.849812326439757</v>
      </c>
      <c r="I7" s="340">
        <v>137.84434149517199</v>
      </c>
      <c r="J7" s="340">
        <v>16.14893651649195</v>
      </c>
      <c r="K7" s="340">
        <v>0</v>
      </c>
      <c r="L7" s="340">
        <v>0</v>
      </c>
      <c r="M7" s="340">
        <v>544.19396650507065</v>
      </c>
      <c r="N7" s="340">
        <v>132.991241900522</v>
      </c>
      <c r="O7" s="340">
        <v>0</v>
      </c>
      <c r="P7" s="340">
        <v>230.6183606803398</v>
      </c>
      <c r="Q7" s="340">
        <v>0</v>
      </c>
      <c r="R7" s="340">
        <v>184.49468854427181</v>
      </c>
      <c r="S7" s="340">
        <v>138.37101640820379</v>
      </c>
      <c r="T7" s="340">
        <v>0</v>
      </c>
      <c r="U7" s="340">
        <v>46.123672136067952</v>
      </c>
      <c r="V7" s="340">
        <v>0</v>
      </c>
      <c r="W7" s="340">
        <v>92.247344272135905</v>
      </c>
      <c r="X7" s="340">
        <v>303.34028119651208</v>
      </c>
      <c r="Y7" s="340">
        <v>92.247344272135905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60.346633151509423</v>
      </c>
      <c r="D8" s="342">
        <f t="shared" si="0"/>
        <v>47.073609578214246</v>
      </c>
      <c r="E8" s="342">
        <f t="shared" si="0"/>
        <v>13.273023573293813</v>
      </c>
      <c r="F8" s="342">
        <f t="shared" si="0"/>
        <v>60.34663315150965</v>
      </c>
      <c r="G8" s="342">
        <f t="shared" si="0"/>
        <v>0</v>
      </c>
      <c r="H8" s="342">
        <f t="shared" si="0"/>
        <v>60.346633151508968</v>
      </c>
      <c r="I8" s="342">
        <f t="shared" si="0"/>
        <v>60.34663315150874</v>
      </c>
      <c r="J8" s="342">
        <f t="shared" si="0"/>
        <v>0</v>
      </c>
      <c r="K8" s="342">
        <f t="shared" si="0"/>
        <v>60.346633151508968</v>
      </c>
      <c r="L8" s="342">
        <f t="shared" si="0"/>
        <v>60.346633151508968</v>
      </c>
      <c r="M8" s="342">
        <f t="shared" si="0"/>
        <v>13.273023573294722</v>
      </c>
      <c r="N8" s="342">
        <f t="shared" si="0"/>
        <v>47.073609578213564</v>
      </c>
      <c r="O8" s="342">
        <f t="shared" si="0"/>
        <v>60.346633151509195</v>
      </c>
      <c r="P8" s="342">
        <f t="shared" si="0"/>
        <v>46.123672136067853</v>
      </c>
      <c r="Q8" s="342">
        <f t="shared" si="0"/>
        <v>14.222961015441797</v>
      </c>
      <c r="R8" s="342">
        <f t="shared" si="0"/>
        <v>60.346633151507831</v>
      </c>
      <c r="S8" s="342">
        <f t="shared" si="0"/>
        <v>0</v>
      </c>
      <c r="T8" s="342">
        <f t="shared" si="0"/>
        <v>60.346633151509195</v>
      </c>
      <c r="U8" s="342">
        <f t="shared" si="0"/>
        <v>60.34663315150874</v>
      </c>
      <c r="V8" s="342">
        <f t="shared" si="0"/>
        <v>0</v>
      </c>
      <c r="W8" s="342">
        <f t="shared" si="0"/>
        <v>60.34663315150874</v>
      </c>
      <c r="X8" s="342">
        <f t="shared" si="0"/>
        <v>60.346633151509195</v>
      </c>
      <c r="Y8" s="342">
        <f t="shared" si="0"/>
        <v>0.94993744214662001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241.38653260603576</v>
      </c>
      <c r="C9" s="343">
        <f t="shared" si="1"/>
        <v>176.13416661195015</v>
      </c>
      <c r="D9" s="343">
        <f t="shared" si="1"/>
        <v>192.2954774817473</v>
      </c>
      <c r="E9" s="343">
        <f t="shared" si="1"/>
        <v>194.79015722150189</v>
      </c>
      <c r="F9" s="343">
        <f t="shared" si="1"/>
        <v>182.93540625851801</v>
      </c>
      <c r="G9" s="343">
        <f t="shared" si="1"/>
        <v>256.26932855146811</v>
      </c>
      <c r="H9" s="343">
        <f t="shared" si="1"/>
        <v>219.07610834060984</v>
      </c>
      <c r="I9" s="343">
        <f t="shared" si="1"/>
        <v>179.21524195599295</v>
      </c>
      <c r="J9" s="343">
        <f t="shared" si="1"/>
        <v>179.3548400110958</v>
      </c>
      <c r="K9" s="343">
        <f t="shared" si="1"/>
        <v>173.4536626164479</v>
      </c>
      <c r="L9" s="343">
        <f t="shared" si="1"/>
        <v>291.78487670414893</v>
      </c>
      <c r="M9" s="343">
        <f t="shared" si="1"/>
        <v>199.53455717687893</v>
      </c>
      <c r="N9" s="343">
        <f t="shared" si="1"/>
        <v>1093.9469965663711</v>
      </c>
      <c r="O9" s="343">
        <f t="shared" si="1"/>
        <v>1304.4002641060424</v>
      </c>
      <c r="P9" s="343">
        <f t="shared" si="1"/>
        <v>1187.9310452476739</v>
      </c>
      <c r="Q9" s="343">
        <f t="shared" si="1"/>
        <v>1273.504338923048</v>
      </c>
      <c r="R9" s="343">
        <f t="shared" si="1"/>
        <v>1198.6841787652811</v>
      </c>
      <c r="S9" s="343">
        <f t="shared" si="1"/>
        <v>1244.018433614284</v>
      </c>
      <c r="T9" s="343">
        <f t="shared" si="1"/>
        <v>1322.0831662160749</v>
      </c>
      <c r="U9" s="343">
        <f t="shared" si="1"/>
        <v>1157.7150448015861</v>
      </c>
      <c r="V9" s="343">
        <f t="shared" si="1"/>
        <v>1208.916002647509</v>
      </c>
      <c r="W9" s="343">
        <f t="shared" si="1"/>
        <v>1098.17086777901</v>
      </c>
      <c r="X9" s="343">
        <f t="shared" si="1"/>
        <v>962.36197463244184</v>
      </c>
      <c r="Y9" s="343">
        <f t="shared" si="1"/>
        <v>1012.8056206112678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29.43286795013217</v>
      </c>
      <c r="C12" s="210">
        <v>29.777531351397439</v>
      </c>
      <c r="D12" s="210">
        <v>29.17273845140982</v>
      </c>
      <c r="E12" s="210">
        <v>30.24935284735356</v>
      </c>
      <c r="F12" s="210">
        <v>34.154774430508702</v>
      </c>
      <c r="G12" s="210">
        <v>56.310499145635177</v>
      </c>
      <c r="H12" s="210">
        <v>44.326989182401711</v>
      </c>
      <c r="I12" s="210">
        <v>50.34644802728026</v>
      </c>
      <c r="J12" s="210">
        <v>49.638756404938299</v>
      </c>
      <c r="K12" s="210">
        <v>42.56237295478418</v>
      </c>
      <c r="L12" s="210">
        <v>40.581854055550167</v>
      </c>
      <c r="M12" s="210">
        <v>55.939762419155038</v>
      </c>
      <c r="N12" s="210">
        <v>25.519260533104049</v>
      </c>
      <c r="O12" s="210">
        <v>17.00318142734309</v>
      </c>
      <c r="P12" s="210">
        <v>22.04368013757524</v>
      </c>
      <c r="Q12" s="210">
        <v>19.768615649183129</v>
      </c>
      <c r="R12" s="210">
        <v>23.224333619948361</v>
      </c>
      <c r="S12" s="210">
        <v>24.729148753224429</v>
      </c>
      <c r="T12" s="210">
        <v>22.894067067927779</v>
      </c>
      <c r="U12" s="210">
        <v>27.72527944969902</v>
      </c>
      <c r="V12" s="210">
        <v>25.106534823731739</v>
      </c>
      <c r="W12" s="210">
        <v>28.38340498710231</v>
      </c>
      <c r="X12" s="210">
        <v>35.015649183147033</v>
      </c>
      <c r="Y12" s="210">
        <v>35.80799656061906</v>
      </c>
      <c r="DA12" s="109" t="s">
        <v>3029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24.703719196907791</v>
      </c>
      <c r="C14" s="204">
        <f t="shared" si="2"/>
        <v>24.962398075387071</v>
      </c>
      <c r="D14" s="204">
        <f t="shared" si="2"/>
        <v>23.927682561470029</v>
      </c>
      <c r="E14" s="204">
        <f t="shared" si="2"/>
        <v>24.574374343484269</v>
      </c>
      <c r="F14" s="204">
        <f t="shared" si="2"/>
        <v>27.877904267138142</v>
      </c>
      <c r="G14" s="204">
        <f t="shared" si="2"/>
        <v>50.463551596194087</v>
      </c>
      <c r="H14" s="204">
        <f t="shared" si="2"/>
        <v>38.050119019031079</v>
      </c>
      <c r="I14" s="204">
        <f t="shared" si="2"/>
        <v>42.177918362619913</v>
      </c>
      <c r="J14" s="204">
        <f t="shared" si="2"/>
        <v>40.524396989633047</v>
      </c>
      <c r="K14" s="204">
        <f t="shared" si="2"/>
        <v>34.049905198980227</v>
      </c>
      <c r="L14" s="204">
        <f t="shared" si="2"/>
        <v>31.983401776960299</v>
      </c>
      <c r="M14" s="204">
        <f t="shared" si="2"/>
        <v>47.427294663351091</v>
      </c>
      <c r="N14" s="204">
        <f t="shared" si="2"/>
        <v>18.382545141874463</v>
      </c>
      <c r="O14" s="204">
        <f t="shared" si="2"/>
        <v>11.070249355116079</v>
      </c>
      <c r="P14" s="204">
        <f t="shared" si="2"/>
        <v>16.11074806534824</v>
      </c>
      <c r="Q14" s="204">
        <f t="shared" si="2"/>
        <v>14.26560619088564</v>
      </c>
      <c r="R14" s="204">
        <f t="shared" si="2"/>
        <v>17.20541702493551</v>
      </c>
      <c r="S14" s="204">
        <f t="shared" si="2"/>
        <v>18.394153052450555</v>
      </c>
      <c r="T14" s="204">
        <f t="shared" si="2"/>
        <v>16.228288907996564</v>
      </c>
      <c r="U14" s="204">
        <f t="shared" si="2"/>
        <v>21.12312983662941</v>
      </c>
      <c r="V14" s="204">
        <f t="shared" si="2"/>
        <v>18.712123817712808</v>
      </c>
      <c r="W14" s="204">
        <f t="shared" si="2"/>
        <v>21.18314703353397</v>
      </c>
      <c r="X14" s="204">
        <f t="shared" si="2"/>
        <v>26.846517626827175</v>
      </c>
      <c r="Y14" s="204">
        <f t="shared" si="2"/>
        <v>27.501805674978506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2.2595012897678419</v>
      </c>
      <c r="I16" s="204">
        <v>2.2595012897678419</v>
      </c>
      <c r="J16" s="204">
        <v>1.129750644883921</v>
      </c>
      <c r="K16" s="204">
        <v>2.2595012897678419</v>
      </c>
      <c r="L16" s="204">
        <v>1.129750644883921</v>
      </c>
      <c r="M16" s="204">
        <v>1.129750644883921</v>
      </c>
      <c r="N16" s="204">
        <v>1.129750644883921</v>
      </c>
      <c r="O16" s="204">
        <v>0</v>
      </c>
      <c r="P16" s="204">
        <v>1.129750644883921</v>
      </c>
      <c r="Q16" s="204">
        <v>1.129750644883921</v>
      </c>
      <c r="R16" s="204">
        <v>1.129750644883921</v>
      </c>
      <c r="S16" s="204">
        <v>1.313929492691315</v>
      </c>
      <c r="T16" s="204">
        <v>1.371539122957868</v>
      </c>
      <c r="U16" s="204">
        <v>1.519518486672399</v>
      </c>
      <c r="V16" s="204">
        <v>1.4720550300945829</v>
      </c>
      <c r="W16" s="204">
        <v>1.3760103181427339</v>
      </c>
      <c r="X16" s="204">
        <v>1.4144453998280311</v>
      </c>
      <c r="Y16" s="204">
        <v>1.231470335339639</v>
      </c>
      <c r="DA16" s="71" t="s">
        <v>3032</v>
      </c>
    </row>
    <row r="17" spans="1:105" ht="12" customHeight="1" x14ac:dyDescent="0.25">
      <c r="A17" s="18" t="s">
        <v>71</v>
      </c>
      <c r="B17" s="204">
        <v>24.703719196907791</v>
      </c>
      <c r="C17" s="204">
        <v>24.962398075387071</v>
      </c>
      <c r="D17" s="204">
        <v>23.927682561470029</v>
      </c>
      <c r="E17" s="204">
        <v>24.574374343484269</v>
      </c>
      <c r="F17" s="204">
        <v>22.116941240482941</v>
      </c>
      <c r="G17" s="204">
        <v>20.306199919495889</v>
      </c>
      <c r="H17" s="204">
        <v>17.45630990467167</v>
      </c>
      <c r="I17" s="204">
        <v>13.84704991893978</v>
      </c>
      <c r="J17" s="204">
        <v>15.11717428971904</v>
      </c>
      <c r="K17" s="204">
        <v>15.233826093219269</v>
      </c>
      <c r="L17" s="204">
        <v>11.44505267979779</v>
      </c>
      <c r="M17" s="204">
        <v>13.225746941940949</v>
      </c>
      <c r="N17" s="204">
        <v>14.33078245915735</v>
      </c>
      <c r="O17" s="204">
        <v>8.1607050730868433</v>
      </c>
      <c r="P17" s="204">
        <v>8.1790197764402421</v>
      </c>
      <c r="Q17" s="204">
        <v>9.2311263972484952</v>
      </c>
      <c r="R17" s="204">
        <v>10.251762682717111</v>
      </c>
      <c r="S17" s="204">
        <v>13.59320722269991</v>
      </c>
      <c r="T17" s="204">
        <v>11.69690455717971</v>
      </c>
      <c r="U17" s="204">
        <v>16.610920034393811</v>
      </c>
      <c r="V17" s="204">
        <v>13.74479793637145</v>
      </c>
      <c r="W17" s="204">
        <v>15.515391229578681</v>
      </c>
      <c r="X17" s="204">
        <v>20.49544282029235</v>
      </c>
      <c r="Y17" s="204">
        <v>21.07042132416165</v>
      </c>
      <c r="DA17" s="71" t="s">
        <v>3033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27.0189165950129</v>
      </c>
      <c r="H18" s="204">
        <v>18.334307824591569</v>
      </c>
      <c r="I18" s="204">
        <v>26.071367153912291</v>
      </c>
      <c r="J18" s="204">
        <v>24.277472055030088</v>
      </c>
      <c r="K18" s="204">
        <v>16.556577815993119</v>
      </c>
      <c r="L18" s="204">
        <v>19.408598452278589</v>
      </c>
      <c r="M18" s="204">
        <v>33.071797076526217</v>
      </c>
      <c r="N18" s="204">
        <v>2.92201203783319</v>
      </c>
      <c r="O18" s="204">
        <v>2.909544282029235</v>
      </c>
      <c r="P18" s="204">
        <v>6.8019776440240758</v>
      </c>
      <c r="Q18" s="204">
        <v>3.9047291487532241</v>
      </c>
      <c r="R18" s="204">
        <v>5.8239036973344804</v>
      </c>
      <c r="S18" s="204">
        <v>3.4797076526225279</v>
      </c>
      <c r="T18" s="204">
        <v>3.154600171969046</v>
      </c>
      <c r="U18" s="204">
        <v>2.9874462596732592</v>
      </c>
      <c r="V18" s="204">
        <v>3.377042132416165</v>
      </c>
      <c r="W18" s="204">
        <v>4.2917454858125534</v>
      </c>
      <c r="X18" s="204">
        <v>4.9230438521066207</v>
      </c>
      <c r="Y18" s="204">
        <v>5.1999140154772139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5.7609630266552019</v>
      </c>
      <c r="G19" s="204">
        <v>3.1384350816852971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7.3086844368013756E-3</v>
      </c>
      <c r="T19" s="204">
        <v>5.2450558899398104E-3</v>
      </c>
      <c r="U19" s="204">
        <v>5.2450558899398104E-3</v>
      </c>
      <c r="V19" s="204">
        <v>0.11822871883061049</v>
      </c>
      <c r="W19" s="204">
        <v>0</v>
      </c>
      <c r="X19" s="204">
        <v>1.3585554600171971E-2</v>
      </c>
      <c r="Y19" s="204">
        <v>0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0.27480653482373169</v>
      </c>
      <c r="W23" s="204">
        <f t="shared" si="4"/>
        <v>0.22975064488392091</v>
      </c>
      <c r="X23" s="204">
        <f t="shared" si="4"/>
        <v>0.81220980223559747</v>
      </c>
      <c r="Y23" s="204">
        <f t="shared" si="4"/>
        <v>0.77102321582115207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0.27480653482373169</v>
      </c>
      <c r="W26" s="204">
        <v>0.22975064488392091</v>
      </c>
      <c r="X26" s="204">
        <v>0.3756663800515907</v>
      </c>
      <c r="Y26" s="204">
        <v>0.3446259673258813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0.43654342218400682</v>
      </c>
      <c r="Y27" s="204">
        <v>0.42639724849527078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3044</v>
      </c>
    </row>
    <row r="31" spans="1:105" ht="12" customHeight="1" x14ac:dyDescent="0.25">
      <c r="A31" s="21" t="s">
        <v>40</v>
      </c>
      <c r="B31" s="207">
        <v>4.7291487532244192</v>
      </c>
      <c r="C31" s="207">
        <v>4.815133276010318</v>
      </c>
      <c r="D31" s="207">
        <v>5.2450558899398114</v>
      </c>
      <c r="E31" s="207">
        <v>5.674978503869303</v>
      </c>
      <c r="F31" s="207">
        <v>6.2768701633705932</v>
      </c>
      <c r="G31" s="207">
        <v>5.8469475494411007</v>
      </c>
      <c r="H31" s="207">
        <v>6.2768701633705941</v>
      </c>
      <c r="I31" s="207">
        <v>8.1685296646603618</v>
      </c>
      <c r="J31" s="207">
        <v>9.1143594153052447</v>
      </c>
      <c r="K31" s="207">
        <v>8.5124677558039554</v>
      </c>
      <c r="L31" s="207">
        <v>8.5984522785898534</v>
      </c>
      <c r="M31" s="207">
        <v>8.5124677558039537</v>
      </c>
      <c r="N31" s="207">
        <v>7.1367153912295791</v>
      </c>
      <c r="O31" s="207">
        <v>5.9329320722269987</v>
      </c>
      <c r="P31" s="207">
        <v>5.9329320722269987</v>
      </c>
      <c r="Q31" s="207">
        <v>5.5030094582975062</v>
      </c>
      <c r="R31" s="207">
        <v>6.0189165950128984</v>
      </c>
      <c r="S31" s="207">
        <v>6.3349957007738604</v>
      </c>
      <c r="T31" s="207">
        <v>6.6657781599312127</v>
      </c>
      <c r="U31" s="207">
        <v>6.6021496130696464</v>
      </c>
      <c r="V31" s="207">
        <v>6.119604471195184</v>
      </c>
      <c r="W31" s="207">
        <v>6.9705073086844358</v>
      </c>
      <c r="X31" s="207">
        <v>7.3569217540842633</v>
      </c>
      <c r="Y31" s="207">
        <v>7.5351676698194314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76.641282860855398</v>
      </c>
      <c r="C33" s="203">
        <f>OIS_emi!C5</f>
        <v>77.443813076556182</v>
      </c>
      <c r="D33" s="203">
        <f>OIS_emi!D5</f>
        <v>74.233692213944693</v>
      </c>
      <c r="E33" s="203">
        <f>OIS_emi!E5</f>
        <v>76.240000956887272</v>
      </c>
      <c r="F33" s="203">
        <f>OIS_emi!F5</f>
        <v>86.295974298372784</v>
      </c>
      <c r="G33" s="203">
        <f>OIS_emi!G5</f>
        <v>160.00304358581499</v>
      </c>
      <c r="H33" s="203">
        <f>OIS_emi!H5</f>
        <v>119.5399444262889</v>
      </c>
      <c r="I33" s="203">
        <f>OIS_emi!I5</f>
        <v>133.41509287235891</v>
      </c>
      <c r="J33" s="203">
        <f>OIS_emi!J5</f>
        <v>128.55762903851971</v>
      </c>
      <c r="K33" s="203">
        <f>OIS_emi!K5</f>
        <v>106.88398686842299</v>
      </c>
      <c r="L33" s="203">
        <f>OIS_emi!L5</f>
        <v>101.3871799208805</v>
      </c>
      <c r="M33" s="203">
        <f>OIS_emi!M5</f>
        <v>151.18837119591089</v>
      </c>
      <c r="N33" s="203">
        <f>OIS_emi!N5</f>
        <v>56.913767283349188</v>
      </c>
      <c r="O33" s="203">
        <f>OIS_emi!O5</f>
        <v>34.746545158548599</v>
      </c>
      <c r="P33" s="203">
        <f>OIS_emi!P5</f>
        <v>50.401774438071023</v>
      </c>
      <c r="Q33" s="203">
        <f>OIS_emi!Q5</f>
        <v>44.277074996016879</v>
      </c>
      <c r="R33" s="203">
        <f>OIS_emi!R5</f>
        <v>53.662760998734377</v>
      </c>
      <c r="S33" s="203">
        <f>OIS_emi!S5</f>
        <v>56.941337157748492</v>
      </c>
      <c r="T33" s="203">
        <f>OIS_emi!T5</f>
        <v>50.15065931727159</v>
      </c>
      <c r="U33" s="203">
        <f>OIS_emi!U5</f>
        <v>65.245259516634547</v>
      </c>
      <c r="V33" s="203">
        <f>OIS_emi!V5</f>
        <v>57.830589718183823</v>
      </c>
      <c r="W33" s="203">
        <f>OIS_emi!W5</f>
        <v>65.678241237920815</v>
      </c>
      <c r="X33" s="203">
        <f>OIS_emi!X5</f>
        <v>83.316659038434977</v>
      </c>
      <c r="Y33" s="203">
        <f>OIS_emi!Y5</f>
        <v>85.473410757618893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22.014829284482804</v>
      </c>
      <c r="C35" s="284">
        <f t="shared" si="5"/>
        <v>21.553506877328743</v>
      </c>
      <c r="D35" s="284">
        <f t="shared" si="5"/>
        <v>19.108677809473992</v>
      </c>
      <c r="E35" s="284">
        <f t="shared" si="5"/>
        <v>18.354111985738339</v>
      </c>
      <c r="F35" s="284">
        <f t="shared" si="5"/>
        <v>19.010348248454424</v>
      </c>
      <c r="G35" s="284">
        <f t="shared" si="5"/>
        <v>28.682985449321791</v>
      </c>
      <c r="H35" s="284">
        <f t="shared" si="5"/>
        <v>20.275521036802147</v>
      </c>
      <c r="I35" s="284">
        <f t="shared" si="5"/>
        <v>20.441745765904628</v>
      </c>
      <c r="J35" s="284">
        <f t="shared" si="5"/>
        <v>18.952737715707546</v>
      </c>
      <c r="K35" s="284">
        <f t="shared" si="5"/>
        <v>20.949513818843002</v>
      </c>
      <c r="L35" s="284">
        <f t="shared" si="5"/>
        <v>22.487737478970008</v>
      </c>
      <c r="M35" s="284">
        <f t="shared" si="5"/>
        <v>36.822014319148721</v>
      </c>
      <c r="N35" s="284">
        <f t="shared" si="5"/>
        <v>20.667769215007894</v>
      </c>
      <c r="O35" s="284">
        <f t="shared" si="5"/>
        <v>17.68044308960021</v>
      </c>
      <c r="P35" s="284">
        <f t="shared" si="5"/>
        <v>26.227774458892586</v>
      </c>
      <c r="Q35" s="284">
        <f t="shared" si="5"/>
        <v>23.856817540908001</v>
      </c>
      <c r="R35" s="284">
        <f t="shared" si="5"/>
        <v>23.665465598783715</v>
      </c>
      <c r="S35" s="284">
        <f t="shared" si="5"/>
        <v>21.180793139471703</v>
      </c>
      <c r="T35" s="284">
        <f t="shared" si="5"/>
        <v>16.701408413061248</v>
      </c>
      <c r="U35" s="284">
        <f t="shared" si="5"/>
        <v>17.424188396957867</v>
      </c>
      <c r="V35" s="284">
        <f t="shared" si="5"/>
        <v>16.766493119650235</v>
      </c>
      <c r="W35" s="284">
        <f t="shared" si="5"/>
        <v>18.784567977034595</v>
      </c>
      <c r="X35" s="284">
        <f t="shared" si="5"/>
        <v>24.131845012021781</v>
      </c>
      <c r="Y35" s="284">
        <f t="shared" si="5"/>
        <v>23.43043858692501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30.483129725974834</v>
      </c>
      <c r="C36" s="344">
        <f t="shared" si="6"/>
        <v>30.654185867956731</v>
      </c>
      <c r="D36" s="344">
        <f t="shared" si="6"/>
        <v>31.988822277924843</v>
      </c>
      <c r="E36" s="344">
        <f t="shared" si="6"/>
        <v>27.593625906843741</v>
      </c>
      <c r="F36" s="344">
        <f t="shared" si="6"/>
        <v>29.573472094729542</v>
      </c>
      <c r="G36" s="344">
        <f t="shared" si="6"/>
        <v>41.803165676182914</v>
      </c>
      <c r="H36" s="344">
        <f t="shared" si="6"/>
        <v>33.410569644405946</v>
      </c>
      <c r="I36" s="344">
        <f t="shared" si="6"/>
        <v>34.863689653426761</v>
      </c>
      <c r="J36" s="344">
        <f t="shared" si="6"/>
        <v>33.996739950247033</v>
      </c>
      <c r="K36" s="344">
        <f t="shared" si="6"/>
        <v>30.279323930485383</v>
      </c>
      <c r="L36" s="344">
        <f t="shared" si="6"/>
        <v>33.074581537284061</v>
      </c>
      <c r="M36" s="344">
        <f t="shared" si="6"/>
        <v>30.235235300350023</v>
      </c>
      <c r="N36" s="344">
        <f t="shared" si="6"/>
        <v>24.498727423492063</v>
      </c>
      <c r="O36" s="344">
        <f t="shared" si="6"/>
        <v>22.057513366690877</v>
      </c>
      <c r="P36" s="344">
        <f t="shared" si="6"/>
        <v>20.56657661343743</v>
      </c>
      <c r="Q36" s="344">
        <f t="shared" si="6"/>
        <v>20.337572910484408</v>
      </c>
      <c r="R36" s="344">
        <f t="shared" si="6"/>
        <v>19.833032874832433</v>
      </c>
      <c r="S36" s="344">
        <f t="shared" si="6"/>
        <v>19.56374638296289</v>
      </c>
      <c r="T36" s="344">
        <f t="shared" si="6"/>
        <v>20.339109976603872</v>
      </c>
      <c r="U36" s="344">
        <f t="shared" si="6"/>
        <v>21.732310212425162</v>
      </c>
      <c r="V36" s="344">
        <f t="shared" si="6"/>
        <v>20.502458761953928</v>
      </c>
      <c r="W36" s="344">
        <f t="shared" si="6"/>
        <v>20.760122256780438</v>
      </c>
      <c r="X36" s="344">
        <f t="shared" si="6"/>
        <v>20.054660949714062</v>
      </c>
      <c r="Y36" s="344">
        <f t="shared" si="6"/>
        <v>20.039572537535932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11.176863968292803</v>
      </c>
      <c r="C37" s="344">
        <f>IF(OIS_ued!C$5=0,"",OIS_ued!C$5/C$5*1000)</f>
        <v>11.252486374644606</v>
      </c>
      <c r="D37" s="344">
        <f>IF(OIS_ued!D$5=0,"",OIS_ued!D$5/D$5*1000)</f>
        <v>11.869836086675399</v>
      </c>
      <c r="E37" s="344">
        <f>IF(OIS_ued!E$5=0,"",OIS_ued!E$5/E$5*1000)</f>
        <v>10.288583915319725</v>
      </c>
      <c r="F37" s="344">
        <f>IF(OIS_ued!F$5=0,"",OIS_ued!F$5/F$5*1000)</f>
        <v>10.95309730977279</v>
      </c>
      <c r="G37" s="344">
        <f>IF(OIS_ued!G$5=0,"",OIS_ued!G$5/G$5*1000)</f>
        <v>14.202943207688739</v>
      </c>
      <c r="H37" s="344">
        <f>IF(OIS_ued!H$5=0,"",OIS_ued!H$5/H$5*1000)</f>
        <v>11.738337637638816</v>
      </c>
      <c r="I37" s="344">
        <f>IF(OIS_ued!I$5=0,"",OIS_ued!I$5/I$5*1000)</f>
        <v>12.348486770809632</v>
      </c>
      <c r="J37" s="344">
        <f>IF(OIS_ued!J$5=0,"",OIS_ued!J$5/J$5*1000)</f>
        <v>12.225259095581531</v>
      </c>
      <c r="K37" s="344">
        <f>IF(OIS_ued!K$5=0,"",OIS_ued!K$5/K$5*1000)</f>
        <v>11.08905855900178</v>
      </c>
      <c r="L37" s="344">
        <f>IF(OIS_ued!L$5=0,"",OIS_ued!L$5/L$5*1000)</f>
        <v>12.094512790867864</v>
      </c>
      <c r="M37" s="344">
        <f>IF(OIS_ued!M$5=0,"",OIS_ued!M$5/M$5*1000)</f>
        <v>10.575760222415029</v>
      </c>
      <c r="N37" s="344">
        <f>IF(OIS_ued!N$5=0,"",OIS_ued!N$5/N$5*1000)</f>
        <v>9.6795254538908235</v>
      </c>
      <c r="O37" s="344">
        <f>IF(OIS_ued!O$5=0,"",OIS_ued!O$5/O$5*1000)</f>
        <v>9.0371624952848713</v>
      </c>
      <c r="P37" s="344">
        <f>IF(OIS_ued!P$5=0,"",OIS_ued!P$5/P$5*1000)</f>
        <v>7.9678232752518099</v>
      </c>
      <c r="Q37" s="344">
        <f>IF(OIS_ued!Q$5=0,"",OIS_ued!Q$5/Q$5*1000)</f>
        <v>7.9943547463044791</v>
      </c>
      <c r="R37" s="344">
        <f>IF(OIS_ued!R$5=0,"",OIS_ued!R$5/R$5*1000)</f>
        <v>7.6777186879868156</v>
      </c>
      <c r="S37" s="344">
        <f>IF(OIS_ued!S$5=0,"",OIS_ued!S$5/S$5*1000)</f>
        <v>7.6440579776237865</v>
      </c>
      <c r="T37" s="344">
        <f>IF(OIS_ued!T$5=0,"",OIS_ued!T$5/T$5*1000)</f>
        <v>8.0948820306292486</v>
      </c>
      <c r="U37" s="344">
        <f>IF(OIS_ued!U$5=0,"",OIS_ued!U$5/U$5*1000)</f>
        <v>8.4151822409626664</v>
      </c>
      <c r="V37" s="344">
        <f>IF(OIS_ued!V$5=0,"",OIS_ued!V$5/V$5*1000)</f>
        <v>7.9233332928951175</v>
      </c>
      <c r="W37" s="344">
        <f>IF(OIS_ued!W$5=0,"",OIS_ued!W$5/W$5*1000)</f>
        <v>8.0392667176784958</v>
      </c>
      <c r="X37" s="344">
        <f>IF(OIS_ued!X$5=0,"",OIS_ued!X$5/X$5*1000)</f>
        <v>7.7135794007419234</v>
      </c>
      <c r="Y37" s="344">
        <f>IF(OIS_ued!Y$5=0,"",OIS_ued!Y$5/Y$5*1000)</f>
        <v>7.7053893103432447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2.6039352668828601</v>
      </c>
      <c r="C38" s="345">
        <f t="shared" si="7"/>
        <v>2.600746588515364</v>
      </c>
      <c r="D38" s="345">
        <f t="shared" si="7"/>
        <v>2.5446254330078921</v>
      </c>
      <c r="E38" s="345">
        <f t="shared" si="7"/>
        <v>2.5203845299307726</v>
      </c>
      <c r="F38" s="345">
        <f t="shared" si="7"/>
        <v>2.5266152605970378</v>
      </c>
      <c r="G38" s="345">
        <f t="shared" si="7"/>
        <v>2.8414424665638465</v>
      </c>
      <c r="H38" s="345">
        <f t="shared" si="7"/>
        <v>2.6967756355928532</v>
      </c>
      <c r="I38" s="345">
        <f t="shared" si="7"/>
        <v>2.6499405241074374</v>
      </c>
      <c r="J38" s="345">
        <f t="shared" si="7"/>
        <v>2.5898640165314495</v>
      </c>
      <c r="K38" s="345">
        <f t="shared" si="7"/>
        <v>2.511231856879089</v>
      </c>
      <c r="L38" s="345">
        <f t="shared" si="7"/>
        <v>2.4983377985169781</v>
      </c>
      <c r="M38" s="345">
        <f t="shared" si="7"/>
        <v>2.7026995585548033</v>
      </c>
      <c r="N38" s="345">
        <f t="shared" si="7"/>
        <v>2.2302279178316948</v>
      </c>
      <c r="O38" s="345">
        <f t="shared" si="7"/>
        <v>2.0435319888236987</v>
      </c>
      <c r="P38" s="345">
        <f t="shared" si="7"/>
        <v>2.2864500901624458</v>
      </c>
      <c r="Q38" s="345">
        <f t="shared" si="7"/>
        <v>2.2397660909476218</v>
      </c>
      <c r="R38" s="345">
        <f t="shared" si="7"/>
        <v>2.3106265125575516</v>
      </c>
      <c r="S38" s="345">
        <f t="shared" si="7"/>
        <v>2.3025999692093695</v>
      </c>
      <c r="T38" s="345">
        <f t="shared" si="7"/>
        <v>2.1905526514127969</v>
      </c>
      <c r="U38" s="345">
        <f t="shared" si="7"/>
        <v>2.3532768942872759</v>
      </c>
      <c r="V38" s="345">
        <f t="shared" si="7"/>
        <v>2.3034078627019428</v>
      </c>
      <c r="W38" s="345">
        <f t="shared" si="7"/>
        <v>2.3139662513276908</v>
      </c>
      <c r="X38" s="345">
        <f t="shared" si="7"/>
        <v>2.3794120909383318</v>
      </c>
      <c r="Y38" s="345">
        <f t="shared" si="7"/>
        <v>2.3869922633879184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CY: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29.43286795013217</v>
      </c>
      <c r="C5" s="223">
        <v>29.777531351397439</v>
      </c>
      <c r="D5" s="223">
        <v>29.17273845140982</v>
      </c>
      <c r="E5" s="223">
        <v>30.24935284735356</v>
      </c>
      <c r="F5" s="223">
        <v>34.154774430508702</v>
      </c>
      <c r="G5" s="223">
        <v>56.310499145635177</v>
      </c>
      <c r="H5" s="223">
        <v>44.326989182401711</v>
      </c>
      <c r="I5" s="223">
        <v>50.34644802728026</v>
      </c>
      <c r="J5" s="223">
        <v>49.638756404938299</v>
      </c>
      <c r="K5" s="223">
        <v>42.56237295478418</v>
      </c>
      <c r="L5" s="223">
        <v>40.581854055550167</v>
      </c>
      <c r="M5" s="223">
        <v>55.939762419155038</v>
      </c>
      <c r="N5" s="223">
        <v>25.519260533104049</v>
      </c>
      <c r="O5" s="223">
        <v>17.00318142734309</v>
      </c>
      <c r="P5" s="223">
        <v>22.04368013757524</v>
      </c>
      <c r="Q5" s="223">
        <v>19.768615649183129</v>
      </c>
      <c r="R5" s="223">
        <v>23.224333619948361</v>
      </c>
      <c r="S5" s="223">
        <v>24.729148753224429</v>
      </c>
      <c r="T5" s="223">
        <v>22.894067067927779</v>
      </c>
      <c r="U5" s="223">
        <v>27.72527944969902</v>
      </c>
      <c r="V5" s="223">
        <v>25.106534823731739</v>
      </c>
      <c r="W5" s="223">
        <v>28.38340498710231</v>
      </c>
      <c r="X5" s="223">
        <v>35.015649183147033</v>
      </c>
      <c r="Y5" s="223">
        <v>35.80799656061906</v>
      </c>
      <c r="DA5" s="89" t="s">
        <v>3029</v>
      </c>
    </row>
    <row r="6" spans="1:105" ht="12" customHeight="1" x14ac:dyDescent="0.25">
      <c r="A6" s="55" t="s">
        <v>91</v>
      </c>
      <c r="B6" s="259">
        <v>0.2274888223772836</v>
      </c>
      <c r="C6" s="259">
        <v>0.23635146471191501</v>
      </c>
      <c r="D6" s="259">
        <v>0.26944422344826607</v>
      </c>
      <c r="E6" s="259">
        <v>0.30351273153757941</v>
      </c>
      <c r="F6" s="259">
        <v>0.37247113139074878</v>
      </c>
      <c r="G6" s="259">
        <v>0.3289272282463841</v>
      </c>
      <c r="H6" s="259">
        <v>0.36185734011203058</v>
      </c>
      <c r="I6" s="259">
        <v>0.5510948116205443</v>
      </c>
      <c r="J6" s="259">
        <v>0.61276355948145711</v>
      </c>
      <c r="K6" s="259">
        <v>0.55617043813951883</v>
      </c>
      <c r="L6" s="259">
        <v>0.56492097894855187</v>
      </c>
      <c r="M6" s="259">
        <v>0.5995152527416181</v>
      </c>
      <c r="N6" s="259">
        <v>0.52648888770994218</v>
      </c>
      <c r="O6" s="259">
        <v>0.4153326827173548</v>
      </c>
      <c r="P6" s="259">
        <v>0.40577193802842743</v>
      </c>
      <c r="Q6" s="259">
        <v>0.36410278255867112</v>
      </c>
      <c r="R6" s="259">
        <v>0.40421160919888488</v>
      </c>
      <c r="S6" s="259">
        <v>0.42603992979429489</v>
      </c>
      <c r="T6" s="259">
        <v>0.44946198477212701</v>
      </c>
      <c r="U6" s="259">
        <v>0.45374876509641199</v>
      </c>
      <c r="V6" s="259">
        <v>0.40395045002479102</v>
      </c>
      <c r="W6" s="259">
        <v>0.47823160016388983</v>
      </c>
      <c r="X6" s="259">
        <v>0.53043281229715178</v>
      </c>
      <c r="Y6" s="259">
        <v>0.54539809200215561</v>
      </c>
      <c r="DA6" s="67" t="s">
        <v>3047</v>
      </c>
    </row>
    <row r="7" spans="1:105" ht="12" customHeight="1" x14ac:dyDescent="0.25">
      <c r="A7" s="173" t="s">
        <v>92</v>
      </c>
      <c r="B7" s="224">
        <v>0.12449192614788521</v>
      </c>
      <c r="C7" s="224">
        <v>0.1282050108367061</v>
      </c>
      <c r="D7" s="224">
        <v>0.1434193130293237</v>
      </c>
      <c r="E7" s="224">
        <v>0.15904675865192089</v>
      </c>
      <c r="F7" s="224">
        <v>0.18725596537441999</v>
      </c>
      <c r="G7" s="224">
        <v>0.16903534742885051</v>
      </c>
      <c r="H7" s="224">
        <v>0.18417003349277891</v>
      </c>
      <c r="I7" s="224">
        <v>0.26410922109605661</v>
      </c>
      <c r="J7" s="224">
        <v>0.29400888592314228</v>
      </c>
      <c r="K7" s="224">
        <v>0.26961636034744157</v>
      </c>
      <c r="L7" s="224">
        <v>0.273249633575183</v>
      </c>
      <c r="M7" s="224">
        <v>0.28304268015473921</v>
      </c>
      <c r="N7" s="224">
        <v>0.2461881157394171</v>
      </c>
      <c r="O7" s="224">
        <v>0.19658194092184231</v>
      </c>
      <c r="P7" s="224">
        <v>0.1933758799825786</v>
      </c>
      <c r="Q7" s="224">
        <v>0.1755759344446827</v>
      </c>
      <c r="R7" s="224">
        <v>0.1939958059208621</v>
      </c>
      <c r="S7" s="224">
        <v>0.2045954857929064</v>
      </c>
      <c r="T7" s="224">
        <v>0.2156781496078983</v>
      </c>
      <c r="U7" s="224">
        <v>0.2171756172014763</v>
      </c>
      <c r="V7" s="224">
        <v>0.19603543384248029</v>
      </c>
      <c r="W7" s="224">
        <v>0.22873872538373641</v>
      </c>
      <c r="X7" s="224">
        <v>0.25096395093770202</v>
      </c>
      <c r="Y7" s="224">
        <v>0.25777546798639839</v>
      </c>
      <c r="DA7" s="177" t="s">
        <v>3048</v>
      </c>
    </row>
    <row r="8" spans="1:105" ht="12" customHeight="1" x14ac:dyDescent="0.25">
      <c r="A8" s="173" t="s">
        <v>93</v>
      </c>
      <c r="B8" s="224">
        <v>0.22509071516173609</v>
      </c>
      <c r="C8" s="224">
        <v>0.23058611976693291</v>
      </c>
      <c r="D8" s="224">
        <v>0.25499243973809887</v>
      </c>
      <c r="E8" s="224">
        <v>0.28001629615549689</v>
      </c>
      <c r="F8" s="224">
        <v>0.32081242103075158</v>
      </c>
      <c r="G8" s="224">
        <v>0.29387719725573153</v>
      </c>
      <c r="H8" s="224">
        <v>0.31814962734293067</v>
      </c>
      <c r="I8" s="224">
        <v>0.43737911989325101</v>
      </c>
      <c r="J8" s="224">
        <v>0.48731696588448098</v>
      </c>
      <c r="K8" s="224">
        <v>0.45026087979270568</v>
      </c>
      <c r="L8" s="224">
        <v>0.45559219624909641</v>
      </c>
      <c r="M8" s="224">
        <v>0.46350773897816527</v>
      </c>
      <c r="N8" s="224">
        <v>0.40020259795557772</v>
      </c>
      <c r="O8" s="224">
        <v>0.32253576089606772</v>
      </c>
      <c r="P8" s="224">
        <v>0.31890963419954232</v>
      </c>
      <c r="Q8" s="224">
        <v>0.29208652462617513</v>
      </c>
      <c r="R8" s="224">
        <v>0.32160955359544702</v>
      </c>
      <c r="S8" s="224">
        <v>0.33933273158654381</v>
      </c>
      <c r="T8" s="224">
        <v>0.35751221277189282</v>
      </c>
      <c r="U8" s="224">
        <v>0.35931071321447661</v>
      </c>
      <c r="V8" s="224">
        <v>0.3276357483249222</v>
      </c>
      <c r="W8" s="224">
        <v>0.3782516673469653</v>
      </c>
      <c r="X8" s="224">
        <v>0.41164212197948119</v>
      </c>
      <c r="Y8" s="224">
        <v>0.42248130046784799</v>
      </c>
      <c r="DA8" s="177" t="s">
        <v>3049</v>
      </c>
    </row>
    <row r="9" spans="1:105" ht="12" customHeight="1" x14ac:dyDescent="0.25">
      <c r="A9" s="173" t="s">
        <v>94</v>
      </c>
      <c r="B9" s="224">
        <v>7.9635834683517509E-2</v>
      </c>
      <c r="C9" s="224">
        <v>8.2897623702433754E-2</v>
      </c>
      <c r="D9" s="224">
        <v>9.4887905911643963E-2</v>
      </c>
      <c r="E9" s="224">
        <v>0.1072366922871081</v>
      </c>
      <c r="F9" s="224">
        <v>0.1327114891458282</v>
      </c>
      <c r="G9" s="224">
        <v>0.1166825269509475</v>
      </c>
      <c r="H9" s="224">
        <v>0.1286145564429643</v>
      </c>
      <c r="I9" s="224">
        <v>0.19816916649840019</v>
      </c>
      <c r="J9" s="224">
        <v>0.22029637096720969</v>
      </c>
      <c r="K9" s="224">
        <v>0.19956354827280989</v>
      </c>
      <c r="L9" s="224">
        <v>0.2027886814365652</v>
      </c>
      <c r="M9" s="224">
        <v>0.21617924937410271</v>
      </c>
      <c r="N9" s="224">
        <v>0.19017975045857491</v>
      </c>
      <c r="O9" s="224">
        <v>0.14969543645526229</v>
      </c>
      <c r="P9" s="224">
        <v>0.14606470664049509</v>
      </c>
      <c r="Q9" s="224">
        <v>0.1307768283145557</v>
      </c>
      <c r="R9" s="224">
        <v>0.14531200519013621</v>
      </c>
      <c r="S9" s="224">
        <v>0.15314187515264491</v>
      </c>
      <c r="T9" s="224">
        <v>0.1615841805714405</v>
      </c>
      <c r="U9" s="224">
        <v>0.16320370192871711</v>
      </c>
      <c r="V9" s="224">
        <v>0.14491480065423401</v>
      </c>
      <c r="W9" s="224">
        <v>0.17203136806696551</v>
      </c>
      <c r="X9" s="224">
        <v>0.1911936529163468</v>
      </c>
      <c r="Y9" s="224">
        <v>0.19662555356464409</v>
      </c>
      <c r="DA9" s="177" t="s">
        <v>3050</v>
      </c>
    </row>
    <row r="10" spans="1:105" ht="12" customHeight="1" x14ac:dyDescent="0.25">
      <c r="A10" s="56" t="s">
        <v>95</v>
      </c>
      <c r="B10" s="260">
        <v>0.77110973982596376</v>
      </c>
      <c r="C10" s="260">
        <v>0.78842258733440229</v>
      </c>
      <c r="D10" s="260">
        <v>0.77515598860598067</v>
      </c>
      <c r="E10" s="260">
        <v>0.80187503724196207</v>
      </c>
      <c r="F10" s="260">
        <v>0.92338654134802856</v>
      </c>
      <c r="G10" s="260">
        <v>1.580269622493214</v>
      </c>
      <c r="H10" s="260">
        <v>1.201348748187496</v>
      </c>
      <c r="I10" s="260">
        <v>1.44921677055182</v>
      </c>
      <c r="J10" s="260">
        <v>1.4622806296143169</v>
      </c>
      <c r="K10" s="260">
        <v>1.248011856438954</v>
      </c>
      <c r="L10" s="260">
        <v>1.137915643722772</v>
      </c>
      <c r="M10" s="260">
        <v>1.6380696424681629</v>
      </c>
      <c r="N10" s="260">
        <v>0.51840361364536736</v>
      </c>
      <c r="O10" s="260">
        <v>0.3959444753073843</v>
      </c>
      <c r="P10" s="260">
        <v>0.49367498519258579</v>
      </c>
      <c r="Q10" s="260">
        <v>0.36844994619821603</v>
      </c>
      <c r="R10" s="260">
        <v>0.47387318694292518</v>
      </c>
      <c r="S10" s="260">
        <v>0.45574928126031822</v>
      </c>
      <c r="T10" s="260">
        <v>0.43213295571773458</v>
      </c>
      <c r="U10" s="260">
        <v>0.42516651798767813</v>
      </c>
      <c r="V10" s="260">
        <v>0.38252495799115671</v>
      </c>
      <c r="W10" s="260">
        <v>0.45661841515754981</v>
      </c>
      <c r="X10" s="260">
        <v>0.8447641443943863</v>
      </c>
      <c r="Y10" s="260">
        <v>0.83589319325350719</v>
      </c>
      <c r="DA10" s="68" t="s">
        <v>3051</v>
      </c>
    </row>
    <row r="11" spans="1:105" ht="12" customHeight="1" x14ac:dyDescent="0.25">
      <c r="A11" s="37" t="s">
        <v>159</v>
      </c>
      <c r="B11" s="226">
        <v>0.67936950195889112</v>
      </c>
      <c r="C11" s="226">
        <v>0.68707441835932825</v>
      </c>
      <c r="D11" s="226">
        <v>0.65288666376411031</v>
      </c>
      <c r="E11" s="226">
        <v>0.66749188325382625</v>
      </c>
      <c r="F11" s="226">
        <v>0.71886537422356989</v>
      </c>
      <c r="G11" s="226">
        <v>1.4324814575074141</v>
      </c>
      <c r="H11" s="226">
        <v>1.0301852972610459</v>
      </c>
      <c r="I11" s="226">
        <v>1.07741993026954</v>
      </c>
      <c r="J11" s="226">
        <v>1.048795199618642</v>
      </c>
      <c r="K11" s="226">
        <v>0.88612073508802081</v>
      </c>
      <c r="L11" s="226">
        <v>0.76243765007342512</v>
      </c>
      <c r="M11" s="226">
        <v>1.2155294364542071</v>
      </c>
      <c r="N11" s="226">
        <v>0.26811295099128768</v>
      </c>
      <c r="O11" s="226">
        <v>0.1130010259228012</v>
      </c>
      <c r="P11" s="226">
        <v>0.20167582026476141</v>
      </c>
      <c r="Q11" s="226">
        <v>0.1158801608829991</v>
      </c>
      <c r="R11" s="226">
        <v>0.19927203242794631</v>
      </c>
      <c r="S11" s="226">
        <v>0.1866011621498242</v>
      </c>
      <c r="T11" s="226">
        <v>0.1505244112646198</v>
      </c>
      <c r="U11" s="226">
        <v>0.21674655935054521</v>
      </c>
      <c r="V11" s="226">
        <v>0.2021139201690085</v>
      </c>
      <c r="W11" s="226">
        <v>0.2106085440107458</v>
      </c>
      <c r="X11" s="226">
        <v>0.25822513009678733</v>
      </c>
      <c r="Y11" s="226">
        <v>0.2599096541235032</v>
      </c>
      <c r="DA11" s="69" t="s">
        <v>3052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0.4365434221645953</v>
      </c>
      <c r="Y13" s="226">
        <v>0.42639724847130739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9.1740237867072597E-2</v>
      </c>
      <c r="C15" s="226">
        <v>0.10134816897507409</v>
      </c>
      <c r="D15" s="226">
        <v>0.12226932484187041</v>
      </c>
      <c r="E15" s="226">
        <v>0.13438315398813591</v>
      </c>
      <c r="F15" s="226">
        <v>0.2045211671244587</v>
      </c>
      <c r="G15" s="226">
        <v>0.14778816498580011</v>
      </c>
      <c r="H15" s="226">
        <v>0.17116345092645041</v>
      </c>
      <c r="I15" s="226">
        <v>0.37179684028228072</v>
      </c>
      <c r="J15" s="226">
        <v>0.41348542999567578</v>
      </c>
      <c r="K15" s="226">
        <v>0.36189112135093321</v>
      </c>
      <c r="L15" s="226">
        <v>0.37547799364934648</v>
      </c>
      <c r="M15" s="226">
        <v>0.42254020601395559</v>
      </c>
      <c r="N15" s="226">
        <v>0.25029066265407962</v>
      </c>
      <c r="O15" s="226">
        <v>0.2829434493845831</v>
      </c>
      <c r="P15" s="226">
        <v>0.29199916492782441</v>
      </c>
      <c r="Q15" s="226">
        <v>0.25256978531521701</v>
      </c>
      <c r="R15" s="226">
        <v>0.27460115451497891</v>
      </c>
      <c r="S15" s="226">
        <v>0.26914811911049402</v>
      </c>
      <c r="T15" s="226">
        <v>0.28160854445311478</v>
      </c>
      <c r="U15" s="226">
        <v>0.208419958637133</v>
      </c>
      <c r="V15" s="226">
        <v>0.18041103782214821</v>
      </c>
      <c r="W15" s="226">
        <v>0.24600987114680389</v>
      </c>
      <c r="X15" s="226">
        <v>0.1499955921330037</v>
      </c>
      <c r="Y15" s="226">
        <v>0.14958629065869661</v>
      </c>
      <c r="DA15" s="69" t="s">
        <v>3056</v>
      </c>
    </row>
    <row r="16" spans="1:105" ht="12" customHeight="1" x14ac:dyDescent="0.25">
      <c r="A16" s="57" t="s">
        <v>3057</v>
      </c>
      <c r="B16" s="261">
        <v>8.3857938401433554</v>
      </c>
      <c r="C16" s="261">
        <v>8.4733500429214352</v>
      </c>
      <c r="D16" s="261">
        <v>8.1243334348019545</v>
      </c>
      <c r="E16" s="261">
        <v>8.3445760898900954</v>
      </c>
      <c r="F16" s="261">
        <v>10.747229538098249</v>
      </c>
      <c r="G16" s="261">
        <v>20.172817815764532</v>
      </c>
      <c r="H16" s="261">
        <v>14.346886284928781</v>
      </c>
      <c r="I16" s="261">
        <v>16.293242971126411</v>
      </c>
      <c r="J16" s="261">
        <v>15.64352104362316</v>
      </c>
      <c r="K16" s="261">
        <v>12.922613286196709</v>
      </c>
      <c r="L16" s="261">
        <v>12.22438897943745</v>
      </c>
      <c r="M16" s="261">
        <v>18.720454236138789</v>
      </c>
      <c r="N16" s="261">
        <v>4.3622365554683871</v>
      </c>
      <c r="O16" s="261">
        <v>2.2159063646900492</v>
      </c>
      <c r="P16" s="261">
        <v>3.8172167652852789</v>
      </c>
      <c r="Q16" s="261">
        <v>2.6463333016609289</v>
      </c>
      <c r="R16" s="261">
        <v>3.6238222087316019</v>
      </c>
      <c r="S16" s="261">
        <v>3.1262905524915121</v>
      </c>
      <c r="T16" s="261">
        <v>2.8369926953747271</v>
      </c>
      <c r="U16" s="261">
        <v>3.480537944877844</v>
      </c>
      <c r="V16" s="261">
        <v>3.5146716063997738</v>
      </c>
      <c r="W16" s="261">
        <v>3.7824226269838128</v>
      </c>
      <c r="X16" s="261">
        <v>4.8378267613791879</v>
      </c>
      <c r="Y16" s="261">
        <v>4.7045315806881236</v>
      </c>
      <c r="DA16" s="70" t="s">
        <v>3058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1.000100570895373</v>
      </c>
      <c r="I19" s="229">
        <v>1.00010057089658</v>
      </c>
      <c r="J19" s="229">
        <v>0.50005028544768315</v>
      </c>
      <c r="K19" s="229">
        <v>1.0001005708941719</v>
      </c>
      <c r="L19" s="229">
        <v>0.50005028544727281</v>
      </c>
      <c r="M19" s="229">
        <v>0.50005028544905261</v>
      </c>
      <c r="N19" s="229">
        <v>0.5000502854192419</v>
      </c>
      <c r="O19" s="229">
        <v>0</v>
      </c>
      <c r="P19" s="229">
        <v>0.5000502853920914</v>
      </c>
      <c r="Q19" s="229">
        <v>0.50005028531153406</v>
      </c>
      <c r="R19" s="229">
        <v>0.50005028540293439</v>
      </c>
      <c r="S19" s="229">
        <v>0.58065393855315595</v>
      </c>
      <c r="T19" s="229">
        <v>0.60635094494806807</v>
      </c>
      <c r="U19" s="229">
        <v>0.67184872501506487</v>
      </c>
      <c r="V19" s="229">
        <v>0.65133399774979173</v>
      </c>
      <c r="W19" s="229">
        <v>0.60904975394226613</v>
      </c>
      <c r="X19" s="229">
        <v>0.59464110678522997</v>
      </c>
      <c r="Y19" s="229">
        <v>0.51756190501028843</v>
      </c>
      <c r="DA19" s="73" t="s">
        <v>3061</v>
      </c>
    </row>
    <row r="20" spans="1:105" ht="12" customHeight="1" x14ac:dyDescent="0.25">
      <c r="A20" s="46" t="s">
        <v>159</v>
      </c>
      <c r="B20" s="229">
        <v>8.3857938401433554</v>
      </c>
      <c r="C20" s="229">
        <v>8.4733500429214352</v>
      </c>
      <c r="D20" s="229">
        <v>8.1243334348019545</v>
      </c>
      <c r="E20" s="229">
        <v>8.3445760898900954</v>
      </c>
      <c r="F20" s="229">
        <v>5.9407753014312128</v>
      </c>
      <c r="G20" s="229">
        <v>6.2044710726459176</v>
      </c>
      <c r="H20" s="229">
        <v>5.2316534919891602</v>
      </c>
      <c r="I20" s="229">
        <v>3.7534326010993122</v>
      </c>
      <c r="J20" s="229">
        <v>4.3977748950734954</v>
      </c>
      <c r="K20" s="229">
        <v>4.5942394362331482</v>
      </c>
      <c r="L20" s="229">
        <v>3.1337039020174822</v>
      </c>
      <c r="M20" s="229">
        <v>3.5821635183248808</v>
      </c>
      <c r="N20" s="229">
        <v>2.8185654252765771</v>
      </c>
      <c r="O20" s="229">
        <v>1.1767238174939081</v>
      </c>
      <c r="P20" s="229">
        <v>1.053849995412105</v>
      </c>
      <c r="Q20" s="229">
        <v>0.91851436776631357</v>
      </c>
      <c r="R20" s="229">
        <v>1.2925549296272461</v>
      </c>
      <c r="S20" s="229">
        <v>1.600945251857705</v>
      </c>
      <c r="T20" s="229">
        <v>1.375214900861873</v>
      </c>
      <c r="U20" s="229">
        <v>1.9985338542953881</v>
      </c>
      <c r="V20" s="229">
        <v>1.734150206926669</v>
      </c>
      <c r="W20" s="229">
        <v>1.840723158001194</v>
      </c>
      <c r="X20" s="229">
        <v>2.8931696865667198</v>
      </c>
      <c r="Y20" s="229">
        <v>2.9333797231280032</v>
      </c>
      <c r="DA20" s="73" t="s">
        <v>3062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11.34990525596441</v>
      </c>
      <c r="H21" s="229">
        <v>8.1151322220442399</v>
      </c>
      <c r="I21" s="229">
        <v>11.53970979913052</v>
      </c>
      <c r="J21" s="229">
        <v>10.745695863101981</v>
      </c>
      <c r="K21" s="229">
        <v>7.328273279069391</v>
      </c>
      <c r="L21" s="229">
        <v>8.5906347919727004</v>
      </c>
      <c r="M21" s="229">
        <v>14.638240432364849</v>
      </c>
      <c r="N21" s="229">
        <v>1.0436208447725679</v>
      </c>
      <c r="O21" s="229">
        <v>1.03918254719614</v>
      </c>
      <c r="P21" s="229">
        <v>2.2633164844810829</v>
      </c>
      <c r="Q21" s="229">
        <v>1.227768648583081</v>
      </c>
      <c r="R21" s="229">
        <v>1.831216993701422</v>
      </c>
      <c r="S21" s="229">
        <v>0.93859362163238413</v>
      </c>
      <c r="T21" s="229">
        <v>0.85105082406656962</v>
      </c>
      <c r="U21" s="229">
        <v>0.80577934006936069</v>
      </c>
      <c r="V21" s="229">
        <v>1.0113005964770121</v>
      </c>
      <c r="W21" s="229">
        <v>1.3326497150403529</v>
      </c>
      <c r="X21" s="229">
        <v>1.336430413425858</v>
      </c>
      <c r="Y21" s="229">
        <v>1.253589952549832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4.8064542366670349</v>
      </c>
      <c r="G22" s="229">
        <v>2.618441487154203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6.0977404482660622E-3</v>
      </c>
      <c r="T22" s="229">
        <v>4.3760254982159411E-3</v>
      </c>
      <c r="U22" s="229">
        <v>4.3760254980300299E-3</v>
      </c>
      <c r="V22" s="229">
        <v>0.1178868052463015</v>
      </c>
      <c r="W22" s="229">
        <v>0</v>
      </c>
      <c r="X22" s="229">
        <v>1.3585554601379101E-2</v>
      </c>
      <c r="Y22" s="229">
        <v>0</v>
      </c>
      <c r="DA22" s="73" t="s">
        <v>3064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3067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10.630848946820388</v>
      </c>
      <c r="C27" s="261">
        <f t="shared" si="0"/>
        <v>10.739543150709807</v>
      </c>
      <c r="D27" s="261">
        <f t="shared" si="0"/>
        <v>10.316782442838505</v>
      </c>
      <c r="E27" s="261">
        <f t="shared" si="0"/>
        <v>10.601166951375522</v>
      </c>
      <c r="F27" s="261">
        <f t="shared" si="0"/>
        <v>11.099680454987412</v>
      </c>
      <c r="G27" s="261">
        <f t="shared" si="0"/>
        <v>20.466636228073494</v>
      </c>
      <c r="H27" s="261">
        <f t="shared" si="0"/>
        <v>15.934480622316078</v>
      </c>
      <c r="I27" s="261">
        <f t="shared" si="0"/>
        <v>17.578382941924506</v>
      </c>
      <c r="J27" s="261">
        <f t="shared" si="0"/>
        <v>16.926775501096525</v>
      </c>
      <c r="K27" s="261">
        <f t="shared" si="0"/>
        <v>14.315508933158114</v>
      </c>
      <c r="L27" s="261">
        <f t="shared" si="0"/>
        <v>13.478904687982819</v>
      </c>
      <c r="M27" s="261">
        <f t="shared" si="0"/>
        <v>19.623094695322958</v>
      </c>
      <c r="N27" s="261">
        <f t="shared" si="0"/>
        <v>8.6050937874483928</v>
      </c>
      <c r="O27" s="261">
        <f t="shared" si="0"/>
        <v>5.3954499038849608</v>
      </c>
      <c r="P27" s="261">
        <f t="shared" si="0"/>
        <v>7.7885069833973271</v>
      </c>
      <c r="Q27" s="261">
        <f t="shared" si="0"/>
        <v>7.0456454751768387</v>
      </c>
      <c r="R27" s="261">
        <f t="shared" si="0"/>
        <v>8.4023581995357937</v>
      </c>
      <c r="S27" s="261">
        <f t="shared" si="0"/>
        <v>9.0827161446278488</v>
      </c>
      <c r="T27" s="261">
        <f t="shared" si="0"/>
        <v>8.044182819004881</v>
      </c>
      <c r="U27" s="261">
        <f t="shared" si="0"/>
        <v>10.37211031012953</v>
      </c>
      <c r="V27" s="261">
        <f t="shared" si="0"/>
        <v>9.2354690773740238</v>
      </c>
      <c r="W27" s="261">
        <f t="shared" si="0"/>
        <v>10.478963918553553</v>
      </c>
      <c r="X27" s="261">
        <f t="shared" si="0"/>
        <v>13.330471320937242</v>
      </c>
      <c r="Y27" s="261">
        <f t="shared" si="0"/>
        <v>13.791837933743523</v>
      </c>
      <c r="DA27" s="70"/>
    </row>
    <row r="28" spans="1:105" ht="12" customHeight="1" x14ac:dyDescent="0.25">
      <c r="A28" s="60" t="s">
        <v>3070</v>
      </c>
      <c r="B28" s="262">
        <v>10.403110944561989</v>
      </c>
      <c r="C28" s="262">
        <v>10.511800211351551</v>
      </c>
      <c r="D28" s="262">
        <v>10.07849360404334</v>
      </c>
      <c r="E28" s="262">
        <v>10.35229778649008</v>
      </c>
      <c r="F28" s="262">
        <v>10.85608845657406</v>
      </c>
      <c r="G28" s="262">
        <v>20.222893027357809</v>
      </c>
      <c r="H28" s="262">
        <v>15.68028110034666</v>
      </c>
      <c r="I28" s="262">
        <v>17.318958312840181</v>
      </c>
      <c r="J28" s="262">
        <v>16.635627956031751</v>
      </c>
      <c r="K28" s="262">
        <v>14.029714575051351</v>
      </c>
      <c r="L28" s="262">
        <v>13.19336162840041</v>
      </c>
      <c r="M28" s="262">
        <v>19.3741934553017</v>
      </c>
      <c r="N28" s="262">
        <v>8.4050532095952928</v>
      </c>
      <c r="O28" s="262">
        <v>5.2191521471400844</v>
      </c>
      <c r="P28" s="262">
        <v>7.6059789819743031</v>
      </c>
      <c r="Q28" s="262">
        <v>6.8658101928177038</v>
      </c>
      <c r="R28" s="262">
        <v>8.2098975203743585</v>
      </c>
      <c r="S28" s="262">
        <v>8.8788991211382822</v>
      </c>
      <c r="T28" s="262">
        <v>7.8304493004761113</v>
      </c>
      <c r="U28" s="262">
        <v>10.16070264645742</v>
      </c>
      <c r="V28" s="262">
        <v>9.0262474334426113</v>
      </c>
      <c r="W28" s="262">
        <v>10.2573582298386</v>
      </c>
      <c r="X28" s="262">
        <v>13.1060673783802</v>
      </c>
      <c r="Y28" s="262">
        <v>13.56320093394551</v>
      </c>
      <c r="DA28" s="72" t="s">
        <v>3071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0.92645570120139975</v>
      </c>
      <c r="I30" s="230">
        <v>0.92645570120251719</v>
      </c>
      <c r="J30" s="230">
        <v>0.46322785060069638</v>
      </c>
      <c r="K30" s="230">
        <v>0.92645570120028664</v>
      </c>
      <c r="L30" s="230">
        <v>0.46322785060031652</v>
      </c>
      <c r="M30" s="230">
        <v>0.46322785060196497</v>
      </c>
      <c r="N30" s="230">
        <v>0.46322785057434968</v>
      </c>
      <c r="O30" s="230">
        <v>0</v>
      </c>
      <c r="P30" s="230">
        <v>0.46322785054919868</v>
      </c>
      <c r="Q30" s="230">
        <v>0.4632278504745731</v>
      </c>
      <c r="R30" s="230">
        <v>0.46322785055924293</v>
      </c>
      <c r="S30" s="230">
        <v>0.5397066262219008</v>
      </c>
      <c r="T30" s="230">
        <v>0.56312102087317217</v>
      </c>
      <c r="U30" s="230">
        <v>0.62379739376125787</v>
      </c>
      <c r="V30" s="230">
        <v>0.60381946310870382</v>
      </c>
      <c r="W30" s="230">
        <v>0.56420087466798619</v>
      </c>
      <c r="X30" s="230">
        <v>0.62935994554578634</v>
      </c>
      <c r="Y30" s="230">
        <v>0.54825947815240206</v>
      </c>
      <c r="DA30" s="71" t="s">
        <v>3073</v>
      </c>
    </row>
    <row r="31" spans="1:105" ht="12" customHeight="1" x14ac:dyDescent="0.25">
      <c r="A31" s="59" t="s">
        <v>159</v>
      </c>
      <c r="B31" s="230">
        <v>10.403110944561989</v>
      </c>
      <c r="C31" s="230">
        <v>10.511800211351551</v>
      </c>
      <c r="D31" s="230">
        <v>10.07849360404334</v>
      </c>
      <c r="E31" s="230">
        <v>10.35229778649008</v>
      </c>
      <c r="F31" s="230">
        <v>10.85608845657406</v>
      </c>
      <c r="G31" s="230">
        <v>8.5066962071167964</v>
      </c>
      <c r="H31" s="230">
        <v>7.236270933212845</v>
      </c>
      <c r="I31" s="230">
        <v>5.7025477763528123</v>
      </c>
      <c r="J31" s="230">
        <v>6.2179900336177729</v>
      </c>
      <c r="K31" s="230">
        <v>6.3146210538792724</v>
      </c>
      <c r="L31" s="230">
        <v>4.7720915452706336</v>
      </c>
      <c r="M31" s="230">
        <v>5.3506480738541091</v>
      </c>
      <c r="N31" s="230">
        <v>6.3504753933719478</v>
      </c>
      <c r="O31" s="230">
        <v>3.6346153100617871</v>
      </c>
      <c r="P31" s="230">
        <v>3.1768293962228511</v>
      </c>
      <c r="Q31" s="230">
        <v>4.0133092456767114</v>
      </c>
      <c r="R31" s="230">
        <v>4.1830687405537281</v>
      </c>
      <c r="S31" s="230">
        <v>5.9654767614589517</v>
      </c>
      <c r="T31" s="230">
        <v>5.1155288206512308</v>
      </c>
      <c r="U31" s="230">
        <v>7.4988196719766762</v>
      </c>
      <c r="V31" s="230">
        <v>6.2765653325195041</v>
      </c>
      <c r="W31" s="230">
        <v>7.040602103773276</v>
      </c>
      <c r="X31" s="230">
        <v>9.1312314317108125</v>
      </c>
      <c r="Y31" s="230">
        <v>9.2325052006695145</v>
      </c>
      <c r="DA31" s="71" t="s">
        <v>3074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11.716196820241009</v>
      </c>
      <c r="H32" s="230">
        <v>7.5175544659324149</v>
      </c>
      <c r="I32" s="230">
        <v>10.689954835284849</v>
      </c>
      <c r="J32" s="230">
        <v>9.9544100718132853</v>
      </c>
      <c r="K32" s="230">
        <v>6.7886378199717941</v>
      </c>
      <c r="L32" s="230">
        <v>7.958042232529464</v>
      </c>
      <c r="M32" s="230">
        <v>13.56031753084563</v>
      </c>
      <c r="N32" s="230">
        <v>1.591349965648996</v>
      </c>
      <c r="O32" s="230">
        <v>1.584536837078298</v>
      </c>
      <c r="P32" s="230">
        <v>3.965921735202254</v>
      </c>
      <c r="Q32" s="230">
        <v>2.38927309666642</v>
      </c>
      <c r="R32" s="230">
        <v>3.5636009292613871</v>
      </c>
      <c r="S32" s="230">
        <v>2.3737157334574301</v>
      </c>
      <c r="T32" s="230">
        <v>2.1517994589517082</v>
      </c>
      <c r="U32" s="230">
        <v>2.0380855807194891</v>
      </c>
      <c r="V32" s="230">
        <v>2.1458626378144028</v>
      </c>
      <c r="W32" s="230">
        <v>2.6525552513973381</v>
      </c>
      <c r="X32" s="230">
        <v>3.3454760011236009</v>
      </c>
      <c r="Y32" s="230">
        <v>3.7824362551235908</v>
      </c>
      <c r="DA32" s="71" t="s">
        <v>3075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3076</v>
      </c>
    </row>
    <row r="34" spans="1:105" ht="12" customHeight="1" x14ac:dyDescent="0.25">
      <c r="A34" s="60" t="s">
        <v>3077</v>
      </c>
      <c r="B34" s="262">
        <v>0.2277380022583991</v>
      </c>
      <c r="C34" s="262">
        <v>0.2277429393582564</v>
      </c>
      <c r="D34" s="262">
        <v>0.23828883879516571</v>
      </c>
      <c r="E34" s="262">
        <v>0.24886916488544111</v>
      </c>
      <c r="F34" s="262">
        <v>0.24359199841335219</v>
      </c>
      <c r="G34" s="262">
        <v>0.243743200715685</v>
      </c>
      <c r="H34" s="262">
        <v>0.25419952196941831</v>
      </c>
      <c r="I34" s="262">
        <v>0.25942462908432617</v>
      </c>
      <c r="J34" s="262">
        <v>0.2911475450647753</v>
      </c>
      <c r="K34" s="262">
        <v>0.28579435810676268</v>
      </c>
      <c r="L34" s="262">
        <v>0.28554305958240878</v>
      </c>
      <c r="M34" s="262">
        <v>0.24890124002125821</v>
      </c>
      <c r="N34" s="262">
        <v>0.2000405778530997</v>
      </c>
      <c r="O34" s="262">
        <v>0.1762977567448763</v>
      </c>
      <c r="P34" s="262">
        <v>0.18252800142302381</v>
      </c>
      <c r="Q34" s="262">
        <v>0.17983528235913501</v>
      </c>
      <c r="R34" s="262">
        <v>0.1924606791614345</v>
      </c>
      <c r="S34" s="262">
        <v>0.20381702348956601</v>
      </c>
      <c r="T34" s="262">
        <v>0.21373351852876951</v>
      </c>
      <c r="U34" s="262">
        <v>0.21140766367211011</v>
      </c>
      <c r="V34" s="262">
        <v>0.20922164393141321</v>
      </c>
      <c r="W34" s="262">
        <v>0.22160568871495359</v>
      </c>
      <c r="X34" s="262">
        <v>0.22440394255704249</v>
      </c>
      <c r="Y34" s="262">
        <v>0.22863699979801391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2.4546558273821559</v>
      </c>
      <c r="C35" s="261">
        <f t="shared" si="1"/>
        <v>2.4800326574385068</v>
      </c>
      <c r="D35" s="261">
        <f t="shared" si="1"/>
        <v>2.3799743823249351</v>
      </c>
      <c r="E35" s="261">
        <f t="shared" si="1"/>
        <v>2.4448655953734728</v>
      </c>
      <c r="F35" s="261">
        <f t="shared" si="1"/>
        <v>3.0232286711515912</v>
      </c>
      <c r="G35" s="261">
        <f t="shared" si="1"/>
        <v>6.1679464323600213</v>
      </c>
      <c r="H35" s="261">
        <f t="shared" si="1"/>
        <v>4.3817783889038067</v>
      </c>
      <c r="I35" s="261">
        <f t="shared" si="1"/>
        <v>5.0184672600267763</v>
      </c>
      <c r="J35" s="261">
        <f t="shared" si="1"/>
        <v>4.8220282044586851</v>
      </c>
      <c r="K35" s="261">
        <f t="shared" si="1"/>
        <v>3.9613701663804068</v>
      </c>
      <c r="L35" s="261">
        <f t="shared" si="1"/>
        <v>3.7561618980552196</v>
      </c>
      <c r="M35" s="261">
        <f t="shared" si="1"/>
        <v>5.8096020342176438</v>
      </c>
      <c r="N35" s="261">
        <f t="shared" si="1"/>
        <v>1.0079840661854529</v>
      </c>
      <c r="O35" s="261">
        <f t="shared" si="1"/>
        <v>0.4317788687415603</v>
      </c>
      <c r="P35" s="261">
        <f t="shared" si="1"/>
        <v>0.85955872850389314</v>
      </c>
      <c r="Q35" s="261">
        <f t="shared" si="1"/>
        <v>0.45382946877759167</v>
      </c>
      <c r="R35" s="261">
        <f t="shared" si="1"/>
        <v>0.7263345353373577</v>
      </c>
      <c r="S35" s="261">
        <f t="shared" si="1"/>
        <v>0.46377929573664545</v>
      </c>
      <c r="T35" s="261">
        <f t="shared" si="1"/>
        <v>0.4449205182471489</v>
      </c>
      <c r="U35" s="261">
        <f t="shared" si="1"/>
        <v>0.48930444436946979</v>
      </c>
      <c r="V35" s="261">
        <f t="shared" si="1"/>
        <v>0.58603525572599235</v>
      </c>
      <c r="W35" s="261">
        <f t="shared" si="1"/>
        <v>0.60385130213785565</v>
      </c>
      <c r="X35" s="261">
        <f t="shared" si="1"/>
        <v>0.76501723680554112</v>
      </c>
      <c r="Y35" s="261">
        <f t="shared" si="1"/>
        <v>0.67158640886016685</v>
      </c>
      <c r="DA35" s="70"/>
    </row>
    <row r="36" spans="1:105" ht="12" customHeight="1" x14ac:dyDescent="0.25">
      <c r="A36" s="60" t="s">
        <v>3080</v>
      </c>
      <c r="B36" s="262">
        <v>1.0236078640624211</v>
      </c>
      <c r="C36" s="262">
        <v>1.034292629836681</v>
      </c>
      <c r="D36" s="262">
        <v>0.9917029334224392</v>
      </c>
      <c r="E36" s="262">
        <v>1.0185641517637509</v>
      </c>
      <c r="F36" s="262">
        <v>1.1397009268700209</v>
      </c>
      <c r="G36" s="262">
        <v>2.53324925096936</v>
      </c>
      <c r="H36" s="262">
        <v>1.83387392895632</v>
      </c>
      <c r="I36" s="262">
        <v>2.1017255918256419</v>
      </c>
      <c r="J36" s="262">
        <v>2.0176310051752688</v>
      </c>
      <c r="K36" s="262">
        <v>1.6554821206036361</v>
      </c>
      <c r="L36" s="262">
        <v>1.569089598086574</v>
      </c>
      <c r="M36" s="262">
        <v>2.4352938851433441</v>
      </c>
      <c r="N36" s="262">
        <v>0.41569076958524348</v>
      </c>
      <c r="O36" s="262">
        <v>0.17411345609328649</v>
      </c>
      <c r="P36" s="262">
        <v>0.35395959690198853</v>
      </c>
      <c r="Q36" s="262">
        <v>0.1832436512320462</v>
      </c>
      <c r="R36" s="262">
        <v>0.2974320454116971</v>
      </c>
      <c r="S36" s="262">
        <v>0.18627482216497479</v>
      </c>
      <c r="T36" s="262">
        <v>0.17793374813544041</v>
      </c>
      <c r="U36" s="262">
        <v>0.19672294752529029</v>
      </c>
      <c r="V36" s="262">
        <v>0.23759591450431961</v>
      </c>
      <c r="W36" s="262">
        <v>0.24458917236972319</v>
      </c>
      <c r="X36" s="262">
        <v>0.31232648416751468</v>
      </c>
      <c r="Y36" s="262">
        <v>0.27280258870181112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0.13433607667420289</v>
      </c>
      <c r="I38" s="230">
        <v>0.13433607667436501</v>
      </c>
      <c r="J38" s="230">
        <v>6.7168038337100985E-2</v>
      </c>
      <c r="K38" s="230">
        <v>0.1343360766740416</v>
      </c>
      <c r="L38" s="230">
        <v>6.7168038337045877E-2</v>
      </c>
      <c r="M38" s="230">
        <v>6.7168038337284949E-2</v>
      </c>
      <c r="N38" s="230">
        <v>6.7168038333280722E-2</v>
      </c>
      <c r="O38" s="230">
        <v>0</v>
      </c>
      <c r="P38" s="230">
        <v>6.7168038329633806E-2</v>
      </c>
      <c r="Q38" s="230">
        <v>6.71680383188131E-2</v>
      </c>
      <c r="R38" s="230">
        <v>6.7168038331090238E-2</v>
      </c>
      <c r="S38" s="230">
        <v>7.8257460802175619E-2</v>
      </c>
      <c r="T38" s="230">
        <v>8.1652548026609983E-2</v>
      </c>
      <c r="U38" s="230">
        <v>9.0450622095382363E-2</v>
      </c>
      <c r="V38" s="230">
        <v>8.7553822150762087E-2</v>
      </c>
      <c r="W38" s="230">
        <v>8.1809126826857981E-2</v>
      </c>
      <c r="X38" s="230">
        <v>7.6840154055368884E-2</v>
      </c>
      <c r="Y38" s="230">
        <v>6.6835751051212852E-2</v>
      </c>
      <c r="DA38" s="71" t="s">
        <v>3083</v>
      </c>
    </row>
    <row r="39" spans="1:105" ht="12" customHeight="1" x14ac:dyDescent="0.25">
      <c r="A39" s="59" t="s">
        <v>159</v>
      </c>
      <c r="B39" s="230">
        <v>1.0236078640624211</v>
      </c>
      <c r="C39" s="230">
        <v>1.034292629836681</v>
      </c>
      <c r="D39" s="230">
        <v>0.9917029334224392</v>
      </c>
      <c r="E39" s="230">
        <v>1.0185641517637509</v>
      </c>
      <c r="F39" s="230">
        <v>1.1397009268700209</v>
      </c>
      <c r="G39" s="230">
        <v>0.83440071203441235</v>
      </c>
      <c r="H39" s="230">
        <v>0.60949245472191704</v>
      </c>
      <c r="I39" s="230">
        <v>0.41734606403497471</v>
      </c>
      <c r="J39" s="230">
        <v>0.50707350642524118</v>
      </c>
      <c r="K39" s="230">
        <v>0.53679356003368395</v>
      </c>
      <c r="L39" s="230">
        <v>0.34800543603275591</v>
      </c>
      <c r="M39" s="230">
        <v>0.40187980483344182</v>
      </c>
      <c r="N39" s="230">
        <v>0.232707836020935</v>
      </c>
      <c r="O39" s="230">
        <v>5.8789323616061963E-2</v>
      </c>
      <c r="P39" s="230">
        <v>5.5703651984884847E-2</v>
      </c>
      <c r="Q39" s="230">
        <v>0</v>
      </c>
      <c r="R39" s="230">
        <v>5.7137225276763237E-2</v>
      </c>
      <c r="S39" s="230">
        <v>4.0340354327870039E-2</v>
      </c>
      <c r="T39" s="230">
        <v>3.4961165452021388E-2</v>
      </c>
      <c r="U39" s="230">
        <v>4.8261497519707451E-2</v>
      </c>
      <c r="V39" s="230">
        <v>6.128645079827269E-2</v>
      </c>
      <c r="W39" s="230">
        <v>3.9097610096448653E-2</v>
      </c>
      <c r="X39" s="230">
        <v>0.13819261632186039</v>
      </c>
      <c r="Y39" s="230">
        <v>0.1398416701542361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1.698848538934947</v>
      </c>
      <c r="H40" s="230">
        <v>1.0900453975602</v>
      </c>
      <c r="I40" s="230">
        <v>1.5500434511163019</v>
      </c>
      <c r="J40" s="230">
        <v>1.443389460412926</v>
      </c>
      <c r="K40" s="230">
        <v>0.98435248389591012</v>
      </c>
      <c r="L40" s="230">
        <v>1.1539161237167721</v>
      </c>
      <c r="M40" s="230">
        <v>1.9662460419726171</v>
      </c>
      <c r="N40" s="230">
        <v>0.1158148952310278</v>
      </c>
      <c r="O40" s="230">
        <v>0.11532413247722451</v>
      </c>
      <c r="P40" s="230">
        <v>0.23108790658746989</v>
      </c>
      <c r="Q40" s="230">
        <v>0.11607561291323309</v>
      </c>
      <c r="R40" s="230">
        <v>0.17312678180384361</v>
      </c>
      <c r="S40" s="230">
        <v>6.7677007034929085E-2</v>
      </c>
      <c r="T40" s="230">
        <v>6.1320034656809019E-2</v>
      </c>
      <c r="U40" s="230">
        <v>5.8010827910200527E-2</v>
      </c>
      <c r="V40" s="230">
        <v>8.87556415552848E-2</v>
      </c>
      <c r="W40" s="230">
        <v>0.12368243544641649</v>
      </c>
      <c r="X40" s="230">
        <v>9.7293713790285452E-2</v>
      </c>
      <c r="Y40" s="230">
        <v>6.6125167496362075E-2</v>
      </c>
      <c r="DA40" s="71" t="s">
        <v>3085</v>
      </c>
    </row>
    <row r="41" spans="1:105" ht="12" customHeight="1" x14ac:dyDescent="0.25">
      <c r="A41" s="59" t="s">
        <v>35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3086</v>
      </c>
    </row>
    <row r="42" spans="1:105" ht="12" customHeight="1" x14ac:dyDescent="0.25">
      <c r="A42" s="60" t="s">
        <v>3087</v>
      </c>
      <c r="B42" s="262">
        <v>1.407460813085829</v>
      </c>
      <c r="C42" s="262">
        <v>1.4221523660254349</v>
      </c>
      <c r="D42" s="262">
        <v>1.3635915334558539</v>
      </c>
      <c r="E42" s="262">
        <v>1.4005257086751579</v>
      </c>
      <c r="F42" s="262">
        <v>1.85829857301733</v>
      </c>
      <c r="G42" s="262">
        <v>3.6094523498879658</v>
      </c>
      <c r="H42" s="262">
        <v>2.5215766523149399</v>
      </c>
      <c r="I42" s="262">
        <v>2.8898726887602582</v>
      </c>
      <c r="J42" s="262">
        <v>2.7742426321159939</v>
      </c>
      <c r="K42" s="262">
        <v>2.2762879158299989</v>
      </c>
      <c r="L42" s="262">
        <v>2.1574981973690388</v>
      </c>
      <c r="M42" s="262">
        <v>3.3485290920720971</v>
      </c>
      <c r="N42" s="262">
        <v>0.57157480817970974</v>
      </c>
      <c r="O42" s="262">
        <v>0.23940600212826879</v>
      </c>
      <c r="P42" s="262">
        <v>0.48669444574023429</v>
      </c>
      <c r="Q42" s="262">
        <v>0.25196002044406363</v>
      </c>
      <c r="R42" s="262">
        <v>0.40896906244108339</v>
      </c>
      <c r="S42" s="262">
        <v>0.25639485328167988</v>
      </c>
      <c r="T42" s="262">
        <v>0.24485008426408589</v>
      </c>
      <c r="U42" s="262">
        <v>0.27068570310671097</v>
      </c>
      <c r="V42" s="262">
        <v>0.3267699566716335</v>
      </c>
      <c r="W42" s="262">
        <v>0.33631011200836941</v>
      </c>
      <c r="X42" s="262">
        <v>0.42944891573033278</v>
      </c>
      <c r="Y42" s="262">
        <v>0.37510355946499008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0.18471210542702909</v>
      </c>
      <c r="I45" s="229">
        <v>0.18471210542725189</v>
      </c>
      <c r="J45" s="229">
        <v>9.2356052713513867E-2</v>
      </c>
      <c r="K45" s="229">
        <v>0.1847121054268071</v>
      </c>
      <c r="L45" s="229">
        <v>9.2356052713438108E-2</v>
      </c>
      <c r="M45" s="229">
        <v>9.235605271376679E-2</v>
      </c>
      <c r="N45" s="229">
        <v>9.2356052708260972E-2</v>
      </c>
      <c r="O45" s="229">
        <v>0</v>
      </c>
      <c r="P45" s="229">
        <v>9.2356052703246483E-2</v>
      </c>
      <c r="Q45" s="229">
        <v>9.2356052688368037E-2</v>
      </c>
      <c r="R45" s="229">
        <v>9.235605270524902E-2</v>
      </c>
      <c r="S45" s="229">
        <v>0.1072430259875041</v>
      </c>
      <c r="T45" s="229">
        <v>0.1119890968252865</v>
      </c>
      <c r="U45" s="229">
        <v>0.1240861130745024</v>
      </c>
      <c r="V45" s="229">
        <v>0.1202971756659002</v>
      </c>
      <c r="W45" s="229">
        <v>0.1124875493869297</v>
      </c>
      <c r="X45" s="229">
        <v>0.1056552118261322</v>
      </c>
      <c r="Y45" s="229">
        <v>9.1899157695417663E-2</v>
      </c>
      <c r="DA45" s="73" t="s">
        <v>3091</v>
      </c>
    </row>
    <row r="46" spans="1:105" ht="12" customHeight="1" x14ac:dyDescent="0.25">
      <c r="A46" s="64" t="s">
        <v>159</v>
      </c>
      <c r="B46" s="229">
        <v>1.407460813085829</v>
      </c>
      <c r="C46" s="229">
        <v>1.4221523660254349</v>
      </c>
      <c r="D46" s="229">
        <v>1.3635915334558539</v>
      </c>
      <c r="E46" s="229">
        <v>1.4005257086751579</v>
      </c>
      <c r="F46" s="229">
        <v>0.97057757021999169</v>
      </c>
      <c r="G46" s="229">
        <v>1.0295890727914609</v>
      </c>
      <c r="H46" s="229">
        <v>0.83805212524263595</v>
      </c>
      <c r="I46" s="229">
        <v>0.57385083804809023</v>
      </c>
      <c r="J46" s="229">
        <v>0.6972260713347066</v>
      </c>
      <c r="K46" s="229">
        <v>0.73809114504631534</v>
      </c>
      <c r="L46" s="229">
        <v>0.47850747454503939</v>
      </c>
      <c r="M46" s="229">
        <v>0.55258473164598232</v>
      </c>
      <c r="N46" s="229">
        <v>0.3199732745287856</v>
      </c>
      <c r="O46" s="229">
        <v>8.0835319972085179E-2</v>
      </c>
      <c r="P46" s="229">
        <v>7.6592521479216663E-2</v>
      </c>
      <c r="Q46" s="229">
        <v>0</v>
      </c>
      <c r="R46" s="229">
        <v>7.8563684755549451E-2</v>
      </c>
      <c r="S46" s="229">
        <v>5.5281906966864122E-2</v>
      </c>
      <c r="T46" s="229">
        <v>4.7950363308384758E-2</v>
      </c>
      <c r="U46" s="229">
        <v>6.620829685461016E-2</v>
      </c>
      <c r="V46" s="229">
        <v>8.4206340243196218E-2</v>
      </c>
      <c r="W46" s="229">
        <v>5.3759213882616903E-2</v>
      </c>
      <c r="X46" s="229">
        <v>0.19001484744255809</v>
      </c>
      <c r="Y46" s="229">
        <v>0.19228229646207459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2.0962540740773292</v>
      </c>
      <c r="H47" s="229">
        <v>1.498812421645275</v>
      </c>
      <c r="I47" s="229">
        <v>2.1313097452849159</v>
      </c>
      <c r="J47" s="229">
        <v>1.9846605080677739</v>
      </c>
      <c r="K47" s="229">
        <v>1.3534846653568759</v>
      </c>
      <c r="L47" s="229">
        <v>1.586634670110562</v>
      </c>
      <c r="M47" s="229">
        <v>2.703588307712347</v>
      </c>
      <c r="N47" s="229">
        <v>0.15924548094266319</v>
      </c>
      <c r="O47" s="229">
        <v>0.15857068215618361</v>
      </c>
      <c r="P47" s="229">
        <v>0.31774587155777118</v>
      </c>
      <c r="Q47" s="229">
        <v>0.1596039677556956</v>
      </c>
      <c r="R47" s="229">
        <v>0.23804932498028489</v>
      </c>
      <c r="S47" s="229">
        <v>9.27437071150361E-2</v>
      </c>
      <c r="T47" s="229">
        <v>8.4102400531007884E-2</v>
      </c>
      <c r="U47" s="229">
        <v>7.9583069578226001E-2</v>
      </c>
      <c r="V47" s="229">
        <v>0.1219484511496319</v>
      </c>
      <c r="W47" s="229">
        <v>0.1700633487388227</v>
      </c>
      <c r="X47" s="229">
        <v>0.1337788564616425</v>
      </c>
      <c r="Y47" s="229">
        <v>9.092210530749785E-2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0.88772100279733868</v>
      </c>
      <c r="G48" s="229">
        <v>0.48360920301917543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1.12621321227564E-3</v>
      </c>
      <c r="T48" s="229">
        <v>8.0822359940677612E-4</v>
      </c>
      <c r="U48" s="229">
        <v>8.0822359937243933E-4</v>
      </c>
      <c r="V48" s="229">
        <v>3.1798961290517211E-4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3098</v>
      </c>
    </row>
    <row r="53" spans="1:105" ht="12" customHeight="1" x14ac:dyDescent="0.25">
      <c r="A53" s="60" t="s">
        <v>3099</v>
      </c>
      <c r="B53" s="262">
        <v>2.3587150233905629E-2</v>
      </c>
      <c r="C53" s="262">
        <v>2.3587661576390861E-2</v>
      </c>
      <c r="D53" s="262">
        <v>2.4679915446642151E-2</v>
      </c>
      <c r="E53" s="262">
        <v>2.577573493456355E-2</v>
      </c>
      <c r="F53" s="262">
        <v>2.5229171264240041E-2</v>
      </c>
      <c r="G53" s="262">
        <v>2.5244831502695929E-2</v>
      </c>
      <c r="H53" s="262">
        <v>2.6327807632546881E-2</v>
      </c>
      <c r="I53" s="262">
        <v>2.6868979440876638E-2</v>
      </c>
      <c r="J53" s="262">
        <v>3.0154567167423148E-2</v>
      </c>
      <c r="K53" s="262">
        <v>2.9600129946771851E-2</v>
      </c>
      <c r="L53" s="262">
        <v>2.957410259960663E-2</v>
      </c>
      <c r="M53" s="262">
        <v>2.577905700220174E-2</v>
      </c>
      <c r="N53" s="262">
        <v>2.0718488420499611E-2</v>
      </c>
      <c r="O53" s="262">
        <v>1.8259410520005039E-2</v>
      </c>
      <c r="P53" s="262">
        <v>1.8904685861670319E-2</v>
      </c>
      <c r="Q53" s="262">
        <v>1.862579710148184E-2</v>
      </c>
      <c r="R53" s="262">
        <v>1.9933427484577149E-2</v>
      </c>
      <c r="S53" s="262">
        <v>2.110962028999076E-2</v>
      </c>
      <c r="T53" s="262">
        <v>2.2136685847622559E-2</v>
      </c>
      <c r="U53" s="262">
        <v>2.1895793737468552E-2</v>
      </c>
      <c r="V53" s="262">
        <v>2.166938455003924E-2</v>
      </c>
      <c r="W53" s="262">
        <v>2.2952017759763049E-2</v>
      </c>
      <c r="X53" s="262">
        <v>2.3241836907693689E-2</v>
      </c>
      <c r="Y53" s="262">
        <v>2.3680260693365721E-2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0.2571735701963348</v>
      </c>
      <c r="C54" s="261">
        <f t="shared" si="2"/>
        <v>0.25828217043857721</v>
      </c>
      <c r="D54" s="261">
        <f t="shared" si="2"/>
        <v>0.26088183011526761</v>
      </c>
      <c r="E54" s="261">
        <f t="shared" si="2"/>
        <v>0.27068893631448532</v>
      </c>
      <c r="F54" s="261">
        <f t="shared" si="2"/>
        <v>0.30162398168981519</v>
      </c>
      <c r="G54" s="261">
        <f t="shared" si="2"/>
        <v>0.43347266975494381</v>
      </c>
      <c r="H54" s="261">
        <f t="shared" si="2"/>
        <v>0.35857220712147175</v>
      </c>
      <c r="I54" s="261">
        <f t="shared" si="2"/>
        <v>0.38975196384413735</v>
      </c>
      <c r="J54" s="261">
        <f t="shared" si="2"/>
        <v>0.40212560374712092</v>
      </c>
      <c r="K54" s="261">
        <f t="shared" si="2"/>
        <v>0.36110588041070579</v>
      </c>
      <c r="L54" s="261">
        <f t="shared" si="2"/>
        <v>0.35200178888919142</v>
      </c>
      <c r="M54" s="261">
        <f t="shared" si="2"/>
        <v>0.41726849164963981</v>
      </c>
      <c r="N54" s="261">
        <f t="shared" si="2"/>
        <v>0.1758865915506434</v>
      </c>
      <c r="O54" s="261">
        <f t="shared" si="2"/>
        <v>0.13512381810347573</v>
      </c>
      <c r="P54" s="261">
        <f t="shared" si="2"/>
        <v>0.15786725382678085</v>
      </c>
      <c r="Q54" s="261">
        <f t="shared" si="2"/>
        <v>0.13841824877833647</v>
      </c>
      <c r="R54" s="261">
        <f t="shared" si="2"/>
        <v>0.15861771201263586</v>
      </c>
      <c r="S54" s="261">
        <f t="shared" si="2"/>
        <v>0.15468263195009843</v>
      </c>
      <c r="T54" s="261">
        <f t="shared" si="2"/>
        <v>0.1604014459767204</v>
      </c>
      <c r="U54" s="261">
        <f t="shared" si="2"/>
        <v>0.16080015944019344</v>
      </c>
      <c r="V54" s="261">
        <f t="shared" si="2"/>
        <v>0.16356752272570363</v>
      </c>
      <c r="W54" s="261">
        <f t="shared" si="2"/>
        <v>0.17251182139396884</v>
      </c>
      <c r="X54" s="261">
        <f t="shared" si="2"/>
        <v>0.1813779695632266</v>
      </c>
      <c r="Y54" s="261">
        <f t="shared" si="2"/>
        <v>0.1801012501748778</v>
      </c>
      <c r="DA54" s="70"/>
    </row>
    <row r="55" spans="1:105" ht="12" customHeight="1" x14ac:dyDescent="0.25">
      <c r="A55" s="60" t="s">
        <v>3102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3103</v>
      </c>
    </row>
    <row r="56" spans="1:105" ht="12" customHeight="1" x14ac:dyDescent="0.25">
      <c r="A56" s="60" t="s">
        <v>3104</v>
      </c>
      <c r="B56" s="262">
        <v>0.1058904686961125</v>
      </c>
      <c r="C56" s="262">
        <v>0.1069957892934497</v>
      </c>
      <c r="D56" s="262">
        <v>0.1025899586299075</v>
      </c>
      <c r="E56" s="262">
        <v>0.10536870535487081</v>
      </c>
      <c r="F56" s="262">
        <v>0.139809297029517</v>
      </c>
      <c r="G56" s="262">
        <v>0.27155754356523881</v>
      </c>
      <c r="H56" s="262">
        <v>0.18971109609892969</v>
      </c>
      <c r="I56" s="262">
        <v>0.21741988880954921</v>
      </c>
      <c r="J56" s="262">
        <v>0.20872044881123461</v>
      </c>
      <c r="K56" s="262">
        <v>0.1712567710969278</v>
      </c>
      <c r="L56" s="262">
        <v>0.16231961359516281</v>
      </c>
      <c r="M56" s="262">
        <v>0.25192695363551831</v>
      </c>
      <c r="N56" s="262">
        <v>4.3002493405369997E-2</v>
      </c>
      <c r="O56" s="262">
        <v>1.801173683723652E-2</v>
      </c>
      <c r="P56" s="262">
        <v>3.6616510024343643E-2</v>
      </c>
      <c r="Q56" s="262">
        <v>1.8956239782625471E-2</v>
      </c>
      <c r="R56" s="262">
        <v>3.0768832283968661E-2</v>
      </c>
      <c r="S56" s="262">
        <v>1.9289894917743949E-2</v>
      </c>
      <c r="T56" s="262">
        <v>1.8421322954037801E-2</v>
      </c>
      <c r="U56" s="262">
        <v>2.0365068572291731E-2</v>
      </c>
      <c r="V56" s="262">
        <v>2.458457354269343E-2</v>
      </c>
      <c r="W56" s="262">
        <v>2.5302328176178251E-2</v>
      </c>
      <c r="X56" s="262">
        <v>3.2309636293191182E-2</v>
      </c>
      <c r="Y56" s="262">
        <v>2.8220957451911489E-2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1.389683551802099E-2</v>
      </c>
      <c r="I59" s="229">
        <v>1.389683551803776E-2</v>
      </c>
      <c r="J59" s="229">
        <v>6.9484177590104449E-3</v>
      </c>
      <c r="K59" s="229">
        <v>1.3896835518004301E-2</v>
      </c>
      <c r="L59" s="229">
        <v>6.9484177590047472E-3</v>
      </c>
      <c r="M59" s="229">
        <v>6.9484177590294748E-3</v>
      </c>
      <c r="N59" s="229">
        <v>6.9484177586152454E-3</v>
      </c>
      <c r="O59" s="229">
        <v>0</v>
      </c>
      <c r="P59" s="229">
        <v>6.9484177582379786E-3</v>
      </c>
      <c r="Q59" s="229">
        <v>6.9484177571185954E-3</v>
      </c>
      <c r="R59" s="229">
        <v>6.948417758388642E-3</v>
      </c>
      <c r="S59" s="229">
        <v>8.0684408266460724E-3</v>
      </c>
      <c r="T59" s="229">
        <v>8.4255119868554065E-3</v>
      </c>
      <c r="U59" s="229">
        <v>9.3356323316240025E-3</v>
      </c>
      <c r="V59" s="229">
        <v>9.0505712099736828E-3</v>
      </c>
      <c r="W59" s="229">
        <v>8.4630131200197894E-3</v>
      </c>
      <c r="X59" s="229">
        <v>7.9489814540036792E-3</v>
      </c>
      <c r="Y59" s="229">
        <v>6.9140432121944347E-3</v>
      </c>
      <c r="DA59" s="73" t="s">
        <v>3108</v>
      </c>
    </row>
    <row r="60" spans="1:105" ht="12" customHeight="1" x14ac:dyDescent="0.25">
      <c r="A60" s="64" t="s">
        <v>159</v>
      </c>
      <c r="B60" s="229">
        <v>0.1058904686961125</v>
      </c>
      <c r="C60" s="229">
        <v>0.1069957892934497</v>
      </c>
      <c r="D60" s="229">
        <v>0.1025899586299075</v>
      </c>
      <c r="E60" s="229">
        <v>0.10536870535487081</v>
      </c>
      <c r="F60" s="229">
        <v>7.3021509985203126E-2</v>
      </c>
      <c r="G60" s="229">
        <v>7.74612468557839E-2</v>
      </c>
      <c r="H60" s="229">
        <v>6.3050943591922454E-2</v>
      </c>
      <c r="I60" s="229">
        <v>4.3173730762238773E-2</v>
      </c>
      <c r="J60" s="229">
        <v>5.2455879975024933E-2</v>
      </c>
      <c r="K60" s="229">
        <v>5.5530368279346598E-2</v>
      </c>
      <c r="L60" s="229">
        <v>3.6000562348216143E-2</v>
      </c>
      <c r="M60" s="229">
        <v>4.1573772913804312E-2</v>
      </c>
      <c r="N60" s="229">
        <v>2.4073224415958789E-2</v>
      </c>
      <c r="O60" s="229">
        <v>6.0816541671788217E-3</v>
      </c>
      <c r="P60" s="229">
        <v>5.7624467570570534E-3</v>
      </c>
      <c r="Q60" s="229">
        <v>0</v>
      </c>
      <c r="R60" s="229">
        <v>5.9107474424237834E-3</v>
      </c>
      <c r="S60" s="229">
        <v>4.1591403360650122E-3</v>
      </c>
      <c r="T60" s="229">
        <v>3.6075508445179748E-3</v>
      </c>
      <c r="U60" s="229">
        <v>4.9811884780897927E-3</v>
      </c>
      <c r="V60" s="229">
        <v>6.335273247137019E-3</v>
      </c>
      <c r="W60" s="229">
        <v>4.0445803548050316E-3</v>
      </c>
      <c r="X60" s="229">
        <v>1.429578789536487E-2</v>
      </c>
      <c r="Y60" s="229">
        <v>1.446637967112788E-2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0.1577119052597363</v>
      </c>
      <c r="H61" s="229">
        <v>0.1127633169889862</v>
      </c>
      <c r="I61" s="229">
        <v>0.1603493225292727</v>
      </c>
      <c r="J61" s="229">
        <v>0.14931615107719931</v>
      </c>
      <c r="K61" s="229">
        <v>0.1018295672995769</v>
      </c>
      <c r="L61" s="229">
        <v>0.119370633487942</v>
      </c>
      <c r="M61" s="229">
        <v>0.2034047629626845</v>
      </c>
      <c r="N61" s="229">
        <v>1.198085123079598E-2</v>
      </c>
      <c r="O61" s="229">
        <v>1.19300826700577E-2</v>
      </c>
      <c r="P61" s="229">
        <v>2.3905645509048608E-2</v>
      </c>
      <c r="Q61" s="229">
        <v>1.2007822025506871E-2</v>
      </c>
      <c r="R61" s="229">
        <v>1.7909667083156229E-2</v>
      </c>
      <c r="S61" s="229">
        <v>6.9775829804415877E-3</v>
      </c>
      <c r="T61" s="229">
        <v>6.3274533314864843E-3</v>
      </c>
      <c r="U61" s="229">
        <v>5.9874409714025826E-3</v>
      </c>
      <c r="V61" s="229">
        <v>9.1748051021666652E-3</v>
      </c>
      <c r="W61" s="229">
        <v>1.2794734701353431E-2</v>
      </c>
      <c r="X61" s="229">
        <v>1.006486694382263E-2</v>
      </c>
      <c r="Y61" s="229">
        <v>6.8405345685891806E-3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6.6787787044313873E-2</v>
      </c>
      <c r="G62" s="229">
        <v>3.6384391449718508E-2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8.473077459127076E-5</v>
      </c>
      <c r="T62" s="229">
        <v>6.0806791177939238E-5</v>
      </c>
      <c r="U62" s="229">
        <v>6.0806791175355943E-5</v>
      </c>
      <c r="V62" s="229">
        <v>2.3923983416063099E-5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3115</v>
      </c>
    </row>
    <row r="67" spans="1:105" ht="12" customHeight="1" x14ac:dyDescent="0.25">
      <c r="A67" s="60" t="s">
        <v>3116</v>
      </c>
      <c r="B67" s="262">
        <v>0.15128310150022231</v>
      </c>
      <c r="C67" s="262">
        <v>0.15128638114512749</v>
      </c>
      <c r="D67" s="262">
        <v>0.15829187148536011</v>
      </c>
      <c r="E67" s="262">
        <v>0.16532023095961451</v>
      </c>
      <c r="F67" s="262">
        <v>0.16181468466029819</v>
      </c>
      <c r="G67" s="262">
        <v>0.16191512618970499</v>
      </c>
      <c r="H67" s="262">
        <v>0.16886111102254209</v>
      </c>
      <c r="I67" s="262">
        <v>0.17233207503458811</v>
      </c>
      <c r="J67" s="262">
        <v>0.19340515493588631</v>
      </c>
      <c r="K67" s="262">
        <v>0.18984910931377799</v>
      </c>
      <c r="L67" s="262">
        <v>0.18968217529402859</v>
      </c>
      <c r="M67" s="262">
        <v>0.16534153801412149</v>
      </c>
      <c r="N67" s="262">
        <v>0.13288409814527341</v>
      </c>
      <c r="O67" s="262">
        <v>0.1171120812662392</v>
      </c>
      <c r="P67" s="262">
        <v>0.12125074380243719</v>
      </c>
      <c r="Q67" s="262">
        <v>0.11946200899571099</v>
      </c>
      <c r="R67" s="262">
        <v>0.12784887972866721</v>
      </c>
      <c r="S67" s="262">
        <v>0.13539273703235449</v>
      </c>
      <c r="T67" s="262">
        <v>0.14198012302268259</v>
      </c>
      <c r="U67" s="262">
        <v>0.14043509086790171</v>
      </c>
      <c r="V67" s="262">
        <v>0.13898294918301021</v>
      </c>
      <c r="W67" s="262">
        <v>0.14720949321779059</v>
      </c>
      <c r="X67" s="262">
        <v>0.14906833327003541</v>
      </c>
      <c r="Y67" s="262">
        <v>0.1518802927229663</v>
      </c>
      <c r="DA67" s="72" t="s">
        <v>3117</v>
      </c>
    </row>
    <row r="68" spans="1:105" ht="12" customHeight="1" x14ac:dyDescent="0.25">
      <c r="A68" s="57" t="s">
        <v>3118</v>
      </c>
      <c r="B68" s="261">
        <v>2.6984857626095402</v>
      </c>
      <c r="C68" s="261">
        <v>2.7267326157914118</v>
      </c>
      <c r="D68" s="261">
        <v>2.614084431678863</v>
      </c>
      <c r="E68" s="261">
        <v>2.685550016581514</v>
      </c>
      <c r="F68" s="261">
        <v>2.417912099842126</v>
      </c>
      <c r="G68" s="261">
        <v>2.2211001508454569</v>
      </c>
      <c r="H68" s="261">
        <v>2.4476046589450311</v>
      </c>
      <c r="I68" s="261">
        <v>2.2792789787811731</v>
      </c>
      <c r="J68" s="261">
        <v>2.195858704026127</v>
      </c>
      <c r="K68" s="261">
        <v>2.1084297954098319</v>
      </c>
      <c r="L68" s="261">
        <v>1.91430611004232</v>
      </c>
      <c r="M68" s="261">
        <v>2.0813676043709641</v>
      </c>
      <c r="N68" s="261">
        <v>4.316874355715643</v>
      </c>
      <c r="O68" s="261">
        <v>3.090658621856623</v>
      </c>
      <c r="P68" s="261">
        <v>3.6086059445436378</v>
      </c>
      <c r="Q68" s="261">
        <v>4.1834226227679281</v>
      </c>
      <c r="R68" s="261">
        <v>4.4352553228605132</v>
      </c>
      <c r="S68" s="261">
        <v>5.7404026455541537</v>
      </c>
      <c r="T68" s="261">
        <v>4.9691173446230534</v>
      </c>
      <c r="U68" s="261">
        <v>6.7773689656148139</v>
      </c>
      <c r="V68" s="261">
        <v>5.654946947230246</v>
      </c>
      <c r="W68" s="261">
        <v>6.5563066643854064</v>
      </c>
      <c r="X68" s="261">
        <v>8.2459797003467443</v>
      </c>
      <c r="Y68" s="261">
        <v>8.6426623671703453</v>
      </c>
      <c r="DA68" s="70" t="s">
        <v>3119</v>
      </c>
    </row>
    <row r="69" spans="1:105" ht="12" customHeight="1" x14ac:dyDescent="0.25">
      <c r="A69" s="41" t="s">
        <v>3120</v>
      </c>
      <c r="B69" s="350">
        <v>3.578092964784005</v>
      </c>
      <c r="C69" s="350">
        <v>3.633127907745306</v>
      </c>
      <c r="D69" s="350">
        <v>3.9387820589169822</v>
      </c>
      <c r="E69" s="350">
        <v>4.250817741944398</v>
      </c>
      <c r="F69" s="350">
        <v>4.6284621364497216</v>
      </c>
      <c r="G69" s="350">
        <v>4.3597339264616224</v>
      </c>
      <c r="H69" s="350">
        <v>4.663526714608345</v>
      </c>
      <c r="I69" s="350">
        <v>5.8873548219171878</v>
      </c>
      <c r="J69" s="350">
        <v>6.5717809361160739</v>
      </c>
      <c r="K69" s="350">
        <v>6.1697218102369789</v>
      </c>
      <c r="L69" s="350">
        <v>6.2216234572109874</v>
      </c>
      <c r="M69" s="350">
        <v>6.0876607937382587</v>
      </c>
      <c r="N69" s="350">
        <v>5.1697222112266523</v>
      </c>
      <c r="O69" s="350">
        <v>4.2541735537685046</v>
      </c>
      <c r="P69" s="350">
        <v>4.2541273179746959</v>
      </c>
      <c r="Q69" s="350">
        <v>3.9699745158791999</v>
      </c>
      <c r="R69" s="350">
        <v>4.3389434806222091</v>
      </c>
      <c r="S69" s="350">
        <v>4.5824181792774654</v>
      </c>
      <c r="T69" s="350">
        <v>4.822082761260158</v>
      </c>
      <c r="U69" s="350">
        <v>4.8265523098384024</v>
      </c>
      <c r="V69" s="350">
        <v>4.496783023438419</v>
      </c>
      <c r="W69" s="350">
        <v>5.0754768775286019</v>
      </c>
      <c r="X69" s="350">
        <v>5.4259795115900218</v>
      </c>
      <c r="Y69" s="350">
        <v>5.5591034127074739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0.99999999999999989</v>
      </c>
      <c r="D73" s="232">
        <f t="shared" si="3"/>
        <v>1.0000000000000002</v>
      </c>
      <c r="E73" s="232">
        <f t="shared" si="3"/>
        <v>1</v>
      </c>
      <c r="F73" s="232">
        <f t="shared" si="3"/>
        <v>0.99999999999999956</v>
      </c>
      <c r="G73" s="232">
        <f t="shared" si="3"/>
        <v>1.0000000000000004</v>
      </c>
      <c r="H73" s="232">
        <f t="shared" si="3"/>
        <v>1</v>
      </c>
      <c r="I73" s="232">
        <f t="shared" si="3"/>
        <v>1.0000000000000002</v>
      </c>
      <c r="J73" s="232">
        <f t="shared" si="3"/>
        <v>1</v>
      </c>
      <c r="K73" s="232">
        <f t="shared" si="3"/>
        <v>1</v>
      </c>
      <c r="L73" s="232">
        <f t="shared" si="3"/>
        <v>0.99999999999999978</v>
      </c>
      <c r="M73" s="232">
        <f t="shared" si="3"/>
        <v>1</v>
      </c>
      <c r="N73" s="232">
        <f t="shared" si="3"/>
        <v>0.99999999999999989</v>
      </c>
      <c r="O73" s="232">
        <f t="shared" si="3"/>
        <v>0.99999999999999967</v>
      </c>
      <c r="P73" s="232">
        <f t="shared" si="3"/>
        <v>1</v>
      </c>
      <c r="Q73" s="232">
        <f t="shared" si="3"/>
        <v>0.99999999999999989</v>
      </c>
      <c r="R73" s="232">
        <f t="shared" si="3"/>
        <v>1.0000000000000002</v>
      </c>
      <c r="S73" s="232">
        <f t="shared" si="3"/>
        <v>1.0000000000000002</v>
      </c>
      <c r="T73" s="232">
        <f t="shared" si="3"/>
        <v>1.0000000000000002</v>
      </c>
      <c r="U73" s="232">
        <f t="shared" si="3"/>
        <v>0.99999999999999989</v>
      </c>
      <c r="V73" s="232">
        <f t="shared" si="3"/>
        <v>1.0000000000000002</v>
      </c>
      <c r="W73" s="232">
        <f t="shared" si="3"/>
        <v>0.99999999999999978</v>
      </c>
      <c r="X73" s="232">
        <f t="shared" si="3"/>
        <v>0.99999999999999978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7.7290742703944367E-3</v>
      </c>
      <c r="C74" s="299">
        <f t="shared" si="4"/>
        <v>7.9372417385037263E-3</v>
      </c>
      <c r="D74" s="299">
        <f t="shared" si="4"/>
        <v>9.2361649180467912E-3</v>
      </c>
      <c r="E74" s="299">
        <f t="shared" si="4"/>
        <v>1.0033693384092776E-2</v>
      </c>
      <c r="F74" s="299">
        <f t="shared" si="4"/>
        <v>1.0905389878904879E-2</v>
      </c>
      <c r="G74" s="299">
        <f t="shared" si="4"/>
        <v>5.8413126013265038E-3</v>
      </c>
      <c r="H74" s="299">
        <f t="shared" si="4"/>
        <v>8.1633638283669357E-3</v>
      </c>
      <c r="I74" s="299">
        <f t="shared" si="4"/>
        <v>1.094605147362001E-2</v>
      </c>
      <c r="J74" s="299">
        <f t="shared" si="4"/>
        <v>1.2344458319678946E-2</v>
      </c>
      <c r="K74" s="299">
        <f t="shared" si="4"/>
        <v>1.3067185862272349E-2</v>
      </c>
      <c r="L74" s="299">
        <f t="shared" si="4"/>
        <v>1.3920531530552152E-2</v>
      </c>
      <c r="M74" s="299">
        <f t="shared" si="4"/>
        <v>1.0717157649856777E-2</v>
      </c>
      <c r="N74" s="299">
        <f t="shared" si="4"/>
        <v>2.0631040112897129E-2</v>
      </c>
      <c r="O74" s="299">
        <f t="shared" si="4"/>
        <v>2.4426762985040647E-2</v>
      </c>
      <c r="P74" s="299">
        <f t="shared" si="4"/>
        <v>1.840763137080529E-2</v>
      </c>
      <c r="Q74" s="299">
        <f t="shared" si="4"/>
        <v>1.8418223563050378E-2</v>
      </c>
      <c r="R74" s="299">
        <f t="shared" si="4"/>
        <v>1.7404659087901255E-2</v>
      </c>
      <c r="S74" s="299">
        <f t="shared" si="4"/>
        <v>1.7228248899539805E-2</v>
      </c>
      <c r="T74" s="299">
        <f t="shared" si="4"/>
        <v>1.9632247229753982E-2</v>
      </c>
      <c r="U74" s="299">
        <f t="shared" si="4"/>
        <v>1.6365886083118914E-2</v>
      </c>
      <c r="V74" s="299">
        <f t="shared" si="4"/>
        <v>1.6089454512972466E-2</v>
      </c>
      <c r="W74" s="299">
        <f t="shared" si="4"/>
        <v>1.6848986243236243E-2</v>
      </c>
      <c r="X74" s="299">
        <f t="shared" si="4"/>
        <v>1.5148450040801988E-2</v>
      </c>
      <c r="Y74" s="299">
        <f t="shared" si="4"/>
        <v>1.5231181422810285E-2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4.229690642407349E-3</v>
      </c>
      <c r="C75" s="233">
        <f t="shared" si="5"/>
        <v>4.3054277845866332E-3</v>
      </c>
      <c r="D75" s="233">
        <f t="shared" si="5"/>
        <v>4.9162101551831769E-3</v>
      </c>
      <c r="E75" s="233">
        <f t="shared" si="5"/>
        <v>5.2578565714947352E-3</v>
      </c>
      <c r="F75" s="233">
        <f t="shared" si="5"/>
        <v>5.4825706946304373E-3</v>
      </c>
      <c r="G75" s="233">
        <f t="shared" si="5"/>
        <v>3.001844238526041E-3</v>
      </c>
      <c r="H75" s="233">
        <f t="shared" si="5"/>
        <v>4.1548058392807874E-3</v>
      </c>
      <c r="I75" s="233">
        <f t="shared" si="5"/>
        <v>5.2458362296571312E-3</v>
      </c>
      <c r="J75" s="233">
        <f t="shared" si="5"/>
        <v>5.9229704210295823E-3</v>
      </c>
      <c r="K75" s="233">
        <f t="shared" si="5"/>
        <v>6.3346176829441932E-3</v>
      </c>
      <c r="L75" s="233">
        <f t="shared" si="5"/>
        <v>6.7332959504794255E-3</v>
      </c>
      <c r="M75" s="233">
        <f t="shared" si="5"/>
        <v>5.0597762291857539E-3</v>
      </c>
      <c r="N75" s="233">
        <f t="shared" si="5"/>
        <v>9.6471492745668474E-3</v>
      </c>
      <c r="O75" s="233">
        <f t="shared" si="5"/>
        <v>1.156147993608512E-2</v>
      </c>
      <c r="P75" s="233">
        <f t="shared" si="5"/>
        <v>8.7723954791447799E-3</v>
      </c>
      <c r="Q75" s="233">
        <f t="shared" si="5"/>
        <v>8.8815492981643238E-3</v>
      </c>
      <c r="R75" s="233">
        <f t="shared" si="5"/>
        <v>8.3531269010978602E-3</v>
      </c>
      <c r="S75" s="233">
        <f t="shared" si="5"/>
        <v>8.2734544498313644E-3</v>
      </c>
      <c r="T75" s="233">
        <f t="shared" si="5"/>
        <v>9.4207005233264609E-3</v>
      </c>
      <c r="U75" s="233">
        <f t="shared" si="5"/>
        <v>7.8331263565977836E-3</v>
      </c>
      <c r="V75" s="233">
        <f t="shared" si="5"/>
        <v>7.8081437848276638E-3</v>
      </c>
      <c r="W75" s="233">
        <f t="shared" si="5"/>
        <v>8.0588895337848805E-3</v>
      </c>
      <c r="X75" s="233">
        <f t="shared" si="5"/>
        <v>7.1671940058872447E-3</v>
      </c>
      <c r="Y75" s="233">
        <f t="shared" si="5"/>
        <v>7.1988240824926476E-3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7.6475970857853596E-3</v>
      </c>
      <c r="C76" s="233">
        <f t="shared" si="6"/>
        <v>7.7436278060072188E-3</v>
      </c>
      <c r="D76" s="233">
        <f t="shared" si="6"/>
        <v>8.74077831818274E-3</v>
      </c>
      <c r="E76" s="233">
        <f t="shared" si="6"/>
        <v>9.2569351010097656E-3</v>
      </c>
      <c r="F76" s="233">
        <f t="shared" si="6"/>
        <v>9.3929011794083566E-3</v>
      </c>
      <c r="G76" s="233">
        <f t="shared" si="6"/>
        <v>5.2188704009829574E-3</v>
      </c>
      <c r="H76" s="233">
        <f t="shared" si="6"/>
        <v>7.1773344684831313E-3</v>
      </c>
      <c r="I76" s="233">
        <f t="shared" si="6"/>
        <v>8.687387830344194E-3</v>
      </c>
      <c r="J76" s="233">
        <f t="shared" si="6"/>
        <v>9.8172678201100209E-3</v>
      </c>
      <c r="K76" s="233">
        <f t="shared" si="6"/>
        <v>1.05788481359119E-2</v>
      </c>
      <c r="L76" s="233">
        <f t="shared" si="6"/>
        <v>1.1226500288169744E-2</v>
      </c>
      <c r="M76" s="233">
        <f t="shared" si="6"/>
        <v>8.2858367453389429E-3</v>
      </c>
      <c r="N76" s="233">
        <f t="shared" si="6"/>
        <v>1.5682374394682307E-2</v>
      </c>
      <c r="O76" s="233">
        <f t="shared" si="6"/>
        <v>1.8969141879377514E-2</v>
      </c>
      <c r="P76" s="233">
        <f t="shared" si="6"/>
        <v>1.4467168467752124E-2</v>
      </c>
      <c r="Q76" s="233">
        <f t="shared" si="6"/>
        <v>1.4775264480304902E-2</v>
      </c>
      <c r="R76" s="233">
        <f t="shared" si="6"/>
        <v>1.3847956150578331E-2</v>
      </c>
      <c r="S76" s="233">
        <f t="shared" si="6"/>
        <v>1.3721973812070595E-2</v>
      </c>
      <c r="T76" s="233">
        <f t="shared" si="6"/>
        <v>1.5615932796524847E-2</v>
      </c>
      <c r="U76" s="233">
        <f t="shared" si="6"/>
        <v>1.2959678688410017E-2</v>
      </c>
      <c r="V76" s="233">
        <f t="shared" si="6"/>
        <v>1.3049819524087701E-2</v>
      </c>
      <c r="W76" s="233">
        <f t="shared" si="6"/>
        <v>1.3326507778712473E-2</v>
      </c>
      <c r="X76" s="233">
        <f t="shared" si="6"/>
        <v>1.1755947171689273E-2</v>
      </c>
      <c r="Y76" s="233">
        <f t="shared" si="6"/>
        <v>1.1798518237473379E-2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2.7056770280913076E-3</v>
      </c>
      <c r="C77" s="233">
        <f t="shared" si="7"/>
        <v>2.7838984610301962E-3</v>
      </c>
      <c r="D77" s="233">
        <f t="shared" si="7"/>
        <v>3.2526225150130996E-3</v>
      </c>
      <c r="E77" s="233">
        <f t="shared" si="7"/>
        <v>3.5450904628688599E-3</v>
      </c>
      <c r="F77" s="233">
        <f t="shared" si="7"/>
        <v>3.885591146732442E-3</v>
      </c>
      <c r="G77" s="233">
        <f t="shared" si="7"/>
        <v>2.0721273780431758E-3</v>
      </c>
      <c r="H77" s="233">
        <f t="shared" si="7"/>
        <v>2.9014954278470521E-3</v>
      </c>
      <c r="I77" s="233">
        <f t="shared" si="7"/>
        <v>3.9361101778425771E-3</v>
      </c>
      <c r="J77" s="233">
        <f t="shared" si="7"/>
        <v>4.4379913382619224E-3</v>
      </c>
      <c r="K77" s="233">
        <f t="shared" si="7"/>
        <v>4.6887317228486002E-3</v>
      </c>
      <c r="L77" s="233">
        <f t="shared" si="7"/>
        <v>4.9970285034039953E-3</v>
      </c>
      <c r="M77" s="233">
        <f t="shared" si="7"/>
        <v>3.8645006704583012E-3</v>
      </c>
      <c r="N77" s="233">
        <f t="shared" si="7"/>
        <v>7.4524005196729848E-3</v>
      </c>
      <c r="O77" s="233">
        <f t="shared" si="7"/>
        <v>8.8039663103596979E-3</v>
      </c>
      <c r="P77" s="233">
        <f t="shared" si="7"/>
        <v>6.6261488884297483E-3</v>
      </c>
      <c r="Q77" s="233">
        <f t="shared" si="7"/>
        <v>6.6153761414224068E-3</v>
      </c>
      <c r="R77" s="233">
        <f t="shared" si="7"/>
        <v>6.256885883921405E-3</v>
      </c>
      <c r="S77" s="233">
        <f t="shared" si="7"/>
        <v>6.1927677608666883E-3</v>
      </c>
      <c r="T77" s="233">
        <f t="shared" si="7"/>
        <v>7.0579063166021395E-3</v>
      </c>
      <c r="U77" s="233">
        <f t="shared" si="7"/>
        <v>5.886458321360177E-3</v>
      </c>
      <c r="V77" s="233">
        <f t="shared" si="7"/>
        <v>5.7719952861537277E-3</v>
      </c>
      <c r="W77" s="233">
        <f t="shared" si="7"/>
        <v>6.060984161172284E-3</v>
      </c>
      <c r="X77" s="233">
        <f t="shared" si="7"/>
        <v>5.460234420225113E-3</v>
      </c>
      <c r="Y77" s="233">
        <f t="shared" si="7"/>
        <v>5.4911073628980704E-3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2.6198933149581199E-2</v>
      </c>
      <c r="C78" s="300">
        <f t="shared" si="8"/>
        <v>2.6477097044426492E-2</v>
      </c>
      <c r="D78" s="300">
        <f t="shared" si="8"/>
        <v>2.6571245270548813E-2</v>
      </c>
      <c r="E78" s="300">
        <f t="shared" si="8"/>
        <v>2.6508832810025425E-2</v>
      </c>
      <c r="F78" s="300">
        <f t="shared" si="8"/>
        <v>2.7035357625527601E-2</v>
      </c>
      <c r="G78" s="300">
        <f t="shared" si="8"/>
        <v>2.8063498751914478E-2</v>
      </c>
      <c r="H78" s="300">
        <f t="shared" si="8"/>
        <v>2.7101970387477713E-2</v>
      </c>
      <c r="I78" s="300">
        <f t="shared" si="8"/>
        <v>2.8784886071139732E-2</v>
      </c>
      <c r="J78" s="300">
        <f t="shared" si="8"/>
        <v>2.9458446091708338E-2</v>
      </c>
      <c r="K78" s="300">
        <f t="shared" si="8"/>
        <v>2.9321951991839602E-2</v>
      </c>
      <c r="L78" s="300">
        <f t="shared" si="8"/>
        <v>2.8040011236675995E-2</v>
      </c>
      <c r="M78" s="300">
        <f t="shared" si="8"/>
        <v>2.9282742214637131E-2</v>
      </c>
      <c r="N78" s="300">
        <f t="shared" si="8"/>
        <v>2.0314209848396068E-2</v>
      </c>
      <c r="O78" s="300">
        <f t="shared" si="8"/>
        <v>2.3286493589409075E-2</v>
      </c>
      <c r="P78" s="300">
        <f t="shared" si="8"/>
        <v>2.2395307049981945E-2</v>
      </c>
      <c r="Q78" s="300">
        <f t="shared" si="8"/>
        <v>1.8638125842334385E-2</v>
      </c>
      <c r="R78" s="300">
        <f t="shared" si="8"/>
        <v>2.0404167228113512E-2</v>
      </c>
      <c r="S78" s="300">
        <f t="shared" si="8"/>
        <v>1.8429638877112305E-2</v>
      </c>
      <c r="T78" s="300">
        <f t="shared" si="8"/>
        <v>1.887532496675124E-2</v>
      </c>
      <c r="U78" s="300">
        <f t="shared" si="8"/>
        <v>1.5334976830767117E-2</v>
      </c>
      <c r="V78" s="300">
        <f t="shared" si="8"/>
        <v>1.5236071432270225E-2</v>
      </c>
      <c r="W78" s="300">
        <f t="shared" si="8"/>
        <v>1.608751364979084E-2</v>
      </c>
      <c r="X78" s="300">
        <f t="shared" si="8"/>
        <v>2.4125331504662485E-2</v>
      </c>
      <c r="Y78" s="300">
        <f t="shared" si="8"/>
        <v>2.3343757639119254E-2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0.28491256286513861</v>
      </c>
      <c r="C79" s="301">
        <f t="shared" si="9"/>
        <v>0.2845551547886721</v>
      </c>
      <c r="D79" s="301">
        <f t="shared" si="9"/>
        <v>0.27849059999402742</v>
      </c>
      <c r="E79" s="301">
        <f t="shared" si="9"/>
        <v>0.27585965663460932</v>
      </c>
      <c r="F79" s="301">
        <f t="shared" si="9"/>
        <v>0.31466258282468124</v>
      </c>
      <c r="G79" s="301">
        <f t="shared" si="9"/>
        <v>0.35824256793731862</v>
      </c>
      <c r="H79" s="301">
        <f t="shared" si="9"/>
        <v>0.32366029251146722</v>
      </c>
      <c r="I79" s="301">
        <f t="shared" si="9"/>
        <v>0.32362249194417658</v>
      </c>
      <c r="J79" s="301">
        <f t="shared" si="9"/>
        <v>0.31514731988867611</v>
      </c>
      <c r="K79" s="301">
        <f t="shared" si="9"/>
        <v>0.30361590271117994</v>
      </c>
      <c r="L79" s="301">
        <f t="shared" si="9"/>
        <v>0.30122795677851943</v>
      </c>
      <c r="M79" s="301">
        <f t="shared" si="9"/>
        <v>0.33465380306528586</v>
      </c>
      <c r="N79" s="301">
        <f t="shared" si="9"/>
        <v>0.17093898742910729</v>
      </c>
      <c r="O79" s="301">
        <f t="shared" si="9"/>
        <v>0.13032304419963517</v>
      </c>
      <c r="P79" s="301">
        <f t="shared" si="9"/>
        <v>0.17316603858620336</v>
      </c>
      <c r="Q79" s="301">
        <f t="shared" si="9"/>
        <v>0.13386538281805685</v>
      </c>
      <c r="R79" s="301">
        <f t="shared" si="9"/>
        <v>0.15603557320667094</v>
      </c>
      <c r="S79" s="301">
        <f t="shared" si="9"/>
        <v>0.1264212765141734</v>
      </c>
      <c r="T79" s="301">
        <f t="shared" si="9"/>
        <v>0.12391824864307577</v>
      </c>
      <c r="U79" s="301">
        <f t="shared" si="9"/>
        <v>0.12553662267651655</v>
      </c>
      <c r="V79" s="301">
        <f t="shared" si="9"/>
        <v>0.13999031053371652</v>
      </c>
      <c r="W79" s="301">
        <f t="shared" si="9"/>
        <v>0.13326176435500187</v>
      </c>
      <c r="X79" s="301">
        <f t="shared" si="9"/>
        <v>0.13816184689523406</v>
      </c>
      <c r="Y79" s="301">
        <f t="shared" si="9"/>
        <v>0.13138215014972596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0.3611897068553474</v>
      </c>
      <c r="C80" s="301">
        <f t="shared" si="10"/>
        <v>0.36065928447778489</v>
      </c>
      <c r="D80" s="301">
        <f t="shared" si="10"/>
        <v>0.35364463504247851</v>
      </c>
      <c r="E80" s="301">
        <f t="shared" si="10"/>
        <v>0.35045929758801408</v>
      </c>
      <c r="F80" s="301">
        <f t="shared" si="10"/>
        <v>0.3249818111834063</v>
      </c>
      <c r="G80" s="301">
        <f t="shared" si="10"/>
        <v>0.36346039439538397</v>
      </c>
      <c r="H80" s="301">
        <f t="shared" si="10"/>
        <v>0.35947581634175679</v>
      </c>
      <c r="I80" s="301">
        <f t="shared" si="10"/>
        <v>0.34914842318964878</v>
      </c>
      <c r="J80" s="301">
        <f t="shared" si="10"/>
        <v>0.34099918545526997</v>
      </c>
      <c r="K80" s="301">
        <f t="shared" si="10"/>
        <v>0.33634188931068498</v>
      </c>
      <c r="L80" s="301">
        <f t="shared" si="10"/>
        <v>0.33214117495795836</v>
      </c>
      <c r="M80" s="301">
        <f t="shared" si="10"/>
        <v>0.350789739654017</v>
      </c>
      <c r="N80" s="301">
        <f t="shared" si="10"/>
        <v>0.33719996613090369</v>
      </c>
      <c r="O80" s="301">
        <f t="shared" si="10"/>
        <v>0.31732002195827014</v>
      </c>
      <c r="P80" s="301">
        <f t="shared" si="10"/>
        <v>0.35332153863551963</v>
      </c>
      <c r="Q80" s="301">
        <f t="shared" si="10"/>
        <v>0.35640560776788516</v>
      </c>
      <c r="R80" s="301">
        <f t="shared" si="10"/>
        <v>0.36179114273137436</v>
      </c>
      <c r="S80" s="301">
        <f t="shared" si="10"/>
        <v>0.3672878607858896</v>
      </c>
      <c r="T80" s="301">
        <f t="shared" si="10"/>
        <v>0.35136539065502914</v>
      </c>
      <c r="U80" s="301">
        <f t="shared" si="10"/>
        <v>0.37410300332399815</v>
      </c>
      <c r="V80" s="301">
        <f t="shared" si="10"/>
        <v>0.36785120456544546</v>
      </c>
      <c r="W80" s="301">
        <f t="shared" si="10"/>
        <v>0.36919333403850929</v>
      </c>
      <c r="X80" s="301">
        <f t="shared" si="10"/>
        <v>0.38070039059430527</v>
      </c>
      <c r="Y80" s="301">
        <f t="shared" si="10"/>
        <v>0.38516083720002137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0.35345216654346706</v>
      </c>
      <c r="C81" s="302">
        <f t="shared" si="11"/>
        <v>0.35301113740102702</v>
      </c>
      <c r="D81" s="302">
        <f t="shared" si="11"/>
        <v>0.34547643241754977</v>
      </c>
      <c r="E81" s="302">
        <f t="shared" si="11"/>
        <v>0.34223204174749072</v>
      </c>
      <c r="F81" s="302">
        <f t="shared" si="11"/>
        <v>0.31784980687434655</v>
      </c>
      <c r="G81" s="302">
        <f t="shared" si="11"/>
        <v>0.35913183747591332</v>
      </c>
      <c r="H81" s="302">
        <f t="shared" si="11"/>
        <v>0.35374117190372811</v>
      </c>
      <c r="I81" s="302">
        <f t="shared" si="11"/>
        <v>0.34399563408040007</v>
      </c>
      <c r="J81" s="302">
        <f t="shared" si="11"/>
        <v>0.33513385831673975</v>
      </c>
      <c r="K81" s="302">
        <f t="shared" si="11"/>
        <v>0.32962717069266118</v>
      </c>
      <c r="L81" s="302">
        <f t="shared" si="11"/>
        <v>0.32510494987096389</v>
      </c>
      <c r="M81" s="302">
        <f t="shared" si="11"/>
        <v>0.34634028850768839</v>
      </c>
      <c r="N81" s="302">
        <f t="shared" si="11"/>
        <v>0.32936115835692437</v>
      </c>
      <c r="O81" s="302">
        <f t="shared" si="11"/>
        <v>0.30695150607209787</v>
      </c>
      <c r="P81" s="302">
        <f t="shared" si="11"/>
        <v>0.34504125148365289</v>
      </c>
      <c r="Q81" s="302">
        <f t="shared" si="11"/>
        <v>0.34730859836922423</v>
      </c>
      <c r="R81" s="302">
        <f t="shared" si="11"/>
        <v>0.35350411575738522</v>
      </c>
      <c r="S81" s="302">
        <f t="shared" si="11"/>
        <v>0.35904588587913139</v>
      </c>
      <c r="T81" s="302">
        <f t="shared" si="11"/>
        <v>0.3420296305257951</v>
      </c>
      <c r="U81" s="302">
        <f t="shared" si="11"/>
        <v>0.36647791647660821</v>
      </c>
      <c r="V81" s="302">
        <f t="shared" si="11"/>
        <v>0.35951785050442836</v>
      </c>
      <c r="W81" s="302">
        <f t="shared" si="11"/>
        <v>0.361385754616109</v>
      </c>
      <c r="X81" s="302">
        <f t="shared" si="11"/>
        <v>0.37429171482241502</v>
      </c>
      <c r="Y81" s="302">
        <f t="shared" si="11"/>
        <v>0.37877575504634781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7.7375403118803594E-3</v>
      </c>
      <c r="C82" s="302">
        <f t="shared" si="12"/>
        <v>7.6481470767578788E-3</v>
      </c>
      <c r="D82" s="302">
        <f t="shared" si="12"/>
        <v>8.168202624928754E-3</v>
      </c>
      <c r="E82" s="302">
        <f t="shared" si="12"/>
        <v>8.2272558405233464E-3</v>
      </c>
      <c r="F82" s="302">
        <f t="shared" si="12"/>
        <v>7.1320043090597604E-3</v>
      </c>
      <c r="G82" s="302">
        <f t="shared" si="12"/>
        <v>4.3285569194706454E-3</v>
      </c>
      <c r="H82" s="302">
        <f t="shared" si="12"/>
        <v>5.7346444380286998E-3</v>
      </c>
      <c r="I82" s="302">
        <f t="shared" si="12"/>
        <v>5.1527891092487147E-3</v>
      </c>
      <c r="J82" s="302">
        <f t="shared" si="12"/>
        <v>5.8653271385302186E-3</v>
      </c>
      <c r="K82" s="302">
        <f t="shared" si="12"/>
        <v>6.7147186180238159E-3</v>
      </c>
      <c r="L82" s="302">
        <f t="shared" si="12"/>
        <v>7.0362250869944309E-3</v>
      </c>
      <c r="M82" s="302">
        <f t="shared" si="12"/>
        <v>4.4494511463285874E-3</v>
      </c>
      <c r="N82" s="302">
        <f t="shared" si="12"/>
        <v>7.8388077739793213E-3</v>
      </c>
      <c r="O82" s="302">
        <f t="shared" si="12"/>
        <v>1.036851588617228E-2</v>
      </c>
      <c r="P82" s="302">
        <f t="shared" si="12"/>
        <v>8.2802871518667161E-3</v>
      </c>
      <c r="Q82" s="302">
        <f t="shared" si="12"/>
        <v>9.0970093986609581E-3</v>
      </c>
      <c r="R82" s="302">
        <f t="shared" si="12"/>
        <v>8.2870269739891214E-3</v>
      </c>
      <c r="S82" s="302">
        <f t="shared" si="12"/>
        <v>8.2419749067581781E-3</v>
      </c>
      <c r="T82" s="302">
        <f t="shared" si="12"/>
        <v>9.3357601292340091E-3</v>
      </c>
      <c r="U82" s="302">
        <f t="shared" si="12"/>
        <v>7.6250868473899227E-3</v>
      </c>
      <c r="V82" s="302">
        <f t="shared" si="12"/>
        <v>8.3333540610171439E-3</v>
      </c>
      <c r="W82" s="302">
        <f t="shared" si="12"/>
        <v>7.8075794224002843E-3</v>
      </c>
      <c r="X82" s="302">
        <f t="shared" si="12"/>
        <v>6.4086757718902349E-3</v>
      </c>
      <c r="Y82" s="302">
        <f t="shared" si="12"/>
        <v>6.3850821536735863E-3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8.3398458877369894E-2</v>
      </c>
      <c r="C83" s="301">
        <f t="shared" si="13"/>
        <v>8.3285368023703565E-2</v>
      </c>
      <c r="D83" s="301">
        <f t="shared" si="13"/>
        <v>8.1582138279168603E-2</v>
      </c>
      <c r="E83" s="301">
        <f t="shared" si="13"/>
        <v>8.0823732253411426E-2</v>
      </c>
      <c r="F83" s="301">
        <f t="shared" si="13"/>
        <v>8.8515550799571283E-2</v>
      </c>
      <c r="G83" s="301">
        <f t="shared" si="13"/>
        <v>0.10953457216580401</v>
      </c>
      <c r="H83" s="301">
        <f t="shared" si="13"/>
        <v>9.8851252244387025E-2</v>
      </c>
      <c r="I83" s="301">
        <f t="shared" si="13"/>
        <v>9.9678675590133312E-2</v>
      </c>
      <c r="J83" s="301">
        <f t="shared" si="13"/>
        <v>9.7142405525271522E-2</v>
      </c>
      <c r="K83" s="301">
        <f t="shared" si="13"/>
        <v>9.3072117256919371E-2</v>
      </c>
      <c r="L83" s="301">
        <f t="shared" si="13"/>
        <v>9.2557671044640438E-2</v>
      </c>
      <c r="M83" s="301">
        <f t="shared" si="13"/>
        <v>0.10385460686597955</v>
      </c>
      <c r="N83" s="301">
        <f t="shared" si="13"/>
        <v>3.9498952756796289E-2</v>
      </c>
      <c r="O83" s="301">
        <f t="shared" si="13"/>
        <v>2.5394004680042392E-2</v>
      </c>
      <c r="P83" s="301">
        <f t="shared" si="13"/>
        <v>3.8993431366240228E-2</v>
      </c>
      <c r="Q83" s="301">
        <f t="shared" si="13"/>
        <v>2.2957068761481264E-2</v>
      </c>
      <c r="R83" s="301">
        <f t="shared" si="13"/>
        <v>3.1274720180280151E-2</v>
      </c>
      <c r="S83" s="301">
        <f t="shared" si="13"/>
        <v>1.8754357473634159E-2</v>
      </c>
      <c r="T83" s="301">
        <f t="shared" si="13"/>
        <v>1.9433878520887037E-2</v>
      </c>
      <c r="U83" s="301">
        <f t="shared" si="13"/>
        <v>1.7648314248994219E-2</v>
      </c>
      <c r="V83" s="301">
        <f t="shared" si="13"/>
        <v>2.3341941046043816E-2</v>
      </c>
      <c r="W83" s="301">
        <f t="shared" si="13"/>
        <v>2.1274801328883954E-2</v>
      </c>
      <c r="X83" s="301">
        <f t="shared" si="13"/>
        <v>2.1847866729649053E-2</v>
      </c>
      <c r="Y83" s="301">
        <f t="shared" si="13"/>
        <v>1.8755207589546199E-2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3.4777714009953435E-2</v>
      </c>
      <c r="C84" s="302">
        <f t="shared" si="14"/>
        <v>3.4733995160016594E-2</v>
      </c>
      <c r="D84" s="302">
        <f t="shared" si="14"/>
        <v>3.3994166679765833E-2</v>
      </c>
      <c r="E84" s="302">
        <f t="shared" si="14"/>
        <v>3.3672262573804533E-2</v>
      </c>
      <c r="F84" s="302">
        <f t="shared" si="14"/>
        <v>3.3368714795316716E-2</v>
      </c>
      <c r="G84" s="302">
        <f t="shared" si="14"/>
        <v>4.4987156736395598E-2</v>
      </c>
      <c r="H84" s="302">
        <f t="shared" si="14"/>
        <v>4.1371497653722611E-2</v>
      </c>
      <c r="I84" s="302">
        <f t="shared" si="14"/>
        <v>4.1745260573036264E-2</v>
      </c>
      <c r="J84" s="302">
        <f t="shared" si="14"/>
        <v>4.0646284300840087E-2</v>
      </c>
      <c r="K84" s="302">
        <f t="shared" si="14"/>
        <v>3.8895437581977048E-2</v>
      </c>
      <c r="L84" s="302">
        <f t="shared" si="14"/>
        <v>3.866480806763381E-2</v>
      </c>
      <c r="M84" s="302">
        <f t="shared" si="14"/>
        <v>4.3534219307113903E-2</v>
      </c>
      <c r="N84" s="302">
        <f t="shared" si="14"/>
        <v>1.6289295257830919E-2</v>
      </c>
      <c r="O84" s="302">
        <f t="shared" si="14"/>
        <v>1.0240051653703572E-2</v>
      </c>
      <c r="P84" s="302">
        <f t="shared" si="14"/>
        <v>1.6057191661869367E-2</v>
      </c>
      <c r="Q84" s="302">
        <f t="shared" si="14"/>
        <v>9.2694225272986226E-3</v>
      </c>
      <c r="R84" s="302">
        <f t="shared" si="14"/>
        <v>1.2806914087568056E-2</v>
      </c>
      <c r="S84" s="302">
        <f t="shared" si="14"/>
        <v>7.5326014665460916E-3</v>
      </c>
      <c r="T84" s="302">
        <f t="shared" si="14"/>
        <v>7.7720462514372203E-3</v>
      </c>
      <c r="U84" s="302">
        <f t="shared" si="14"/>
        <v>7.0954360579916853E-3</v>
      </c>
      <c r="V84" s="302">
        <f t="shared" si="14"/>
        <v>9.4635088502828396E-3</v>
      </c>
      <c r="W84" s="302">
        <f t="shared" si="14"/>
        <v>8.6173301787036069E-3</v>
      </c>
      <c r="X84" s="302">
        <f t="shared" si="14"/>
        <v>8.9196256946119067E-3</v>
      </c>
      <c r="Y84" s="302">
        <f t="shared" si="14"/>
        <v>7.6184823197239168E-3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4.7819356763685976E-2</v>
      </c>
      <c r="C85" s="302">
        <f t="shared" si="15"/>
        <v>4.7759243345022767E-2</v>
      </c>
      <c r="D85" s="302">
        <f t="shared" si="15"/>
        <v>4.6741979184678019E-2</v>
      </c>
      <c r="E85" s="302">
        <f t="shared" si="15"/>
        <v>4.6299361038981246E-2</v>
      </c>
      <c r="F85" s="302">
        <f t="shared" si="15"/>
        <v>5.4408164129387648E-2</v>
      </c>
      <c r="G85" s="302">
        <f t="shared" si="15"/>
        <v>6.4099100605606099E-2</v>
      </c>
      <c r="H85" s="302">
        <f t="shared" si="15"/>
        <v>5.688580927386859E-2</v>
      </c>
      <c r="I85" s="302">
        <f t="shared" si="15"/>
        <v>5.7399733287924873E-2</v>
      </c>
      <c r="J85" s="302">
        <f t="shared" si="15"/>
        <v>5.5888640913655099E-2</v>
      </c>
      <c r="K85" s="302">
        <f t="shared" si="15"/>
        <v>5.3481226675218423E-2</v>
      </c>
      <c r="L85" s="302">
        <f t="shared" si="15"/>
        <v>5.3164111092996479E-2</v>
      </c>
      <c r="M85" s="302">
        <f t="shared" si="15"/>
        <v>5.9859551547281599E-2</v>
      </c>
      <c r="N85" s="302">
        <f t="shared" si="15"/>
        <v>2.2397780979517511E-2</v>
      </c>
      <c r="O85" s="302">
        <f t="shared" si="15"/>
        <v>1.4080071023842405E-2</v>
      </c>
      <c r="P85" s="302">
        <f t="shared" si="15"/>
        <v>2.2078638535070381E-2</v>
      </c>
      <c r="Q85" s="302">
        <f t="shared" si="15"/>
        <v>1.2745455975035612E-2</v>
      </c>
      <c r="R85" s="302">
        <f t="shared" si="15"/>
        <v>1.7609506870406071E-2</v>
      </c>
      <c r="S85" s="302">
        <f t="shared" si="15"/>
        <v>1.0368122891745256E-2</v>
      </c>
      <c r="T85" s="302">
        <f t="shared" si="15"/>
        <v>1.0694914256064862E-2</v>
      </c>
      <c r="U85" s="302">
        <f t="shared" si="15"/>
        <v>9.7631370532371489E-3</v>
      </c>
      <c r="V85" s="302">
        <f t="shared" si="15"/>
        <v>1.3015334810869916E-2</v>
      </c>
      <c r="W85" s="302">
        <f t="shared" si="15"/>
        <v>1.184882899571746E-2</v>
      </c>
      <c r="X85" s="302">
        <f t="shared" si="15"/>
        <v>1.2264485330091373E-2</v>
      </c>
      <c r="Y85" s="302">
        <f t="shared" si="15"/>
        <v>1.047541318962038E-2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8.0138810373046605E-4</v>
      </c>
      <c r="C86" s="302">
        <f t="shared" si="16"/>
        <v>7.9212951866420949E-4</v>
      </c>
      <c r="D86" s="302">
        <f t="shared" si="16"/>
        <v>8.4599241472476348E-4</v>
      </c>
      <c r="E86" s="302">
        <f t="shared" si="16"/>
        <v>8.5210864062563259E-4</v>
      </c>
      <c r="F86" s="302">
        <f t="shared" si="16"/>
        <v>7.3867187486690352E-4</v>
      </c>
      <c r="G86" s="302">
        <f t="shared" si="16"/>
        <v>4.4831482380231651E-4</v>
      </c>
      <c r="H86" s="302">
        <f t="shared" si="16"/>
        <v>5.9394531679582928E-4</v>
      </c>
      <c r="I86" s="302">
        <f t="shared" si="16"/>
        <v>5.3368172917218828E-4</v>
      </c>
      <c r="J86" s="302">
        <f t="shared" si="16"/>
        <v>6.0748031077634387E-4</v>
      </c>
      <c r="K86" s="302">
        <f t="shared" si="16"/>
        <v>6.954529997238953E-4</v>
      </c>
      <c r="L86" s="302">
        <f t="shared" si="16"/>
        <v>7.2875188401013769E-4</v>
      </c>
      <c r="M86" s="302">
        <f t="shared" si="16"/>
        <v>4.6083601158403219E-4</v>
      </c>
      <c r="N86" s="302">
        <f t="shared" si="16"/>
        <v>8.1187651944785821E-4</v>
      </c>
      <c r="O86" s="302">
        <f t="shared" si="16"/>
        <v>1.0738820024964143E-3</v>
      </c>
      <c r="P86" s="302">
        <f t="shared" si="16"/>
        <v>8.5760116930048123E-4</v>
      </c>
      <c r="Q86" s="302">
        <f t="shared" si="16"/>
        <v>9.4219025914702771E-4</v>
      </c>
      <c r="R86" s="302">
        <f t="shared" si="16"/>
        <v>8.5829922230601645E-4</v>
      </c>
      <c r="S86" s="302">
        <f t="shared" si="16"/>
        <v>8.5363311534281095E-4</v>
      </c>
      <c r="T86" s="302">
        <f t="shared" si="16"/>
        <v>9.6691801338495101E-4</v>
      </c>
      <c r="U86" s="302">
        <f t="shared" si="16"/>
        <v>7.8974113776538498E-4</v>
      </c>
      <c r="V86" s="302">
        <f t="shared" si="16"/>
        <v>8.6309738489106179E-4</v>
      </c>
      <c r="W86" s="302">
        <f t="shared" si="16"/>
        <v>8.0864215446288653E-4</v>
      </c>
      <c r="X86" s="302">
        <f t="shared" si="16"/>
        <v>6.6375570494577442E-4</v>
      </c>
      <c r="Y86" s="302">
        <f t="shared" si="16"/>
        <v>6.6131208020190702E-4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8.7376320456457567E-3</v>
      </c>
      <c r="C87" s="301">
        <f t="shared" si="17"/>
        <v>8.6737267569514699E-3</v>
      </c>
      <c r="D87" s="301">
        <f t="shared" si="17"/>
        <v>8.9426582475208138E-3</v>
      </c>
      <c r="E87" s="301">
        <f t="shared" si="17"/>
        <v>8.9485860302683205E-3</v>
      </c>
      <c r="F87" s="301">
        <f t="shared" si="17"/>
        <v>8.8310927745548218E-3</v>
      </c>
      <c r="G87" s="301">
        <f t="shared" si="17"/>
        <v>7.6979013919563841E-3</v>
      </c>
      <c r="H87" s="301">
        <f t="shared" si="17"/>
        <v>8.0892524787997272E-3</v>
      </c>
      <c r="I87" s="301">
        <f t="shared" si="17"/>
        <v>7.7413994256943404E-3</v>
      </c>
      <c r="J87" s="301">
        <f t="shared" si="17"/>
        <v>8.1010410588593148E-3</v>
      </c>
      <c r="K87" s="301">
        <f t="shared" si="17"/>
        <v>8.4841576101577776E-3</v>
      </c>
      <c r="L87" s="301">
        <f t="shared" si="17"/>
        <v>8.6738715389236883E-3</v>
      </c>
      <c r="M87" s="301">
        <f t="shared" si="17"/>
        <v>7.4592467612404024E-3</v>
      </c>
      <c r="N87" s="301">
        <f t="shared" si="17"/>
        <v>6.8923075307170487E-3</v>
      </c>
      <c r="O87" s="301">
        <f t="shared" si="17"/>
        <v>7.9469726698428878E-3</v>
      </c>
      <c r="P87" s="301">
        <f t="shared" si="17"/>
        <v>7.161565257775779E-3</v>
      </c>
      <c r="Q87" s="301">
        <f t="shared" si="17"/>
        <v>7.001919164939409E-3</v>
      </c>
      <c r="R87" s="301">
        <f t="shared" si="17"/>
        <v>6.8298068141939023E-3</v>
      </c>
      <c r="S87" s="301">
        <f t="shared" si="17"/>
        <v>6.2550730513895834E-3</v>
      </c>
      <c r="T87" s="301">
        <f t="shared" si="17"/>
        <v>7.0062451333265394E-3</v>
      </c>
      <c r="U87" s="301">
        <f t="shared" si="17"/>
        <v>5.7997669502999026E-3</v>
      </c>
      <c r="V87" s="301">
        <f t="shared" si="17"/>
        <v>6.5149381973291197E-3</v>
      </c>
      <c r="W87" s="301">
        <f t="shared" si="17"/>
        <v>6.0779114229726795E-3</v>
      </c>
      <c r="X87" s="301">
        <f t="shared" si="17"/>
        <v>5.179911662198269E-3</v>
      </c>
      <c r="Y87" s="301">
        <f t="shared" si="17"/>
        <v>5.0296377198871178E-3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0</v>
      </c>
      <c r="C88" s="302">
        <f t="shared" si="18"/>
        <v>0</v>
      </c>
      <c r="D88" s="302">
        <f t="shared" si="18"/>
        <v>0</v>
      </c>
      <c r="E88" s="302">
        <f t="shared" si="18"/>
        <v>0</v>
      </c>
      <c r="F88" s="302">
        <f t="shared" si="18"/>
        <v>0</v>
      </c>
      <c r="G88" s="302">
        <f t="shared" si="18"/>
        <v>0</v>
      </c>
      <c r="H88" s="302">
        <f t="shared" si="18"/>
        <v>0</v>
      </c>
      <c r="I88" s="302">
        <f t="shared" si="18"/>
        <v>0</v>
      </c>
      <c r="J88" s="302">
        <f t="shared" si="18"/>
        <v>0</v>
      </c>
      <c r="K88" s="302">
        <f t="shared" si="18"/>
        <v>0</v>
      </c>
      <c r="L88" s="302">
        <f t="shared" si="18"/>
        <v>0</v>
      </c>
      <c r="M88" s="302">
        <f t="shared" si="18"/>
        <v>0</v>
      </c>
      <c r="N88" s="302">
        <f t="shared" si="18"/>
        <v>0</v>
      </c>
      <c r="O88" s="302">
        <f t="shared" si="18"/>
        <v>0</v>
      </c>
      <c r="P88" s="302">
        <f t="shared" si="18"/>
        <v>0</v>
      </c>
      <c r="Q88" s="302">
        <f t="shared" si="18"/>
        <v>0</v>
      </c>
      <c r="R88" s="302">
        <f t="shared" si="18"/>
        <v>0</v>
      </c>
      <c r="S88" s="302">
        <f t="shared" si="18"/>
        <v>0</v>
      </c>
      <c r="T88" s="302">
        <f t="shared" si="18"/>
        <v>0</v>
      </c>
      <c r="U88" s="302">
        <f t="shared" si="18"/>
        <v>0</v>
      </c>
      <c r="V88" s="302">
        <f t="shared" si="18"/>
        <v>0</v>
      </c>
      <c r="W88" s="302">
        <f t="shared" si="18"/>
        <v>0</v>
      </c>
      <c r="X88" s="302">
        <f t="shared" si="18"/>
        <v>0</v>
      </c>
      <c r="Y88" s="302">
        <f t="shared" si="18"/>
        <v>0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3.597694552753803E-3</v>
      </c>
      <c r="C89" s="302">
        <f t="shared" si="19"/>
        <v>3.5931719131051631E-3</v>
      </c>
      <c r="D89" s="302">
        <f t="shared" si="19"/>
        <v>3.5166379323895687E-3</v>
      </c>
      <c r="E89" s="302">
        <f t="shared" si="19"/>
        <v>3.4833375076349527E-3</v>
      </c>
      <c r="F89" s="302">
        <f t="shared" si="19"/>
        <v>4.0934041978222683E-3</v>
      </c>
      <c r="G89" s="302">
        <f t="shared" si="19"/>
        <v>4.8225028668794565E-3</v>
      </c>
      <c r="H89" s="302">
        <f t="shared" si="19"/>
        <v>4.2798101021092362E-3</v>
      </c>
      <c r="I89" s="302">
        <f t="shared" si="19"/>
        <v>4.3184752316934071E-3</v>
      </c>
      <c r="J89" s="302">
        <f t="shared" si="19"/>
        <v>4.204788031121386E-3</v>
      </c>
      <c r="K89" s="302">
        <f t="shared" si="19"/>
        <v>4.0236659567562446E-3</v>
      </c>
      <c r="L89" s="302">
        <f t="shared" si="19"/>
        <v>3.9998077311345316E-3</v>
      </c>
      <c r="M89" s="302">
        <f t="shared" si="19"/>
        <v>4.5035399283221275E-3</v>
      </c>
      <c r="N89" s="302">
        <f t="shared" si="19"/>
        <v>1.6850995094307838E-3</v>
      </c>
      <c r="O89" s="302">
        <f t="shared" si="19"/>
        <v>1.0593156883141619E-3</v>
      </c>
      <c r="P89" s="302">
        <f t="shared" si="19"/>
        <v>1.6610887926071761E-3</v>
      </c>
      <c r="Q89" s="302">
        <f t="shared" si="19"/>
        <v>9.5890577868606465E-4</v>
      </c>
      <c r="R89" s="302">
        <f t="shared" si="19"/>
        <v>1.3248531814725574E-3</v>
      </c>
      <c r="S89" s="302">
        <f t="shared" si="19"/>
        <v>7.8004686332879707E-4</v>
      </c>
      <c r="T89" s="302">
        <f t="shared" si="19"/>
        <v>8.0463304747823382E-4</v>
      </c>
      <c r="U89" s="302">
        <f t="shared" si="19"/>
        <v>7.3453068739088255E-4</v>
      </c>
      <c r="V89" s="302">
        <f t="shared" si="19"/>
        <v>9.7921014251058937E-4</v>
      </c>
      <c r="W89" s="302">
        <f t="shared" si="19"/>
        <v>8.9144794952106244E-4</v>
      </c>
      <c r="X89" s="302">
        <f t="shared" si="19"/>
        <v>9.2271989944261122E-4</v>
      </c>
      <c r="Y89" s="302">
        <f t="shared" si="19"/>
        <v>7.8811886066109467E-4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5.1399374928919545E-3</v>
      </c>
      <c r="C90" s="302">
        <f t="shared" si="20"/>
        <v>5.0805548438463055E-3</v>
      </c>
      <c r="D90" s="302">
        <f t="shared" si="20"/>
        <v>5.426020315131245E-3</v>
      </c>
      <c r="E90" s="302">
        <f t="shared" si="20"/>
        <v>5.4652485226333678E-3</v>
      </c>
      <c r="F90" s="302">
        <f t="shared" si="20"/>
        <v>4.7376885767325535E-3</v>
      </c>
      <c r="G90" s="302">
        <f t="shared" si="20"/>
        <v>2.875398525076928E-3</v>
      </c>
      <c r="H90" s="302">
        <f t="shared" si="20"/>
        <v>3.8094423766904919E-3</v>
      </c>
      <c r="I90" s="302">
        <f t="shared" si="20"/>
        <v>3.4229241940009324E-3</v>
      </c>
      <c r="J90" s="302">
        <f t="shared" si="20"/>
        <v>3.896253027737928E-3</v>
      </c>
      <c r="K90" s="302">
        <f t="shared" si="20"/>
        <v>4.460491653401533E-3</v>
      </c>
      <c r="L90" s="302">
        <f t="shared" si="20"/>
        <v>4.674063807789155E-3</v>
      </c>
      <c r="M90" s="302">
        <f t="shared" si="20"/>
        <v>2.9557068329182754E-3</v>
      </c>
      <c r="N90" s="302">
        <f t="shared" si="20"/>
        <v>5.2072080212862649E-3</v>
      </c>
      <c r="O90" s="302">
        <f t="shared" si="20"/>
        <v>6.8876569815287262E-3</v>
      </c>
      <c r="P90" s="302">
        <f t="shared" si="20"/>
        <v>5.5004764651686022E-3</v>
      </c>
      <c r="Q90" s="302">
        <f t="shared" si="20"/>
        <v>6.0430133862533443E-3</v>
      </c>
      <c r="R90" s="302">
        <f t="shared" si="20"/>
        <v>5.5049536327213457E-3</v>
      </c>
      <c r="S90" s="302">
        <f t="shared" si="20"/>
        <v>5.4750261880607866E-3</v>
      </c>
      <c r="T90" s="302">
        <f t="shared" si="20"/>
        <v>6.2016120858483055E-3</v>
      </c>
      <c r="U90" s="302">
        <f t="shared" si="20"/>
        <v>5.0652362629090199E-3</v>
      </c>
      <c r="V90" s="302">
        <f t="shared" si="20"/>
        <v>5.535728054818531E-3</v>
      </c>
      <c r="W90" s="302">
        <f t="shared" si="20"/>
        <v>5.186463473451617E-3</v>
      </c>
      <c r="X90" s="302">
        <f t="shared" si="20"/>
        <v>4.2571917627556568E-3</v>
      </c>
      <c r="Y90" s="302">
        <f t="shared" si="20"/>
        <v>4.2415188592260225E-3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9.1682732623322979E-2</v>
      </c>
      <c r="C91" s="301">
        <f t="shared" si="21"/>
        <v>9.1570136678353231E-2</v>
      </c>
      <c r="D91" s="301">
        <f t="shared" si="21"/>
        <v>8.9607097942926678E-2</v>
      </c>
      <c r="E91" s="301">
        <f t="shared" si="21"/>
        <v>8.8780412266455014E-2</v>
      </c>
      <c r="F91" s="301">
        <f t="shared" si="21"/>
        <v>7.0792799547296364E-2</v>
      </c>
      <c r="G91" s="301">
        <f t="shared" si="21"/>
        <v>3.9443801503180637E-2</v>
      </c>
      <c r="H91" s="301">
        <f t="shared" si="21"/>
        <v>5.5217029265699741E-2</v>
      </c>
      <c r="I91" s="301">
        <f t="shared" si="21"/>
        <v>4.5271892419225766E-2</v>
      </c>
      <c r="J91" s="301">
        <f t="shared" si="21"/>
        <v>4.4236779143155019E-2</v>
      </c>
      <c r="K91" s="301">
        <f t="shared" si="21"/>
        <v>4.953741178034661E-2</v>
      </c>
      <c r="L91" s="301">
        <f t="shared" si="21"/>
        <v>4.7171479829924388E-2</v>
      </c>
      <c r="M91" s="301">
        <f t="shared" si="21"/>
        <v>3.7207301467877825E-2</v>
      </c>
      <c r="N91" s="301">
        <f t="shared" si="21"/>
        <v>0.16916142025807193</v>
      </c>
      <c r="O91" s="301">
        <f t="shared" si="21"/>
        <v>0.1817694315068876</v>
      </c>
      <c r="P91" s="301">
        <f t="shared" si="21"/>
        <v>0.16370251800163241</v>
      </c>
      <c r="Q91" s="301">
        <f t="shared" si="21"/>
        <v>0.21161940203641896</v>
      </c>
      <c r="R91" s="301">
        <f t="shared" si="21"/>
        <v>0.19097449233380306</v>
      </c>
      <c r="S91" s="301">
        <f t="shared" si="21"/>
        <v>0.23213102492279131</v>
      </c>
      <c r="T91" s="301">
        <f t="shared" si="21"/>
        <v>0.21704825664568236</v>
      </c>
      <c r="U91" s="301">
        <f t="shared" si="21"/>
        <v>0.2444472733957741</v>
      </c>
      <c r="V91" s="301">
        <f t="shared" si="21"/>
        <v>0.22523805005081607</v>
      </c>
      <c r="W91" s="301">
        <f t="shared" si="21"/>
        <v>0.230990843676601</v>
      </c>
      <c r="X91" s="301">
        <f t="shared" si="21"/>
        <v>0.23549412598968802</v>
      </c>
      <c r="Y91" s="301">
        <f t="shared" si="21"/>
        <v>0.24136123763694106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0.12156793455691556</v>
      </c>
      <c r="C92" s="235">
        <f t="shared" si="22"/>
        <v>0.1220090364399803</v>
      </c>
      <c r="D92" s="235">
        <f t="shared" si="22"/>
        <v>0.13501584931690341</v>
      </c>
      <c r="E92" s="235">
        <f t="shared" si="22"/>
        <v>0.1405259068977501</v>
      </c>
      <c r="F92" s="235">
        <f t="shared" si="22"/>
        <v>0.135514352345286</v>
      </c>
      <c r="G92" s="235">
        <f t="shared" si="22"/>
        <v>7.7423109235563586E-2</v>
      </c>
      <c r="H92" s="235">
        <f t="shared" si="22"/>
        <v>0.10520738720643392</v>
      </c>
      <c r="I92" s="235">
        <f t="shared" si="22"/>
        <v>0.11693684564851765</v>
      </c>
      <c r="J92" s="235">
        <f t="shared" si="22"/>
        <v>0.13239213493797927</v>
      </c>
      <c r="K92" s="235">
        <f t="shared" si="22"/>
        <v>0.14495718593489457</v>
      </c>
      <c r="L92" s="235">
        <f t="shared" si="22"/>
        <v>0.15331047834075212</v>
      </c>
      <c r="M92" s="235">
        <f t="shared" si="22"/>
        <v>0.10882528867612255</v>
      </c>
      <c r="N92" s="235">
        <f t="shared" si="22"/>
        <v>0.20258119174418845</v>
      </c>
      <c r="O92" s="235">
        <f t="shared" si="22"/>
        <v>0.25019868028504944</v>
      </c>
      <c r="P92" s="235">
        <f t="shared" si="22"/>
        <v>0.1929862568965148</v>
      </c>
      <c r="Q92" s="235">
        <f t="shared" si="22"/>
        <v>0.20082208012594172</v>
      </c>
      <c r="R92" s="235">
        <f t="shared" si="22"/>
        <v>0.18682746948206547</v>
      </c>
      <c r="S92" s="235">
        <f t="shared" si="22"/>
        <v>0.18530432345270134</v>
      </c>
      <c r="T92" s="235">
        <f t="shared" si="22"/>
        <v>0.21062586856904064</v>
      </c>
      <c r="U92" s="235">
        <f t="shared" si="22"/>
        <v>0.17408489312416284</v>
      </c>
      <c r="V92" s="235">
        <f t="shared" si="22"/>
        <v>0.17910807106633739</v>
      </c>
      <c r="W92" s="235">
        <f t="shared" si="22"/>
        <v>0.17881846381133437</v>
      </c>
      <c r="X92" s="235">
        <f t="shared" si="22"/>
        <v>0.15495870098565917</v>
      </c>
      <c r="Y92" s="235">
        <f t="shared" si="22"/>
        <v>0.15524754095908477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30.483129725974823</v>
      </c>
      <c r="C96" s="320">
        <f t="shared" si="23"/>
        <v>30.654185867956727</v>
      </c>
      <c r="D96" s="320">
        <f t="shared" si="23"/>
        <v>31.988822277924847</v>
      </c>
      <c r="E96" s="320">
        <f t="shared" si="23"/>
        <v>27.593625906843734</v>
      </c>
      <c r="F96" s="320">
        <f t="shared" si="23"/>
        <v>29.573472094729539</v>
      </c>
      <c r="G96" s="320">
        <f t="shared" si="23"/>
        <v>41.803165676182921</v>
      </c>
      <c r="H96" s="320">
        <f t="shared" si="23"/>
        <v>33.410569644405946</v>
      </c>
      <c r="I96" s="320">
        <f t="shared" si="23"/>
        <v>34.863689653426761</v>
      </c>
      <c r="J96" s="320">
        <f t="shared" si="23"/>
        <v>33.996739950247033</v>
      </c>
      <c r="K96" s="320">
        <f t="shared" si="23"/>
        <v>30.279323930485376</v>
      </c>
      <c r="L96" s="320">
        <f t="shared" si="23"/>
        <v>33.074581537284054</v>
      </c>
      <c r="M96" s="320">
        <f t="shared" si="23"/>
        <v>30.235235300350027</v>
      </c>
      <c r="N96" s="320">
        <f t="shared" si="23"/>
        <v>24.498727423492063</v>
      </c>
      <c r="O96" s="320">
        <f t="shared" si="23"/>
        <v>22.05751336669087</v>
      </c>
      <c r="P96" s="320">
        <f t="shared" si="23"/>
        <v>20.566576613437434</v>
      </c>
      <c r="Q96" s="320">
        <f t="shared" si="23"/>
        <v>20.337572910484404</v>
      </c>
      <c r="R96" s="320">
        <f t="shared" si="23"/>
        <v>19.833032874832433</v>
      </c>
      <c r="S96" s="320">
        <f t="shared" si="23"/>
        <v>19.563746382962893</v>
      </c>
      <c r="T96" s="320">
        <f t="shared" si="23"/>
        <v>20.339109976603879</v>
      </c>
      <c r="U96" s="320">
        <f t="shared" si="23"/>
        <v>21.732310212425155</v>
      </c>
      <c r="V96" s="320">
        <f t="shared" si="23"/>
        <v>20.502458761953932</v>
      </c>
      <c r="W96" s="320">
        <f t="shared" si="23"/>
        <v>20.760122256780434</v>
      </c>
      <c r="X96" s="320">
        <f t="shared" si="23"/>
        <v>20.054660949714062</v>
      </c>
      <c r="Y96" s="320">
        <f t="shared" si="23"/>
        <v>20.039572537535932</v>
      </c>
      <c r="DA96" s="95"/>
    </row>
    <row r="97" spans="1:105" ht="12" customHeight="1" x14ac:dyDescent="0.25">
      <c r="A97" s="55" t="s">
        <v>91</v>
      </c>
      <c r="B97" s="330">
        <f>IF(B$6=0,0,B$6/OIS!B$5*1000)</f>
        <v>0.23560637364612788</v>
      </c>
      <c r="C97" s="330">
        <f>IF(C$6=0,0,C$6/OIS!C$5*1000)</f>
        <v>0.24330968353099722</v>
      </c>
      <c r="D97" s="330">
        <f>IF(D$6=0,0,D$6/OIS!D$5*1000)</f>
        <v>0.29545403809300308</v>
      </c>
      <c r="E97" s="330">
        <f>IF(E$6=0,0,E$6/OIS!E$5*1000)</f>
        <v>0.27686598170462912</v>
      </c>
      <c r="F97" s="330">
        <f>IF(F$6=0,0,F$6/OIS!F$5*1000)</f>
        <v>0.32251024326593947</v>
      </c>
      <c r="G97" s="330">
        <f>IF(G$6=0,0,G$6/OIS!G$5*1000)</f>
        <v>0.24418535843962683</v>
      </c>
      <c r="H97" s="330">
        <f>IF(H$6=0,0,H$6/OIS!H$5*1000)</f>
        <v>0.27274263572027785</v>
      </c>
      <c r="I97" s="330">
        <f>IF(I$6=0,0,I$6/OIS!I$5*1000)</f>
        <v>0.38161974150672262</v>
      </c>
      <c r="J97" s="330">
        <f>IF(J$6=0,0,J$6/OIS!J$5*1000)</f>
        <v>0.41967133932078859</v>
      </c>
      <c r="K97" s="330">
        <f>IF(K$6=0,0,K$6/OIS!K$5*1000)</f>
        <v>0.39566555358360339</v>
      </c>
      <c r="L97" s="330">
        <f>IF(L$6=0,0,L$6/OIS!L$5*1000)</f>
        <v>0.46041575514958089</v>
      </c>
      <c r="M97" s="330">
        <f>IF(M$6=0,0,M$6/OIS!M$5*1000)</f>
        <v>0.32403578329436594</v>
      </c>
      <c r="N97" s="330">
        <f>IF(N$6=0,0,N$6/OIS!N$5*1000)</f>
        <v>0.50543422818899764</v>
      </c>
      <c r="O97" s="330">
        <f>IF(O$6=0,0,O$6/OIS!O$5*1000)</f>
        <v>0.53879365104752408</v>
      </c>
      <c r="P97" s="330">
        <f>IF(P$6=0,0,P$6/OIS!P$5*1000)</f>
        <v>0.37858196085958118</v>
      </c>
      <c r="Q97" s="330">
        <f>IF(Q$6=0,0,Q$6/OIS!Q$5*1000)</f>
        <v>0.37458196459513898</v>
      </c>
      <c r="R97" s="330">
        <f>IF(R$6=0,0,R$6/OIS!R$5*1000)</f>
        <v>0.34518717586559661</v>
      </c>
      <c r="S97" s="330">
        <f>IF(S$6=0,0,S$6/OIS!S$5*1000)</f>
        <v>0.3370490920931562</v>
      </c>
      <c r="T97" s="330">
        <f>IF(T$6=0,0,T$6/OIS!T$5*1000)</f>
        <v>0.39930243549384298</v>
      </c>
      <c r="U97" s="330">
        <f>IF(U$6=0,0,U$6/OIS!U$5*1000)</f>
        <v>0.35566851325955195</v>
      </c>
      <c r="V97" s="330">
        <f>IF(V$6=0,0,V$6/OIS!V$5*1000)</f>
        <v>0.32987337765455149</v>
      </c>
      <c r="W97" s="330">
        <f>IF(W$6=0,0,W$6/OIS!W$5*1000)</f>
        <v>0.34978701431239617</v>
      </c>
      <c r="X97" s="330">
        <f>IF(X$6=0,0,X$6/OIS!X$5*1000)</f>
        <v>0.30379702948196602</v>
      </c>
      <c r="Y97" s="330">
        <f>IF(Y$6=0,0,Y$6/OIS!Y$5*1000)</f>
        <v>0.30522636495477645</v>
      </c>
      <c r="DA97" s="67"/>
    </row>
    <row r="98" spans="1:105" ht="12" customHeight="1" x14ac:dyDescent="0.25">
      <c r="A98" s="173" t="s">
        <v>92</v>
      </c>
      <c r="B98" s="331">
        <f>IF(B$7=0,0,B$7/OIS!B$5*1000)</f>
        <v>0.12893420855324506</v>
      </c>
      <c r="C98" s="331">
        <f>IF(C$7=0,0,C$7/OIS!C$5*1000)</f>
        <v>0.13197938354978384</v>
      </c>
      <c r="D98" s="331">
        <f>IF(D$7=0,0,D$7/OIS!D$5*1000)</f>
        <v>0.15726377293508395</v>
      </c>
      <c r="E98" s="331">
        <f>IF(E$7=0,0,E$7/OIS!E$5*1000)</f>
        <v>0.14508332730566573</v>
      </c>
      <c r="F98" s="331">
        <f>IF(F$7=0,0,F$7/OIS!F$5*1000)</f>
        <v>0.16213865144503523</v>
      </c>
      <c r="G98" s="331">
        <f>IF(G$7=0,0,G$7/OIS!G$5*1000)</f>
        <v>0.12548659203719922</v>
      </c>
      <c r="H98" s="331">
        <f>IF(H$7=0,0,H$7/OIS!H$5*1000)</f>
        <v>0.13881442985227524</v>
      </c>
      <c r="I98" s="331">
        <f>IF(I$7=0,0,I$7/OIS!I$5*1000)</f>
        <v>0.18288920628346858</v>
      </c>
      <c r="J98" s="331">
        <f>IF(J$7=0,0,J$7/OIS!J$5*1000)</f>
        <v>0.2013616851367479</v>
      </c>
      <c r="K98" s="331">
        <f>IF(K$7=0,0,K$7/OIS!K$5*1000)</f>
        <v>0.19180794079764799</v>
      </c>
      <c r="L98" s="331">
        <f>IF(L$7=0,0,L$7/OIS!L$5*1000)</f>
        <v>0.22270094592879636</v>
      </c>
      <c r="M98" s="331">
        <f>IF(M$7=0,0,M$7/OIS!M$5*1000)</f>
        <v>0.15298352485654901</v>
      </c>
      <c r="N98" s="331">
        <f>IF(N$7=0,0,N$7/OIS!N$5*1000)</f>
        <v>0.23634288049135235</v>
      </c>
      <c r="O98" s="331">
        <f>IF(O$7=0,0,O$7/OIS!O$5*1000)</f>
        <v>0.25501749822892594</v>
      </c>
      <c r="P98" s="331">
        <f>IF(P$7=0,0,P$7/OIS!P$5*1000)</f>
        <v>0.18041814370520323</v>
      </c>
      <c r="Q98" s="331">
        <f>IF(Q$7=0,0,Q$7/OIS!Q$5*1000)</f>
        <v>0.18062915640947858</v>
      </c>
      <c r="R98" s="331">
        <f>IF(R$7=0,0,R$7/OIS!R$5*1000)</f>
        <v>0.16566784043712102</v>
      </c>
      <c r="S98" s="331">
        <f>IF(S$7=0,0,S$7/OIS!S$5*1000)</f>
        <v>0.16185976456749659</v>
      </c>
      <c r="T98" s="331">
        <f>IF(T$7=0,0,T$7/OIS!T$5*1000)</f>
        <v>0.19160866400058654</v>
      </c>
      <c r="U98" s="331">
        <f>IF(U$7=0,0,U$7/OIS!U$5*1000)</f>
        <v>0.1702319319147067</v>
      </c>
      <c r="V98" s="331">
        <f>IF(V$7=0,0,V$7/OIS!V$5*1000)</f>
        <v>0.16008614595583603</v>
      </c>
      <c r="W98" s="331">
        <f>IF(W$7=0,0,W$7/OIS!W$5*1000)</f>
        <v>0.16730353197526246</v>
      </c>
      <c r="X98" s="331">
        <f>IF(X$7=0,0,X$7/OIS!X$5*1000)</f>
        <v>0.14373564574889164</v>
      </c>
      <c r="Y98" s="331">
        <f>IF(Y$7=0,0,Y$7/OIS!Y$5*1000)</f>
        <v>0.14426135738607196</v>
      </c>
      <c r="DA98" s="177"/>
    </row>
    <row r="99" spans="1:105" ht="12" customHeight="1" x14ac:dyDescent="0.25">
      <c r="A99" s="173" t="s">
        <v>93</v>
      </c>
      <c r="B99" s="331">
        <f>IF(B$8=0,0,B$8/OIS!B$5*1000)</f>
        <v>0.23312269405798219</v>
      </c>
      <c r="C99" s="331">
        <f>IF(C$8=0,0,C$8/OIS!C$5*1000)</f>
        <v>0.23737460605762328</v>
      </c>
      <c r="D99" s="331">
        <f>IF(D$8=0,0,D$8/OIS!D$5*1000)</f>
        <v>0.27960720419108648</v>
      </c>
      <c r="E99" s="331">
        <f>IF(E$8=0,0,E$8/OIS!E$5*1000)</f>
        <v>0.25543240422119429</v>
      </c>
      <c r="F99" s="331">
        <f>IF(F$8=0,0,F$8/OIS!F$5*1000)</f>
        <v>0.27778070091778528</v>
      </c>
      <c r="G99" s="331">
        <f>IF(G$8=0,0,G$8/OIS!G$5*1000)</f>
        <v>0.21816530401481773</v>
      </c>
      <c r="H99" s="331">
        <f>IF(H$8=0,0,H$8/OIS!H$5*1000)</f>
        <v>0.23979883312045097</v>
      </c>
      <c r="I99" s="331">
        <f>IF(I$8=0,0,I$8/OIS!I$5*1000)</f>
        <v>0.3028743932160764</v>
      </c>
      <c r="J99" s="331">
        <f>IF(J$8=0,0,J$8/OIS!J$5*1000)</f>
        <v>0.33375510110220902</v>
      </c>
      <c r="K99" s="331">
        <f>IF(K$8=0,0,K$8/OIS!K$5*1000)</f>
        <v>0.32032036951868786</v>
      </c>
      <c r="L99" s="331">
        <f>IF(L$8=0,0,L$8/OIS!L$5*1000)</f>
        <v>0.37131179915941315</v>
      </c>
      <c r="M99" s="331">
        <f>IF(M$8=0,0,M$8/OIS!M$5*1000)</f>
        <v>0.25052422365560933</v>
      </c>
      <c r="N99" s="331">
        <f>IF(N$8=0,0,N$8/OIS!N$5*1000)</f>
        <v>0.38419821564847317</v>
      </c>
      <c r="O99" s="331">
        <f>IF(O$8=0,0,O$8/OIS!O$5*1000)</f>
        <v>0.41841210055902517</v>
      </c>
      <c r="P99" s="331">
        <f>IF(P$8=0,0,P$8/OIS!P$5*1000)</f>
        <v>0.29754012867153024</v>
      </c>
      <c r="Q99" s="331">
        <f>IF(Q$8=0,0,Q$8/OIS!Q$5*1000)</f>
        <v>0.30049301863989147</v>
      </c>
      <c r="R99" s="331">
        <f>IF(R$8=0,0,R$8/OIS!R$5*1000)</f>
        <v>0.27464696958365803</v>
      </c>
      <c r="S99" s="331">
        <f>IF(S$8=0,0,S$8/OIS!S$5*1000)</f>
        <v>0.26845321553300761</v>
      </c>
      <c r="T99" s="331">
        <f>IF(T$8=0,0,T$8/OIS!T$5*1000)</f>
        <v>0.31761417453577412</v>
      </c>
      <c r="U99" s="331">
        <f>IF(U$8=0,0,U$8/OIS!U$5*1000)</f>
        <v>0.28164375750988174</v>
      </c>
      <c r="V99" s="331">
        <f>IF(V$8=0,0,V$8/OIS!V$5*1000)</f>
        <v>0.26755338664354927</v>
      </c>
      <c r="W99" s="331">
        <f>IF(W$8=0,0,W$8/OIS!W$5*1000)</f>
        <v>0.2766599307420064</v>
      </c>
      <c r="X99" s="331">
        <f>IF(X$8=0,0,X$8/OIS!X$5*1000)</f>
        <v>0.23576153467097835</v>
      </c>
      <c r="Y99" s="331">
        <f>IF(Y$8=0,0,Y$8/OIS!Y$5*1000)</f>
        <v>0.23643726205528834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8.2477503843897376E-2</v>
      </c>
      <c r="C100" s="331">
        <f>IF(C$9=0,0,C$9/OIS!C$5*1000)</f>
        <v>8.5338140861938333E-2</v>
      </c>
      <c r="D100" s="331">
        <f>IF(D$9=0,0,D$9/OIS!D$5*1000)</f>
        <v>0.10404756356993097</v>
      </c>
      <c r="E100" s="331">
        <f>IF(E$9=0,0,E$9/OIS!E$5*1000)</f>
        <v>9.7821900038322834E-2</v>
      </c>
      <c r="F100" s="331">
        <f>IF(F$9=0,0,F$9/OIS!F$5*1000)</f>
        <v>0.11491042134942005</v>
      </c>
      <c r="G100" s="331">
        <f>IF(G$9=0,0,G$9/OIS!G$5*1000)</f>
        <v>8.6621484086493367E-2</v>
      </c>
      <c r="H100" s="331">
        <f>IF(H$9=0,0,H$9/OIS!H$5*1000)</f>
        <v>9.6940615065009353E-2</v>
      </c>
      <c r="I100" s="331">
        <f>IF(I$9=0,0,I$9/OIS!I$5*1000)</f>
        <v>0.13722732368199803</v>
      </c>
      <c r="J100" s="331">
        <f>IF(J$9=0,0,J$9/OIS!J$5*1000)</f>
        <v>0.15087723742833939</v>
      </c>
      <c r="K100" s="331">
        <f>IF(K$9=0,0,K$9/OIS!K$5*1000)</f>
        <v>0.14197162665927557</v>
      </c>
      <c r="L100" s="331">
        <f>IF(L$9=0,0,L$9/OIS!L$5*1000)</f>
        <v>0.16527462667996798</v>
      </c>
      <c r="M100" s="331">
        <f>IF(M$9=0,0,M$9/OIS!M$5*1000)</f>
        <v>0.11684408708966715</v>
      </c>
      <c r="N100" s="331">
        <f>IF(N$9=0,0,N$9/OIS!N$5*1000)</f>
        <v>0.18257432898215906</v>
      </c>
      <c r="O100" s="331">
        <f>IF(O$9=0,0,O$9/OIS!O$5*1000)</f>
        <v>0.19419360457065521</v>
      </c>
      <c r="P100" s="331">
        <f>IF(P$9=0,0,P$9/OIS!P$5*1000)</f>
        <v>0.13627719876593367</v>
      </c>
      <c r="Q100" s="331">
        <f>IF(Q$9=0,0,Q$9/OIS!Q$5*1000)</f>
        <v>0.13454069460645723</v>
      </c>
      <c r="R100" s="331">
        <f>IF(R$9=0,0,R$9/OIS!R$5*1000)</f>
        <v>0.12409302342988822</v>
      </c>
      <c r="S100" s="331">
        <f>IF(S$9=0,0,S$9/OIS!S$5*1000)</f>
        <v>0.12115373788218486</v>
      </c>
      <c r="T100" s="331">
        <f>IF(T$9=0,0,T$9/OIS!T$5*1000)</f>
        <v>0.14355153277793806</v>
      </c>
      <c r="U100" s="331">
        <f>IF(U$9=0,0,U$9/OIS!U$5*1000)</f>
        <v>0.12792633829231084</v>
      </c>
      <c r="V100" s="331">
        <f>IF(V$9=0,0,V$9/OIS!V$5*1000)</f>
        <v>0.11834009532855927</v>
      </c>
      <c r="W100" s="331">
        <f>IF(W$9=0,0,W$9/OIS!W$5*1000)</f>
        <v>0.12582677218234645</v>
      </c>
      <c r="X100" s="331">
        <f>IF(X$9=0,0,X$9/OIS!X$5*1000)</f>
        <v>0.10950315000357319</v>
      </c>
      <c r="Y100" s="331">
        <f>IF(Y$9=0,0,Y$9/OIS!Y$5*1000)</f>
        <v>0.11003944431019351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0.79862547788082616</v>
      </c>
      <c r="C101" s="332">
        <f>IF(C$10=0,0,C$10/OIS!C$5*1000)</f>
        <v>0.81163385404377741</v>
      </c>
      <c r="D101" s="332">
        <f>IF(D$10=0,0,D$10/OIS!D$5*1000)</f>
        <v>0.84998284266273705</v>
      </c>
      <c r="E101" s="332">
        <f>IF(E$10=0,0,E$10/OIS!E$5*1000)</f>
        <v>0.73147481578690698</v>
      </c>
      <c r="F101" s="332">
        <f>IF(F$10=0,0,F$10/OIS!F$5*1000)</f>
        <v>0.79952939430957415</v>
      </c>
      <c r="G101" s="332">
        <f>IF(G$10=0,0,G$10/OIS!G$5*1000)</f>
        <v>1.1731430877796334</v>
      </c>
      <c r="H101" s="332">
        <f>IF(H$10=0,0,H$10/OIS!H$5*1000)</f>
        <v>0.90549226913145164</v>
      </c>
      <c r="I101" s="332">
        <f>IF(I$10=0,0,I$10/OIS!I$5*1000)</f>
        <v>1.0035473346934622</v>
      </c>
      <c r="J101" s="332">
        <f>IF(J$10=0,0,J$10/OIS!J$5*1000)</f>
        <v>1.0014911311181793</v>
      </c>
      <c r="K101" s="332">
        <f>IF(K$10=0,0,K$10/OIS!K$5*1000)</f>
        <v>0.88784888263505235</v>
      </c>
      <c r="L101" s="332">
        <f>IF(L$10=0,0,L$10/OIS!L$5*1000)</f>
        <v>0.92741163795380155</v>
      </c>
      <c r="M101" s="332">
        <f>IF(M$10=0,0,M$10/OIS!M$5*1000)</f>
        <v>0.88537060109904631</v>
      </c>
      <c r="N101" s="332">
        <f>IF(N$10=0,0,N$10/OIS!N$5*1000)</f>
        <v>0.49767228989947326</v>
      </c>
      <c r="O101" s="332">
        <f>IF(O$10=0,0,O$10/OIS!O$5*1000)</f>
        <v>0.51364214361175209</v>
      </c>
      <c r="P101" s="332">
        <f>IF(P$10=0,0,P$10/OIS!P$5*1000)</f>
        <v>0.46059479822490906</v>
      </c>
      <c r="Q101" s="332">
        <f>IF(Q$10=0,0,Q$10/OIS!Q$5*1000)</f>
        <v>0.3790542432332592</v>
      </c>
      <c r="R101" s="332">
        <f>IF(R$10=0,0,R$10/OIS!R$5*1000)</f>
        <v>0.40467651941875382</v>
      </c>
      <c r="S101" s="332">
        <f>IF(S$10=0,0,S$10/OIS!S$5*1000)</f>
        <v>0.36055278092141813</v>
      </c>
      <c r="T101" s="332">
        <f>IF(T$10=0,0,T$10/OIS!T$5*1000)</f>
        <v>0.38390731034289033</v>
      </c>
      <c r="U101" s="332">
        <f>IF(U$10=0,0,U$10/OIS!U$5*1000)</f>
        <v>0.3332644735865834</v>
      </c>
      <c r="V101" s="332">
        <f>IF(V$10=0,0,V$10/OIS!V$5*1000)</f>
        <v>0.31237692623430457</v>
      </c>
      <c r="W101" s="332">
        <f>IF(W$10=0,0,W$10/OIS!W$5*1000)</f>
        <v>0.3339787501772819</v>
      </c>
      <c r="X101" s="332">
        <f>IF(X$10=0,0,X$10/OIS!X$5*1000)</f>
        <v>0.48382534362546115</v>
      </c>
      <c r="Y101" s="332">
        <f>IF(Y$10=0,0,Y$10/OIS!Y$5*1000)</f>
        <v>0.46779892450778882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8.6850266143779784</v>
      </c>
      <c r="C102" s="348">
        <f>IF(C$16=0,0,C$16/OIS!C$5*1000)</f>
        <v>8.7228066045771531</v>
      </c>
      <c r="D102" s="348">
        <f>IF(D$16=0,0,D$16/OIS!D$5*1000)</f>
        <v>8.9085863092815991</v>
      </c>
      <c r="E102" s="348">
        <f>IF(E$16=0,0,E$16/OIS!E$5*1000)</f>
        <v>7.6119681679657756</v>
      </c>
      <c r="F102" s="348">
        <f>IF(F$16=0,0,F$16/OIS!F$5*1000)</f>
        <v>9.3056651124212344</v>
      </c>
      <c r="G102" s="348">
        <f>IF(G$16=0,0,G$16/OIS!G$5*1000)</f>
        <v>14.975673419744941</v>
      </c>
      <c r="H102" s="348">
        <f>IF(H$16=0,0,H$16/OIS!H$5*1000)</f>
        <v>10.813674744083176</v>
      </c>
      <c r="I102" s="348">
        <f>IF(I$16=0,0,I$16/OIS!I$5*1000)</f>
        <v>11.282674124010374</v>
      </c>
      <c r="J102" s="348">
        <f>IF(J$16=0,0,J$16/OIS!J$5*1000)</f>
        <v>10.713981480272636</v>
      </c>
      <c r="K102" s="348">
        <f>IF(K$16=0,0,K$16/OIS!K$5*1000)</f>
        <v>9.1932842686385516</v>
      </c>
      <c r="L102" s="348">
        <f>IF(L$16=0,0,L$16/OIS!L$5*1000)</f>
        <v>9.9629886177806206</v>
      </c>
      <c r="M102" s="348">
        <f>IF(M$16=0,0,M$16/OIS!M$5*1000)</f>
        <v>10.118336479835916</v>
      </c>
      <c r="N102" s="348">
        <f>IF(N$16=0,0,N$16/OIS!N$5*1000)</f>
        <v>4.187787659073436</v>
      </c>
      <c r="O102" s="348">
        <f>IF(O$16=0,0,O$16/OIS!O$5*1000)</f>
        <v>2.8746022894212984</v>
      </c>
      <c r="P102" s="348">
        <f>IF(P$16=0,0,P$16/OIS!P$5*1000)</f>
        <v>3.5614325994286138</v>
      </c>
      <c r="Q102" s="348">
        <f>IF(Q$16=0,0,Q$16/OIS!Q$5*1000)</f>
        <v>2.722496983252138</v>
      </c>
      <c r="R102" s="348">
        <f>IF(R$16=0,0,R$16/OIS!R$5*1000)</f>
        <v>3.0946586530512272</v>
      </c>
      <c r="S102" s="348">
        <f>IF(S$16=0,0,S$16/OIS!S$5*1000)</f>
        <v>2.4732737911337113</v>
      </c>
      <c r="T102" s="348">
        <f>IF(T$16=0,0,T$16/OIS!T$5*1000)</f>
        <v>2.5203868872596615</v>
      </c>
      <c r="U102" s="348">
        <f>IF(U$16=0,0,U$16/OIS!U$5*1000)</f>
        <v>2.7282008270262246</v>
      </c>
      <c r="V102" s="348">
        <f>IF(V$16=0,0,V$16/OIS!V$5*1000)</f>
        <v>2.870145568790647</v>
      </c>
      <c r="W102" s="348">
        <f>IF(W$16=0,0,W$16/OIS!W$5*1000)</f>
        <v>2.7665305201641042</v>
      </c>
      <c r="X102" s="348">
        <f>IF(X$16=0,0,X$16/OIS!X$5*1000)</f>
        <v>2.7707889956702236</v>
      </c>
      <c r="Y102" s="348">
        <f>IF(Y$16=0,0,Y$16/OIS!Y$5*1000)</f>
        <v>2.6328421280628702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11.010192689758375</v>
      </c>
      <c r="C103" s="348">
        <f>IF(C$27=0,0,C$27/OIS!C$5*1000)</f>
        <v>11.0557167413863</v>
      </c>
      <c r="D103" s="348">
        <f>IF(D$27=0,0,D$27/OIS!D$5*1000)</f>
        <v>11.312675379915436</v>
      </c>
      <c r="E103" s="348">
        <f>IF(E$27=0,0,E$27/OIS!E$5*1000)</f>
        <v>9.6704427532188841</v>
      </c>
      <c r="F103" s="348">
        <f>IF(F$27=0,0,F$27/OIS!F$5*1000)</f>
        <v>9.6108405243271324</v>
      </c>
      <c r="G103" s="348">
        <f>IF(G$27=0,0,G$27/OIS!G$5*1000)</f>
        <v>15.193795083641019</v>
      </c>
      <c r="H103" s="348">
        <f>IF(H$27=0,0,H$27/OIS!H$5*1000)</f>
        <v>12.010291797365946</v>
      </c>
      <c r="I103" s="348">
        <f>IF(I$27=0,0,I$27/OIS!I$5*1000)</f>
        <v>12.172602269067227</v>
      </c>
      <c r="J103" s="348">
        <f>IF(J$27=0,0,J$27/OIS!J$5*1000)</f>
        <v>11.592860631168874</v>
      </c>
      <c r="K103" s="348">
        <f>IF(K$27=0,0,K$27/OIS!K$5*1000)</f>
        <v>10.18420501782969</v>
      </c>
      <c r="L103" s="348">
        <f>IF(L$27=0,0,L$27/OIS!L$5*1000)</f>
        <v>10.985430373036325</v>
      </c>
      <c r="M103" s="348">
        <f>IF(M$27=0,0,M$27/OIS!M$5*1000)</f>
        <v>10.606210319387728</v>
      </c>
      <c r="N103" s="348">
        <f>IF(N$27=0,0,N$27/OIS!N$5*1000)</f>
        <v>8.2609700574517646</v>
      </c>
      <c r="O103" s="348">
        <f>IF(O$27=0,0,O$27/OIS!O$5*1000)</f>
        <v>6.9992906258631864</v>
      </c>
      <c r="P103" s="348">
        <f>IF(P$27=0,0,P$27/OIS!P$5*1000)</f>
        <v>7.2666144935250072</v>
      </c>
      <c r="Q103" s="348">
        <f>IF(Q$27=0,0,Q$27/OIS!Q$5*1000)</f>
        <v>7.2484250336848728</v>
      </c>
      <c r="R103" s="348">
        <f>IF(R$27=0,0,R$27/OIS!R$5*1000)</f>
        <v>7.17541562761454</v>
      </c>
      <c r="S103" s="348">
        <f>IF(S$27=0,0,S$27/OIS!S$5*1000)</f>
        <v>7.1855265579561243</v>
      </c>
      <c r="T103" s="348">
        <f>IF(T$27=0,0,T$27/OIS!T$5*1000)</f>
        <v>7.1464593225050201</v>
      </c>
      <c r="U103" s="348">
        <f>IF(U$27=0,0,U$27/OIS!U$5*1000)</f>
        <v>8.1301225196370481</v>
      </c>
      <c r="V103" s="348">
        <f>IF(V$27=0,0,V$27/OIS!V$5*1000)</f>
        <v>7.5418541521381233</v>
      </c>
      <c r="W103" s="348">
        <f>IF(W$27=0,0,W$27/OIS!W$5*1000)</f>
        <v>7.664498751027832</v>
      </c>
      <c r="X103" s="348">
        <f>IF(X$27=0,0,X$27/OIS!X$5*1000)</f>
        <v>7.6348172567925054</v>
      </c>
      <c r="Y103" s="348">
        <f>IF(Y$27=0,0,Y$27/OIS!Y$5*1000)</f>
        <v>7.718458535687895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2.5422460409052436</v>
      </c>
      <c r="C104" s="348">
        <f>IF(C$35=0,0,C$35/OIS!C$5*1000)</f>
        <v>2.5530451514797892</v>
      </c>
      <c r="D104" s="348">
        <f>IF(D$35=0,0,D$35/OIS!D$5*1000)</f>
        <v>2.6097165224654142</v>
      </c>
      <c r="E104" s="348">
        <f>IF(E$35=0,0,E$35/OIS!E$5*1000)</f>
        <v>2.2302198321955355</v>
      </c>
      <c r="F104" s="348">
        <f>IF(F$35=0,0,F$35/OIS!F$5*1000)</f>
        <v>2.6177121715207368</v>
      </c>
      <c r="G104" s="348">
        <f>IF(G$35=0,0,G$35/OIS!G$5*1000)</f>
        <v>4.5788918675169183</v>
      </c>
      <c r="H104" s="348">
        <f>IF(H$35=0,0,H$35/OIS!H$5*1000)</f>
        <v>3.3026766475478322</v>
      </c>
      <c r="I104" s="348">
        <f>IF(I$35=0,0,I$35/OIS!I$5*1000)</f>
        <v>3.4751664108390132</v>
      </c>
      <c r="J104" s="348">
        <f>IF(J$35=0,0,J$35/OIS!J$5*1000)</f>
        <v>3.3025250987840966</v>
      </c>
      <c r="K104" s="348">
        <f>IF(K$35=0,0,K$35/OIS!K$5*1000)</f>
        <v>2.8181607873183805</v>
      </c>
      <c r="L104" s="348">
        <f>IF(L$35=0,0,L$35/OIS!L$5*1000)</f>
        <v>3.0613062378670759</v>
      </c>
      <c r="M104" s="348">
        <f>IF(M$35=0,0,M$35/OIS!M$5*1000)</f>
        <v>3.1400684756182389</v>
      </c>
      <c r="N104" s="348">
        <f>IF(N$35=0,0,N$35/OIS!N$5*1000)</f>
        <v>0.96767407710214259</v>
      </c>
      <c r="O104" s="348">
        <f>IF(O$35=0,0,O$35/OIS!O$5*1000)</f>
        <v>0.56012859766384571</v>
      </c>
      <c r="P104" s="348">
        <f>IF(P$35=0,0,P$35/OIS!P$5*1000)</f>
        <v>0.80196139361459384</v>
      </c>
      <c r="Q104" s="348">
        <f>IF(Q$35=0,0,Q$35/OIS!Q$5*1000)</f>
        <v>0.46689105974762923</v>
      </c>
      <c r="R104" s="348">
        <f>IF(R$35=0,0,R$35/OIS!R$5*1000)</f>
        <v>0.62027255348668142</v>
      </c>
      <c r="S104" s="348">
        <f>IF(S$35=0,0,S$35/OIS!S$5*1000)</f>
        <v>0.3669054931896033</v>
      </c>
      <c r="T104" s="348">
        <f>IF(T$35=0,0,T$35/OIS!T$5*1000)</f>
        <v>0.3952677925082812</v>
      </c>
      <c r="U104" s="348">
        <f>IF(U$35=0,0,U$35/OIS!U$5*1000)</f>
        <v>0.38353863998550553</v>
      </c>
      <c r="V104" s="348">
        <f>IF(V$35=0,0,V$35/OIS!V$5*1000)</f>
        <v>0.47856718372047308</v>
      </c>
      <c r="W104" s="348">
        <f>IF(W$35=0,0,W$35/OIS!W$5*1000)</f>
        <v>0.44166747657634581</v>
      </c>
      <c r="X104" s="348">
        <f>IF(X$35=0,0,X$35/OIS!X$5*1000)</f>
        <v>0.43815155973764996</v>
      </c>
      <c r="Y104" s="348">
        <f>IF(Y$35=0,0,Y$35/OIS!Y$5*1000)</f>
        <v>0.3758463429472555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0.26635037114525445</v>
      </c>
      <c r="C105" s="348">
        <f>IF(C$54=0,0,C$54/OIS!C$5*1000)</f>
        <v>0.26588603217545992</v>
      </c>
      <c r="D105" s="348">
        <f>IF(D$54=0,0,D$54/OIS!D$5*1000)</f>
        <v>0.28606510537216218</v>
      </c>
      <c r="E105" s="348">
        <f>IF(E$54=0,0,E$54/OIS!E$5*1000)</f>
        <v>0.24692393531443194</v>
      </c>
      <c r="F105" s="348">
        <f>IF(F$54=0,0,F$54/OIS!F$5*1000)</f>
        <v>0.26116607573426476</v>
      </c>
      <c r="G105" s="348">
        <f>IF(G$54=0,0,G$54/OIS!G$5*1000)</f>
        <v>0.32179664724687179</v>
      </c>
      <c r="H105" s="348">
        <f>IF(H$54=0,0,H$54/OIS!H$5*1000)</f>
        <v>0.2702665333141217</v>
      </c>
      <c r="I105" s="348">
        <f>IF(I$54=0,0,I$54/OIS!I$5*1000)</f>
        <v>0.26989374706062363</v>
      </c>
      <c r="J105" s="348">
        <f>IF(J$54=0,0,J$54/OIS!J$5*1000)</f>
        <v>0.27540898620431398</v>
      </c>
      <c r="K105" s="348">
        <f>IF(K$54=0,0,K$54/OIS!K$5*1000)</f>
        <v>0.25689455655526006</v>
      </c>
      <c r="L105" s="348">
        <f>IF(L$54=0,0,L$54/OIS!L$5*1000)</f>
        <v>0.28688467145805907</v>
      </c>
      <c r="M105" s="348">
        <f>IF(M$54=0,0,M$54/OIS!M$5*1000)</f>
        <v>0.22553208098947741</v>
      </c>
      <c r="N105" s="348">
        <f>IF(N$54=0,0,N$54/OIS!N$5*1000)</f>
        <v>0.16885276351391862</v>
      </c>
      <c r="O105" s="348">
        <f>IF(O$54=0,0,O$54/OIS!O$5*1000)</f>
        <v>0.17529045588978659</v>
      </c>
      <c r="P105" s="348">
        <f>IF(P$54=0,0,P$54/OIS!P$5*1000)</f>
        <v>0.14728888054617734</v>
      </c>
      <c r="Q105" s="348">
        <f>IF(Q$54=0,0,Q$54/OIS!Q$5*1000)</f>
        <v>0.14240204153027336</v>
      </c>
      <c r="R105" s="348">
        <f>IF(R$54=0,0,R$54/OIS!R$5*1000)</f>
        <v>0.13545578307466222</v>
      </c>
      <c r="S105" s="348">
        <f>IF(S$54=0,0,S$54/OIS!S$5*1000)</f>
        <v>0.1223726627842916</v>
      </c>
      <c r="T105" s="348">
        <f>IF(T$54=0,0,T$54/OIS!T$5*1000)</f>
        <v>0.14250079028977417</v>
      </c>
      <c r="U105" s="348">
        <f>IF(U$54=0,0,U$54/OIS!U$5*1000)</f>
        <v>0.12604233452368849</v>
      </c>
      <c r="V105" s="348">
        <f>IF(V$54=0,0,V$54/OIS!V$5*1000)</f>
        <v>0.13357225172741874</v>
      </c>
      <c r="W105" s="348">
        <f>IF(W$54=0,0,W$54/OIS!W$5*1000)</f>
        <v>0.12617818420679516</v>
      </c>
      <c r="X105" s="348">
        <f>IF(X$54=0,0,X$54/OIS!X$5*1000)</f>
        <v>0.10388137213485608</v>
      </c>
      <c r="Y105" s="348">
        <f>IF(Y$54=0,0,Y$54/OIS!Y$5*1000)</f>
        <v>0.10079178992520473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2.7947766321886194</v>
      </c>
      <c r="C106" s="348">
        <f>IF(C$68=0,0,C$68/OIS!C$5*1000)</f>
        <v>2.8070079896924418</v>
      </c>
      <c r="D106" s="348">
        <f>IF(D$68=0,0,D$68/OIS!D$5*1000)</f>
        <v>2.8664255309368865</v>
      </c>
      <c r="E106" s="348">
        <f>IF(E$68=0,0,E$68/OIS!E$5*1000)</f>
        <v>2.4497734839359211</v>
      </c>
      <c r="F106" s="348">
        <f>IF(F$68=0,0,F$68/OIS!F$5*1000)</f>
        <v>2.0935888819197515</v>
      </c>
      <c r="G106" s="348">
        <f>IF(G$68=0,0,G$68/OIS!G$5*1000)</f>
        <v>1.6488757691359328</v>
      </c>
      <c r="H106" s="348">
        <f>IF(H$68=0,0,H$68/OIS!H$5*1000)</f>
        <v>1.8448324018388624</v>
      </c>
      <c r="I106" s="348">
        <f>IF(I$68=0,0,I$68/OIS!I$5*1000)</f>
        <v>1.5783452073272106</v>
      </c>
      <c r="J106" s="348">
        <f>IF(J$68=0,0,J$68/OIS!J$5*1000)</f>
        <v>1.5039062767663529</v>
      </c>
      <c r="K106" s="348">
        <f>IF(K$68=0,0,K$68/OIS!K$5*1000)</f>
        <v>1.4999593379749576</v>
      </c>
      <c r="L106" s="348">
        <f>IF(L$68=0,0,L$68/OIS!L$5*1000)</f>
        <v>1.5601769558691847</v>
      </c>
      <c r="M106" s="348">
        <f>IF(M$68=0,0,M$68/OIS!M$5*1000)</f>
        <v>1.1249715147723449</v>
      </c>
      <c r="N106" s="348">
        <f>IF(N$68=0,0,N$68/OIS!N$5*1000)</f>
        <v>4.1442395254732922</v>
      </c>
      <c r="O106" s="348">
        <f>IF(O$68=0,0,O$68/OIS!O$5*1000)</f>
        <v>4.0093816651189753</v>
      </c>
      <c r="P106" s="348">
        <f>IF(P$68=0,0,P$68/OIS!P$5*1000)</f>
        <v>3.3668003782931928</v>
      </c>
      <c r="Q106" s="348">
        <f>IF(Q$68=0,0,Q$68/OIS!Q$5*1000)</f>
        <v>4.3038250181887836</v>
      </c>
      <c r="R106" s="348">
        <f>IF(R$68=0,0,R$68/OIS!R$5*1000)</f>
        <v>3.7876033847107502</v>
      </c>
      <c r="S106" s="348">
        <f>IF(S$68=0,0,S$68/OIS!S$5*1000)</f>
        <v>4.5413524992067265</v>
      </c>
      <c r="T106" s="348">
        <f>IF(T$68=0,0,T$68/OIS!T$5*1000)</f>
        <v>4.4145683621466763</v>
      </c>
      <c r="U106" s="348">
        <f>IF(U$68=0,0,U$68/OIS!U$5*1000)</f>
        <v>5.3124039760184667</v>
      </c>
      <c r="V106" s="348">
        <f>IF(V$68=0,0,V$68/OIS!V$5*1000)</f>
        <v>4.6179338327897712</v>
      </c>
      <c r="W106" s="348">
        <f>IF(W$68=0,0,W$68/OIS!W$5*1000)</f>
        <v>4.7953981549230944</v>
      </c>
      <c r="X106" s="348">
        <f>IF(X$68=0,0,X$68/OIS!X$5*1000)</f>
        <v>4.7227548523724403</v>
      </c>
      <c r="Y106" s="348">
        <f>IF(Y$68=0,0,Y$68/OIS!Y$5*1000)</f>
        <v>4.8367760293749278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3.7057711196172756</v>
      </c>
      <c r="C107" s="333">
        <f>IF(C$69=0,0,C$69/OIS!C$5*1000)</f>
        <v>3.7400876806014618</v>
      </c>
      <c r="D107" s="333">
        <f>IF(D$69=0,0,D$69/OIS!D$5*1000)</f>
        <v>4.3189980085015032</v>
      </c>
      <c r="E107" s="333">
        <f>IF(E$69=0,0,E$69/OIS!E$5*1000)</f>
        <v>3.8776193051564682</v>
      </c>
      <c r="F107" s="333">
        <f>IF(F$69=0,0,F$69/OIS!F$5*1000)</f>
        <v>4.0076299175186634</v>
      </c>
      <c r="G107" s="333">
        <f>IF(G$69=0,0,G$69/OIS!G$5*1000)</f>
        <v>3.2365310625394721</v>
      </c>
      <c r="H107" s="333">
        <f>IF(H$69=0,0,H$69/OIS!H$5*1000)</f>
        <v>3.5150387373665439</v>
      </c>
      <c r="I107" s="333">
        <f>IF(I$69=0,0,I$69/OIS!I$5*1000)</f>
        <v>4.0768498957405868</v>
      </c>
      <c r="J107" s="333">
        <f>IF(J$69=0,0,J$69/OIS!J$5*1000)</f>
        <v>4.5009009829444961</v>
      </c>
      <c r="K107" s="333">
        <f>IF(K$69=0,0,K$69/OIS!K$5*1000)</f>
        <v>4.3892055889742725</v>
      </c>
      <c r="L107" s="333">
        <f>IF(L$69=0,0,L$69/OIS!L$5*1000)</f>
        <v>5.0706799164012279</v>
      </c>
      <c r="M107" s="333">
        <f>IF(M$69=0,0,M$69/OIS!M$5*1000)</f>
        <v>3.2903582097510822</v>
      </c>
      <c r="N107" s="333">
        <f>IF(N$69=0,0,N$69/OIS!N$5*1000)</f>
        <v>4.962981397667054</v>
      </c>
      <c r="O107" s="333">
        <f>IF(O$69=0,0,O$69/OIS!O$5*1000)</f>
        <v>5.5187607347158947</v>
      </c>
      <c r="P107" s="333">
        <f>IF(P$69=0,0,P$69/OIS!P$5*1000)</f>
        <v>3.9690666378026886</v>
      </c>
      <c r="Q107" s="333">
        <f>IF(Q$69=0,0,Q$69/OIS!Q$5*1000)</f>
        <v>4.0842336965964821</v>
      </c>
      <c r="R107" s="333">
        <f>IF(R$69=0,0,R$69/OIS!R$5*1000)</f>
        <v>3.7053553441595573</v>
      </c>
      <c r="S107" s="333">
        <f>IF(S$69=0,0,S$69/OIS!S$5*1000)</f>
        <v>3.6252467876951706</v>
      </c>
      <c r="T107" s="333">
        <f>IF(T$69=0,0,T$69/OIS!T$5*1000)</f>
        <v>4.2839427047434313</v>
      </c>
      <c r="U107" s="333">
        <f>IF(U$69=0,0,U$69/OIS!U$5*1000)</f>
        <v>3.7832669006711868</v>
      </c>
      <c r="V107" s="333">
        <f>IF(V$69=0,0,V$69/OIS!V$5*1000)</f>
        <v>3.6721558409706958</v>
      </c>
      <c r="W107" s="333">
        <f>IF(W$69=0,0,W$69/OIS!W$5*1000)</f>
        <v>3.7122931704929698</v>
      </c>
      <c r="X107" s="333">
        <f>IF(X$69=0,0,X$69/OIS!X$5*1000)</f>
        <v>3.107644209475517</v>
      </c>
      <c r="Y107" s="333">
        <f>IF(Y$69=0,0,Y$69/OIS!Y$5*1000)</f>
        <v>3.1110943583236592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CY: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10.791777754862149</v>
      </c>
      <c r="C5" s="223">
        <v>10.930685526781749</v>
      </c>
      <c r="D5" s="223">
        <v>10.824894414967209</v>
      </c>
      <c r="E5" s="223">
        <v>11.278800626086751</v>
      </c>
      <c r="F5" s="223">
        <v>12.649869678216509</v>
      </c>
      <c r="G5" s="223">
        <v>19.13191999757397</v>
      </c>
      <c r="H5" s="223">
        <v>15.573669381303549</v>
      </c>
      <c r="I5" s="223">
        <v>17.832376710622128</v>
      </c>
      <c r="J5" s="223">
        <v>17.850142664294442</v>
      </c>
      <c r="K5" s="223">
        <v>15.587423523366279</v>
      </c>
      <c r="L5" s="223">
        <v>14.839726767176151</v>
      </c>
      <c r="M5" s="223">
        <v>19.566757406283461</v>
      </c>
      <c r="N5" s="223">
        <v>10.08274134507851</v>
      </c>
      <c r="O5" s="223">
        <v>6.9663570385840732</v>
      </c>
      <c r="P5" s="223">
        <v>8.540076988681788</v>
      </c>
      <c r="Q5" s="223">
        <v>7.7707073031042393</v>
      </c>
      <c r="R5" s="223">
        <v>8.9905513380249751</v>
      </c>
      <c r="S5" s="223">
        <v>9.6623132965753644</v>
      </c>
      <c r="T5" s="223">
        <v>9.1117444337224658</v>
      </c>
      <c r="U5" s="223">
        <v>10.735778983931519</v>
      </c>
      <c r="V5" s="223">
        <v>9.7026139912180032</v>
      </c>
      <c r="W5" s="223">
        <v>10.99134967630912</v>
      </c>
      <c r="X5" s="223">
        <v>13.46799085359654</v>
      </c>
      <c r="Y5" s="223">
        <v>13.76848500167301</v>
      </c>
      <c r="DA5" s="89" t="s">
        <v>3123</v>
      </c>
    </row>
    <row r="6" spans="1:105" ht="12" customHeight="1" x14ac:dyDescent="0.25">
      <c r="A6" s="55" t="s">
        <v>91</v>
      </c>
      <c r="B6" s="259">
        <v>0.1176102045772601</v>
      </c>
      <c r="C6" s="259">
        <v>0.12243933428623439</v>
      </c>
      <c r="D6" s="259">
        <v>0.14016144546320761</v>
      </c>
      <c r="E6" s="259">
        <v>0.15839566491113011</v>
      </c>
      <c r="F6" s="259">
        <v>0.196098648306087</v>
      </c>
      <c r="G6" s="259">
        <v>0.17234924035959009</v>
      </c>
      <c r="H6" s="259">
        <v>0.18998542057690301</v>
      </c>
      <c r="I6" s="259">
        <v>0.29293911470436163</v>
      </c>
      <c r="J6" s="259">
        <v>0.32563061910481639</v>
      </c>
      <c r="K6" s="259">
        <v>0.29495891598039209</v>
      </c>
      <c r="L6" s="259">
        <v>0.29971719165495658</v>
      </c>
      <c r="M6" s="259">
        <v>0.3195792658947354</v>
      </c>
      <c r="N6" s="259">
        <v>0.2811723790156806</v>
      </c>
      <c r="O6" s="259">
        <v>0.22133192634276261</v>
      </c>
      <c r="P6" s="259">
        <v>0.21596842622802151</v>
      </c>
      <c r="Q6" s="259">
        <v>0.1933560191665093</v>
      </c>
      <c r="R6" s="259">
        <v>0.21486250215129779</v>
      </c>
      <c r="S6" s="259">
        <v>0.22642603244342371</v>
      </c>
      <c r="T6" s="259">
        <v>0.23888006759625541</v>
      </c>
      <c r="U6" s="259">
        <v>0.2412469271802897</v>
      </c>
      <c r="V6" s="259">
        <v>0.21414829207695471</v>
      </c>
      <c r="W6" s="259">
        <v>0.25429047545751932</v>
      </c>
      <c r="X6" s="259">
        <v>0.28264194758823008</v>
      </c>
      <c r="Y6" s="259">
        <v>0.29070423980808968</v>
      </c>
      <c r="DA6" s="67" t="s">
        <v>3124</v>
      </c>
    </row>
    <row r="7" spans="1:105" ht="12" customHeight="1" x14ac:dyDescent="0.25">
      <c r="A7" s="173" t="s">
        <v>92</v>
      </c>
      <c r="B7" s="224">
        <v>1.6386969997127208E-2</v>
      </c>
      <c r="C7" s="224">
        <v>1.6908112166286439E-2</v>
      </c>
      <c r="D7" s="224">
        <v>1.899151487973234E-2</v>
      </c>
      <c r="E7" s="224">
        <v>2.113073280758546E-2</v>
      </c>
      <c r="F7" s="224">
        <v>2.511321248929433E-2</v>
      </c>
      <c r="G7" s="224">
        <v>2.2553111090584929E-2</v>
      </c>
      <c r="H7" s="224">
        <v>2.4625787756172839E-2</v>
      </c>
      <c r="I7" s="224">
        <v>3.5819287336671078E-2</v>
      </c>
      <c r="J7" s="224">
        <v>3.9861649283067922E-2</v>
      </c>
      <c r="K7" s="224">
        <v>3.6465281404530293E-2</v>
      </c>
      <c r="L7" s="224">
        <v>3.6974618984199181E-2</v>
      </c>
      <c r="M7" s="224">
        <v>3.852292831222949E-2</v>
      </c>
      <c r="N7" s="224">
        <v>3.3585682033529567E-2</v>
      </c>
      <c r="O7" s="224">
        <v>2.674349490332115E-2</v>
      </c>
      <c r="P7" s="224">
        <v>2.6265909553323079E-2</v>
      </c>
      <c r="Q7" s="224">
        <v>2.3782325122526239E-2</v>
      </c>
      <c r="R7" s="224">
        <v>2.6307817050064571E-2</v>
      </c>
      <c r="S7" s="224">
        <v>2.773986614560198E-2</v>
      </c>
      <c r="T7" s="224">
        <v>2.9244627545990571E-2</v>
      </c>
      <c r="U7" s="224">
        <v>2.9462255732255031E-2</v>
      </c>
      <c r="V7" s="224">
        <v>2.650283350429777E-2</v>
      </c>
      <c r="W7" s="224">
        <v>3.103519552490305E-2</v>
      </c>
      <c r="X7" s="224">
        <v>3.4139736943646318E-2</v>
      </c>
      <c r="Y7" s="224">
        <v>3.5078371408389597E-2</v>
      </c>
      <c r="DA7" s="177" t="s">
        <v>3125</v>
      </c>
    </row>
    <row r="8" spans="1:105" ht="12" customHeight="1" x14ac:dyDescent="0.25">
      <c r="A8" s="173" t="s">
        <v>93</v>
      </c>
      <c r="B8" s="224">
        <v>0.16070712764183501</v>
      </c>
      <c r="C8" s="224">
        <v>0.16491472360097961</v>
      </c>
      <c r="D8" s="224">
        <v>0.18305568881133791</v>
      </c>
      <c r="E8" s="224">
        <v>0.20165881982873859</v>
      </c>
      <c r="F8" s="224">
        <v>0.2331569646798661</v>
      </c>
      <c r="G8" s="224">
        <v>0.2125161959615755</v>
      </c>
      <c r="H8" s="224">
        <v>0.23055931696489251</v>
      </c>
      <c r="I8" s="224">
        <v>0.32157864760741761</v>
      </c>
      <c r="J8" s="224">
        <v>0.3581808456763379</v>
      </c>
      <c r="K8" s="224">
        <v>0.33008864698896168</v>
      </c>
      <c r="L8" s="224">
        <v>0.33417559733275942</v>
      </c>
      <c r="M8" s="224">
        <v>0.34210551869968681</v>
      </c>
      <c r="N8" s="224">
        <v>0.29614220179900719</v>
      </c>
      <c r="O8" s="224">
        <v>0.23791860040982599</v>
      </c>
      <c r="P8" s="224">
        <v>0.23483298883421991</v>
      </c>
      <c r="Q8" s="224">
        <v>0.21444082482078439</v>
      </c>
      <c r="R8" s="224">
        <v>0.23640257221150879</v>
      </c>
      <c r="S8" s="224">
        <v>0.2493857611884637</v>
      </c>
      <c r="T8" s="224">
        <v>0.26278331382909231</v>
      </c>
      <c r="U8" s="224">
        <v>0.26426314125304778</v>
      </c>
      <c r="V8" s="224">
        <v>0.24010961263320801</v>
      </c>
      <c r="W8" s="224">
        <v>0.27823862901209928</v>
      </c>
      <c r="X8" s="224">
        <v>0.30365550591907459</v>
      </c>
      <c r="Y8" s="224">
        <v>0.31175095339964082</v>
      </c>
      <c r="DA8" s="177" t="s">
        <v>3126</v>
      </c>
    </row>
    <row r="9" spans="1:105" ht="12" customHeight="1" x14ac:dyDescent="0.25">
      <c r="A9" s="173" t="s">
        <v>94</v>
      </c>
      <c r="B9" s="224">
        <v>4.0924781059786801E-2</v>
      </c>
      <c r="C9" s="224">
        <v>4.2686989240146189E-2</v>
      </c>
      <c r="D9" s="224">
        <v>4.9061840817007978E-2</v>
      </c>
      <c r="E9" s="224">
        <v>5.5623270137302727E-2</v>
      </c>
      <c r="F9" s="224">
        <v>6.9428082315757339E-2</v>
      </c>
      <c r="G9" s="224">
        <v>6.0760098216641342E-2</v>
      </c>
      <c r="H9" s="224">
        <v>6.7104375957949838E-2</v>
      </c>
      <c r="I9" s="224">
        <v>0.1046286111956313</v>
      </c>
      <c r="J9" s="224">
        <v>0.1162807224250024</v>
      </c>
      <c r="K9" s="224">
        <v>0.1051348332194028</v>
      </c>
      <c r="L9" s="224">
        <v>0.1068734284066109</v>
      </c>
      <c r="M9" s="224">
        <v>0.1144422888317617</v>
      </c>
      <c r="N9" s="224">
        <v>0.1008545412589698</v>
      </c>
      <c r="O9" s="224">
        <v>7.9225346122785811E-2</v>
      </c>
      <c r="P9" s="224">
        <v>7.7213550815259685E-2</v>
      </c>
      <c r="Q9" s="224">
        <v>6.89853786286867E-2</v>
      </c>
      <c r="R9" s="224">
        <v>7.6723023033567844E-2</v>
      </c>
      <c r="S9" s="224">
        <v>8.0843383599720639E-2</v>
      </c>
      <c r="T9" s="224">
        <v>8.530131293425515E-2</v>
      </c>
      <c r="U9" s="224">
        <v>8.6185390992938149E-2</v>
      </c>
      <c r="V9" s="224">
        <v>7.6315663712898135E-2</v>
      </c>
      <c r="W9" s="224">
        <v>9.0855981542080605E-2</v>
      </c>
      <c r="X9" s="224">
        <v>0.10117753588271659</v>
      </c>
      <c r="Y9" s="224">
        <v>0.104082579487341</v>
      </c>
      <c r="DA9" s="177" t="s">
        <v>3127</v>
      </c>
    </row>
    <row r="10" spans="1:105" ht="12" customHeight="1" x14ac:dyDescent="0.25">
      <c r="A10" s="56" t="s">
        <v>95</v>
      </c>
      <c r="B10" s="260">
        <v>0.51468460708997987</v>
      </c>
      <c r="C10" s="260">
        <v>0.52867337178958651</v>
      </c>
      <c r="D10" s="260">
        <v>0.5269314309176486</v>
      </c>
      <c r="E10" s="260">
        <v>0.54749683634270585</v>
      </c>
      <c r="F10" s="260">
        <v>0.6452847178861153</v>
      </c>
      <c r="G10" s="260">
        <v>1.033561350943347</v>
      </c>
      <c r="H10" s="260">
        <v>0.80649395656712408</v>
      </c>
      <c r="I10" s="260">
        <v>1.0257632966069801</v>
      </c>
      <c r="J10" s="260">
        <v>1.046886096527742</v>
      </c>
      <c r="K10" s="260">
        <v>0.89680819408838852</v>
      </c>
      <c r="L10" s="260">
        <v>0.83185798844955428</v>
      </c>
      <c r="M10" s="260">
        <v>1.158833008995354</v>
      </c>
      <c r="N10" s="260">
        <v>0.40771634321973621</v>
      </c>
      <c r="O10" s="260">
        <v>0.33833813547189368</v>
      </c>
      <c r="P10" s="260">
        <v>0.40559931213495048</v>
      </c>
      <c r="Q10" s="260">
        <v>0.31083328836683982</v>
      </c>
      <c r="R10" s="260">
        <v>0.38779000503860461</v>
      </c>
      <c r="S10" s="260">
        <v>0.37434044582695458</v>
      </c>
      <c r="T10" s="260">
        <v>0.36099491099489428</v>
      </c>
      <c r="U10" s="260">
        <v>0.33704467627131451</v>
      </c>
      <c r="V10" s="260">
        <v>0.3002178676048512</v>
      </c>
      <c r="W10" s="260">
        <v>0.36777515299429592</v>
      </c>
      <c r="X10" s="260">
        <v>0.66326557688295029</v>
      </c>
      <c r="Y10" s="260">
        <v>0.65850325166042967</v>
      </c>
      <c r="DA10" s="68" t="s">
        <v>3128</v>
      </c>
    </row>
    <row r="11" spans="1:105" ht="12" customHeight="1" x14ac:dyDescent="0.25">
      <c r="A11" s="37" t="s">
        <v>159</v>
      </c>
      <c r="B11" s="226">
        <v>0.42786338233207871</v>
      </c>
      <c r="C11" s="226">
        <v>0.43271184628002007</v>
      </c>
      <c r="D11" s="226">
        <v>0.4111733012042933</v>
      </c>
      <c r="E11" s="226">
        <v>0.42026669460500921</v>
      </c>
      <c r="F11" s="226">
        <v>0.45135607784263693</v>
      </c>
      <c r="G11" s="226">
        <v>0.89334476286597597</v>
      </c>
      <c r="H11" s="226">
        <v>0.64428661016447053</v>
      </c>
      <c r="I11" s="226">
        <v>0.67297830713022155</v>
      </c>
      <c r="J11" s="226">
        <v>0.65464639571780059</v>
      </c>
      <c r="K11" s="226">
        <v>0.55367556503673199</v>
      </c>
      <c r="L11" s="226">
        <v>0.47622141958792791</v>
      </c>
      <c r="M11" s="226">
        <v>0.75773578171241496</v>
      </c>
      <c r="N11" s="226">
        <v>0.1720372258512145</v>
      </c>
      <c r="O11" s="226">
        <v>7.5403586483107535E-2</v>
      </c>
      <c r="P11" s="226">
        <v>0.1326451741878158</v>
      </c>
      <c r="Q11" s="226">
        <v>7.9423564328954158E-2</v>
      </c>
      <c r="R11" s="226">
        <v>0.13238454591016599</v>
      </c>
      <c r="S11" s="226">
        <v>0.12652262840879719</v>
      </c>
      <c r="T11" s="226">
        <v>0.1021388629955015</v>
      </c>
      <c r="U11" s="226">
        <v>0.1469999008500433</v>
      </c>
      <c r="V11" s="226">
        <v>0.13580137834026559</v>
      </c>
      <c r="W11" s="226">
        <v>0.1424862476790616</v>
      </c>
      <c r="X11" s="226">
        <v>0.17506635495859821</v>
      </c>
      <c r="Y11" s="226">
        <v>0.17655721282617151</v>
      </c>
      <c r="DA11" s="69" t="s">
        <v>3129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0.347245196920977</v>
      </c>
      <c r="Y13" s="226">
        <v>0.34162080666868988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8.6821224757901216E-2</v>
      </c>
      <c r="C15" s="226">
        <v>9.596152550956652E-2</v>
      </c>
      <c r="D15" s="226">
        <v>0.1157581297133554</v>
      </c>
      <c r="E15" s="226">
        <v>0.12723014173769659</v>
      </c>
      <c r="F15" s="226">
        <v>0.1939286400434784</v>
      </c>
      <c r="G15" s="226">
        <v>0.14021658807737111</v>
      </c>
      <c r="H15" s="226">
        <v>0.16220734640265369</v>
      </c>
      <c r="I15" s="226">
        <v>0.35278498947675863</v>
      </c>
      <c r="J15" s="226">
        <v>0.39223970080994108</v>
      </c>
      <c r="K15" s="226">
        <v>0.34313262905165659</v>
      </c>
      <c r="L15" s="226">
        <v>0.35563656886162642</v>
      </c>
      <c r="M15" s="226">
        <v>0.40109722728293901</v>
      </c>
      <c r="N15" s="226">
        <v>0.23567911736852171</v>
      </c>
      <c r="O15" s="226">
        <v>0.26293454898878621</v>
      </c>
      <c r="P15" s="226">
        <v>0.27295413794713469</v>
      </c>
      <c r="Q15" s="226">
        <v>0.23140972403788559</v>
      </c>
      <c r="R15" s="226">
        <v>0.25540545912843859</v>
      </c>
      <c r="S15" s="226">
        <v>0.24781781741815739</v>
      </c>
      <c r="T15" s="226">
        <v>0.25885604799939288</v>
      </c>
      <c r="U15" s="226">
        <v>0.1900447754212711</v>
      </c>
      <c r="V15" s="226">
        <v>0.1644164892645856</v>
      </c>
      <c r="W15" s="226">
        <v>0.22528890531523421</v>
      </c>
      <c r="X15" s="226">
        <v>0.14095402500337509</v>
      </c>
      <c r="Y15" s="226">
        <v>0.14032523216556839</v>
      </c>
      <c r="DA15" s="69" t="s">
        <v>3133</v>
      </c>
    </row>
    <row r="16" spans="1:105" ht="12" customHeight="1" x14ac:dyDescent="0.25">
      <c r="A16" s="57" t="s">
        <v>3057</v>
      </c>
      <c r="B16" s="261">
        <v>3.4708164848053391</v>
      </c>
      <c r="C16" s="261">
        <v>3.5070562093174988</v>
      </c>
      <c r="D16" s="261">
        <v>3.3625967736091411</v>
      </c>
      <c r="E16" s="261">
        <v>3.4537607636703611</v>
      </c>
      <c r="F16" s="261">
        <v>4.2747107382844938</v>
      </c>
      <c r="G16" s="261">
        <v>7.7618196974572422</v>
      </c>
      <c r="H16" s="261">
        <v>5.6022784656577116</v>
      </c>
      <c r="I16" s="261">
        <v>6.2630275480024924</v>
      </c>
      <c r="J16" s="261">
        <v>6.021528074959452</v>
      </c>
      <c r="K16" s="261">
        <v>5.0452879714692962</v>
      </c>
      <c r="L16" s="261">
        <v>4.7013989513249417</v>
      </c>
      <c r="M16" s="261">
        <v>7.1279696950663887</v>
      </c>
      <c r="N16" s="261">
        <v>1.807262417101086</v>
      </c>
      <c r="O16" s="261">
        <v>0.90656685143141935</v>
      </c>
      <c r="P16" s="261">
        <v>1.529792219882343</v>
      </c>
      <c r="Q16" s="261">
        <v>1.096034077407348</v>
      </c>
      <c r="R16" s="261">
        <v>1.477513023960358</v>
      </c>
      <c r="S16" s="261">
        <v>1.32430820398337</v>
      </c>
      <c r="T16" s="261">
        <v>1.1999087639452639</v>
      </c>
      <c r="U16" s="261">
        <v>1.4885793700291881</v>
      </c>
      <c r="V16" s="261">
        <v>1.478244930076595</v>
      </c>
      <c r="W16" s="261">
        <v>1.5883000714574931</v>
      </c>
      <c r="X16" s="261">
        <v>2.043621664184093</v>
      </c>
      <c r="Y16" s="261">
        <v>1.9983794582009879</v>
      </c>
      <c r="DA16" s="70" t="s">
        <v>3134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0.42091681990855778</v>
      </c>
      <c r="I19" s="229">
        <v>0.42091681990906549</v>
      </c>
      <c r="J19" s="229">
        <v>0.21045840995427739</v>
      </c>
      <c r="K19" s="229">
        <v>0.42091681990805219</v>
      </c>
      <c r="L19" s="229">
        <v>0.2104584099541047</v>
      </c>
      <c r="M19" s="229">
        <v>0.21045840995485379</v>
      </c>
      <c r="N19" s="229">
        <v>0.21045840994230719</v>
      </c>
      <c r="O19" s="229">
        <v>0</v>
      </c>
      <c r="P19" s="229">
        <v>0.2104584099308803</v>
      </c>
      <c r="Q19" s="229">
        <v>0.21045840989697581</v>
      </c>
      <c r="R19" s="229">
        <v>0.21045840993544379</v>
      </c>
      <c r="S19" s="229">
        <v>0.24438243152322181</v>
      </c>
      <c r="T19" s="229">
        <v>0.25519764604033041</v>
      </c>
      <c r="U19" s="229">
        <v>0.28276399096520971</v>
      </c>
      <c r="V19" s="229">
        <v>0.27412986554514363</v>
      </c>
      <c r="W19" s="229">
        <v>0.25633350590526521</v>
      </c>
      <c r="X19" s="229">
        <v>0.25130180927821077</v>
      </c>
      <c r="Y19" s="229">
        <v>0.2187423252409213</v>
      </c>
      <c r="DA19" s="73" t="s">
        <v>3137</v>
      </c>
    </row>
    <row r="20" spans="1:105" ht="12" customHeight="1" x14ac:dyDescent="0.25">
      <c r="A20" s="46" t="s">
        <v>159</v>
      </c>
      <c r="B20" s="229">
        <v>3.4708164848053391</v>
      </c>
      <c r="C20" s="229">
        <v>3.5070562093174988</v>
      </c>
      <c r="D20" s="229">
        <v>3.3625967736091411</v>
      </c>
      <c r="E20" s="229">
        <v>3.4537607636703611</v>
      </c>
      <c r="F20" s="229">
        <v>2.4650080723014529</v>
      </c>
      <c r="G20" s="229">
        <v>2.570718754513428</v>
      </c>
      <c r="H20" s="229">
        <v>2.1746492091081939</v>
      </c>
      <c r="I20" s="229">
        <v>1.5665686889850281</v>
      </c>
      <c r="J20" s="229">
        <v>1.829715263386912</v>
      </c>
      <c r="K20" s="229">
        <v>1.9091953781551649</v>
      </c>
      <c r="L20" s="229">
        <v>1.308051124301272</v>
      </c>
      <c r="M20" s="229">
        <v>1.49394228410703</v>
      </c>
      <c r="N20" s="229">
        <v>1.20309353433833</v>
      </c>
      <c r="O20" s="229">
        <v>0.51453125803177435</v>
      </c>
      <c r="P20" s="229">
        <v>0.45968453563536188</v>
      </c>
      <c r="Q20" s="229">
        <v>0.4165643278461687</v>
      </c>
      <c r="R20" s="229">
        <v>0.56752418015964423</v>
      </c>
      <c r="S20" s="229">
        <v>0.71293273731864426</v>
      </c>
      <c r="T20" s="229">
        <v>0.61238357716401959</v>
      </c>
      <c r="U20" s="229">
        <v>0.89106872461790676</v>
      </c>
      <c r="V20" s="229">
        <v>0.76665783463528847</v>
      </c>
      <c r="W20" s="229">
        <v>0.82222311507535961</v>
      </c>
      <c r="X20" s="229">
        <v>1.2677320204875659</v>
      </c>
      <c r="Y20" s="229">
        <v>1.285621415913601</v>
      </c>
      <c r="DA20" s="73" t="s">
        <v>3138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4.2052181472908039</v>
      </c>
      <c r="H21" s="229">
        <v>3.0067124366409601</v>
      </c>
      <c r="I21" s="229">
        <v>4.2755420391083971</v>
      </c>
      <c r="J21" s="229">
        <v>3.981354401618264</v>
      </c>
      <c r="K21" s="229">
        <v>2.7151757734060791</v>
      </c>
      <c r="L21" s="229">
        <v>3.1828894170695659</v>
      </c>
      <c r="M21" s="229">
        <v>5.4235690010045046</v>
      </c>
      <c r="N21" s="229">
        <v>0.39371047282044919</v>
      </c>
      <c r="O21" s="229">
        <v>0.392035593399645</v>
      </c>
      <c r="P21" s="229">
        <v>0.85964927431610105</v>
      </c>
      <c r="Q21" s="229">
        <v>0.46901133966420389</v>
      </c>
      <c r="R21" s="229">
        <v>0.69953043386527036</v>
      </c>
      <c r="S21" s="229">
        <v>0.36469714370005152</v>
      </c>
      <c r="T21" s="229">
        <v>0.33067990100055872</v>
      </c>
      <c r="U21" s="229">
        <v>0.31309901470578633</v>
      </c>
      <c r="V21" s="229">
        <v>0.3883198376264459</v>
      </c>
      <c r="W21" s="229">
        <v>0.50974345047686831</v>
      </c>
      <c r="X21" s="229">
        <v>0.51891700968870924</v>
      </c>
      <c r="Y21" s="229">
        <v>0.49401571704646552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1.80970266598304</v>
      </c>
      <c r="G22" s="229">
        <v>0.98588279565301129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2.2958914414530729E-3</v>
      </c>
      <c r="T22" s="229">
        <v>1.6476397403551841E-3</v>
      </c>
      <c r="U22" s="229">
        <v>1.647639740285186E-3</v>
      </c>
      <c r="V22" s="229">
        <v>4.9137392269716522E-2</v>
      </c>
      <c r="W22" s="229">
        <v>0</v>
      </c>
      <c r="X22" s="229">
        <v>5.6708247296070984E-3</v>
      </c>
      <c r="Y22" s="229">
        <v>0</v>
      </c>
      <c r="DA22" s="73" t="s">
        <v>3140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3143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2.7172116987416737</v>
      </c>
      <c r="C27" s="261">
        <f t="shared" si="0"/>
        <v>2.7448180223923004</v>
      </c>
      <c r="D27" s="261">
        <f t="shared" si="0"/>
        <v>2.6382493475483648</v>
      </c>
      <c r="E27" s="261">
        <f t="shared" si="0"/>
        <v>2.7112937102569084</v>
      </c>
      <c r="F27" s="261">
        <f t="shared" si="0"/>
        <v>2.8247901308047103</v>
      </c>
      <c r="G27" s="261">
        <f t="shared" si="0"/>
        <v>4.9246857804435828</v>
      </c>
      <c r="H27" s="261">
        <f t="shared" si="0"/>
        <v>3.8997419835360434</v>
      </c>
      <c r="I27" s="261">
        <f t="shared" si="0"/>
        <v>4.2458501051692714</v>
      </c>
      <c r="J27" s="261">
        <f t="shared" si="0"/>
        <v>4.0927858099267986</v>
      </c>
      <c r="K27" s="261">
        <f t="shared" si="0"/>
        <v>3.5059766059105271</v>
      </c>
      <c r="L27" s="261">
        <f t="shared" si="0"/>
        <v>3.2694883368867482</v>
      </c>
      <c r="M27" s="261">
        <f t="shared" si="0"/>
        <v>4.6879408897542278</v>
      </c>
      <c r="N27" s="261">
        <f t="shared" si="0"/>
        <v>2.2533798707884469</v>
      </c>
      <c r="O27" s="261">
        <f t="shared" si="0"/>
        <v>1.4171202367290299</v>
      </c>
      <c r="P27" s="261">
        <f t="shared" si="0"/>
        <v>1.9974433063112171</v>
      </c>
      <c r="Q27" s="261">
        <f t="shared" si="0"/>
        <v>1.8545451061278082</v>
      </c>
      <c r="R27" s="261">
        <f t="shared" si="0"/>
        <v>2.1818652963307206</v>
      </c>
      <c r="S27" s="261">
        <f t="shared" si="0"/>
        <v>2.4092618846146512</v>
      </c>
      <c r="T27" s="261">
        <f t="shared" si="0"/>
        <v>2.1336708946152774</v>
      </c>
      <c r="U27" s="261">
        <f t="shared" si="0"/>
        <v>2.7664161120099591</v>
      </c>
      <c r="V27" s="261">
        <f t="shared" si="0"/>
        <v>2.4476739045683034</v>
      </c>
      <c r="W27" s="261">
        <f t="shared" si="0"/>
        <v>2.7756353175815462</v>
      </c>
      <c r="X27" s="261">
        <f t="shared" si="0"/>
        <v>3.5270262645019539</v>
      </c>
      <c r="Y27" s="261">
        <f t="shared" si="0"/>
        <v>3.6506622410061724</v>
      </c>
      <c r="DA27" s="70"/>
    </row>
    <row r="28" spans="1:105" ht="12" customHeight="1" x14ac:dyDescent="0.25">
      <c r="A28" s="60" t="s">
        <v>3070</v>
      </c>
      <c r="B28" s="262">
        <v>2.6419983605069088</v>
      </c>
      <c r="C28" s="262">
        <v>2.6696030536182418</v>
      </c>
      <c r="D28" s="262">
        <v>2.5595514629083889</v>
      </c>
      <c r="E28" s="262">
        <v>2.6291015399159492</v>
      </c>
      <c r="F28" s="262">
        <v>2.744340811032608</v>
      </c>
      <c r="G28" s="262">
        <v>4.8441865242103086</v>
      </c>
      <c r="H28" s="262">
        <v>3.81578939575797</v>
      </c>
      <c r="I28" s="262">
        <v>4.1601718600795099</v>
      </c>
      <c r="J28" s="262">
        <v>3.9966306730325529</v>
      </c>
      <c r="K28" s="262">
        <v>3.4115894263062998</v>
      </c>
      <c r="L28" s="262">
        <v>3.1751841517793671</v>
      </c>
      <c r="M28" s="262">
        <v>4.6057381261964352</v>
      </c>
      <c r="N28" s="262">
        <v>2.1873139551593481</v>
      </c>
      <c r="O28" s="262">
        <v>1.358895686251778</v>
      </c>
      <c r="P28" s="262">
        <v>1.937161139206016</v>
      </c>
      <c r="Q28" s="262">
        <v>1.7951522433447451</v>
      </c>
      <c r="R28" s="262">
        <v>2.118302737534596</v>
      </c>
      <c r="S28" s="262">
        <v>2.3419487503388439</v>
      </c>
      <c r="T28" s="262">
        <v>2.0630827131883991</v>
      </c>
      <c r="U28" s="262">
        <v>2.696596073388779</v>
      </c>
      <c r="V28" s="262">
        <v>2.3785758264478498</v>
      </c>
      <c r="W28" s="262">
        <v>2.7024472529863628</v>
      </c>
      <c r="X28" s="262">
        <v>3.4529140413974102</v>
      </c>
      <c r="Y28" s="262">
        <v>3.575151997532279</v>
      </c>
      <c r="DA28" s="72" t="s">
        <v>3145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0.23811633956574829</v>
      </c>
      <c r="I30" s="230">
        <v>0.23811633956603559</v>
      </c>
      <c r="J30" s="230">
        <v>0.1190581697828733</v>
      </c>
      <c r="K30" s="230">
        <v>0.2381163395654623</v>
      </c>
      <c r="L30" s="230">
        <v>0.1190581697827756</v>
      </c>
      <c r="M30" s="230">
        <v>0.1190581697831993</v>
      </c>
      <c r="N30" s="230">
        <v>0.1190581697761017</v>
      </c>
      <c r="O30" s="230">
        <v>0</v>
      </c>
      <c r="P30" s="230">
        <v>0.1190581697696374</v>
      </c>
      <c r="Q30" s="230">
        <v>0.1190581697504572</v>
      </c>
      <c r="R30" s="230">
        <v>0.119058169772219</v>
      </c>
      <c r="S30" s="230">
        <v>0.13871463698554259</v>
      </c>
      <c r="T30" s="230">
        <v>0.14473257172357559</v>
      </c>
      <c r="U30" s="230">
        <v>0.16032752763080529</v>
      </c>
      <c r="V30" s="230">
        <v>0.15519282803004111</v>
      </c>
      <c r="W30" s="230">
        <v>0.1450101142251263</v>
      </c>
      <c r="X30" s="230">
        <v>0.16453321307415381</v>
      </c>
      <c r="Y30" s="230">
        <v>0.1433509275104049</v>
      </c>
      <c r="DA30" s="71" t="s">
        <v>3147</v>
      </c>
    </row>
    <row r="31" spans="1:105" ht="12" customHeight="1" x14ac:dyDescent="0.25">
      <c r="A31" s="59" t="s">
        <v>159</v>
      </c>
      <c r="B31" s="230">
        <v>2.6419983605069088</v>
      </c>
      <c r="C31" s="230">
        <v>2.6696030536182418</v>
      </c>
      <c r="D31" s="230">
        <v>2.5595514629083889</v>
      </c>
      <c r="E31" s="230">
        <v>2.6291015399159492</v>
      </c>
      <c r="F31" s="230">
        <v>2.744340811032608</v>
      </c>
      <c r="G31" s="230">
        <v>2.160843872945418</v>
      </c>
      <c r="H31" s="230">
        <v>1.855939046330449</v>
      </c>
      <c r="I31" s="230">
        <v>1.473751502603923</v>
      </c>
      <c r="J31" s="230">
        <v>1.5977291783465799</v>
      </c>
      <c r="K31" s="230">
        <v>1.6186817422620829</v>
      </c>
      <c r="L31" s="230">
        <v>1.2335077321715331</v>
      </c>
      <c r="M31" s="230">
        <v>1.3809811572644699</v>
      </c>
      <c r="N31" s="230">
        <v>1.6847722004079899</v>
      </c>
      <c r="O31" s="230">
        <v>0.97705477020725295</v>
      </c>
      <c r="P31" s="230">
        <v>0.85287256717299453</v>
      </c>
      <c r="Q31" s="230">
        <v>1.0907602915032251</v>
      </c>
      <c r="R31" s="230">
        <v>1.1262192059096701</v>
      </c>
      <c r="S31" s="230">
        <v>1.613827550242412</v>
      </c>
      <c r="T31" s="230">
        <v>1.384041648791418</v>
      </c>
      <c r="U31" s="230">
        <v>2.0301847235957231</v>
      </c>
      <c r="V31" s="230">
        <v>1.6951167956268649</v>
      </c>
      <c r="W31" s="230">
        <v>1.9067455737660179</v>
      </c>
      <c r="X31" s="230">
        <v>2.457997104515441</v>
      </c>
      <c r="Y31" s="230">
        <v>2.485698239064329</v>
      </c>
      <c r="DA31" s="71" t="s">
        <v>3148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2.683342651264891</v>
      </c>
      <c r="H32" s="230">
        <v>1.7217340098617731</v>
      </c>
      <c r="I32" s="230">
        <v>2.4483040179095519</v>
      </c>
      <c r="J32" s="230">
        <v>2.2798433249031</v>
      </c>
      <c r="K32" s="230">
        <v>1.554791344478754</v>
      </c>
      <c r="L32" s="230">
        <v>1.822618249825058</v>
      </c>
      <c r="M32" s="230">
        <v>3.1056987991487661</v>
      </c>
      <c r="N32" s="230">
        <v>0.38348358497525631</v>
      </c>
      <c r="O32" s="230">
        <v>0.38184091604452552</v>
      </c>
      <c r="P32" s="230">
        <v>0.96523040226338352</v>
      </c>
      <c r="Q32" s="230">
        <v>0.58533378209106279</v>
      </c>
      <c r="R32" s="230">
        <v>0.87302536185270663</v>
      </c>
      <c r="S32" s="230">
        <v>0.58940656311088935</v>
      </c>
      <c r="T32" s="230">
        <v>0.53430849267340519</v>
      </c>
      <c r="U32" s="230">
        <v>0.50608382216225056</v>
      </c>
      <c r="V32" s="230">
        <v>0.52826620279094405</v>
      </c>
      <c r="W32" s="230">
        <v>0.65069156499521896</v>
      </c>
      <c r="X32" s="230">
        <v>0.83038372380781555</v>
      </c>
      <c r="Y32" s="230">
        <v>0.94610283095754533</v>
      </c>
      <c r="DA32" s="71" t="s">
        <v>3149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3150</v>
      </c>
    </row>
    <row r="34" spans="1:105" ht="12" customHeight="1" x14ac:dyDescent="0.25">
      <c r="A34" s="60" t="s">
        <v>3077</v>
      </c>
      <c r="B34" s="262">
        <v>7.5213338234764629E-2</v>
      </c>
      <c r="C34" s="262">
        <v>7.5214968774058824E-2</v>
      </c>
      <c r="D34" s="262">
        <v>7.8697884639976068E-2</v>
      </c>
      <c r="E34" s="262">
        <v>8.2192170340959186E-2</v>
      </c>
      <c r="F34" s="262">
        <v>8.0449319772102318E-2</v>
      </c>
      <c r="G34" s="262">
        <v>8.0499256233274599E-2</v>
      </c>
      <c r="H34" s="262">
        <v>8.3952587778073462E-2</v>
      </c>
      <c r="I34" s="262">
        <v>8.5678245089761518E-2</v>
      </c>
      <c r="J34" s="262">
        <v>9.6155136894245347E-2</v>
      </c>
      <c r="K34" s="262">
        <v>9.4387179604227101E-2</v>
      </c>
      <c r="L34" s="262">
        <v>9.4304185107381172E-2</v>
      </c>
      <c r="M34" s="262">
        <v>8.2202763557792644E-2</v>
      </c>
      <c r="N34" s="262">
        <v>6.6065915629099012E-2</v>
      </c>
      <c r="O34" s="262">
        <v>5.8224550477251773E-2</v>
      </c>
      <c r="P34" s="262">
        <v>6.0282167105201109E-2</v>
      </c>
      <c r="Q34" s="262">
        <v>5.939286278306314E-2</v>
      </c>
      <c r="R34" s="262">
        <v>6.3562558796124768E-2</v>
      </c>
      <c r="S34" s="262">
        <v>6.7313134275807152E-2</v>
      </c>
      <c r="T34" s="262">
        <v>7.0588181426878199E-2</v>
      </c>
      <c r="U34" s="262">
        <v>6.9820038621179914E-2</v>
      </c>
      <c r="V34" s="262">
        <v>6.9098078120453488E-2</v>
      </c>
      <c r="W34" s="262">
        <v>7.3188064595183525E-2</v>
      </c>
      <c r="X34" s="262">
        <v>7.4112223104543601E-2</v>
      </c>
      <c r="Y34" s="262">
        <v>7.5510243473893526E-2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0.63481271048484667</v>
      </c>
      <c r="C35" s="261">
        <f t="shared" si="1"/>
        <v>0.64134142961843843</v>
      </c>
      <c r="D35" s="261">
        <f t="shared" si="1"/>
        <v>0.6157528266945107</v>
      </c>
      <c r="E35" s="261">
        <f t="shared" si="1"/>
        <v>0.63260095593875154</v>
      </c>
      <c r="F35" s="261">
        <f t="shared" si="1"/>
        <v>0.75707722150178125</v>
      </c>
      <c r="G35" s="261">
        <f t="shared" si="1"/>
        <v>1.4975389790532918</v>
      </c>
      <c r="H35" s="261">
        <f t="shared" si="1"/>
        <v>1.0788905321892432</v>
      </c>
      <c r="I35" s="261">
        <f t="shared" si="1"/>
        <v>1.2195378946419115</v>
      </c>
      <c r="J35" s="261">
        <f t="shared" si="1"/>
        <v>1.1733719960892892</v>
      </c>
      <c r="K35" s="261">
        <f t="shared" si="1"/>
        <v>0.97652900017295419</v>
      </c>
      <c r="L35" s="261">
        <f t="shared" si="1"/>
        <v>0.91369460158604265</v>
      </c>
      <c r="M35" s="261">
        <f t="shared" si="1"/>
        <v>1.4004271290192662</v>
      </c>
      <c r="N35" s="261">
        <f t="shared" si="1"/>
        <v>0.25785458741792633</v>
      </c>
      <c r="O35" s="261">
        <f t="shared" si="1"/>
        <v>0.10782042086442171</v>
      </c>
      <c r="P35" s="261">
        <f t="shared" si="1"/>
        <v>0.2135942263314311</v>
      </c>
      <c r="Q35" s="261">
        <f t="shared" si="1"/>
        <v>0.11498164333029141</v>
      </c>
      <c r="R35" s="261">
        <f t="shared" si="1"/>
        <v>0.18239101203671168</v>
      </c>
      <c r="S35" s="261">
        <f t="shared" si="1"/>
        <v>0.12055384713398093</v>
      </c>
      <c r="T35" s="261">
        <f t="shared" si="1"/>
        <v>0.11624790297695746</v>
      </c>
      <c r="U35" s="261">
        <f t="shared" si="1"/>
        <v>0.12799227097403296</v>
      </c>
      <c r="V35" s="261">
        <f t="shared" si="1"/>
        <v>0.151241554978466</v>
      </c>
      <c r="W35" s="261">
        <f t="shared" si="1"/>
        <v>0.15412160976476691</v>
      </c>
      <c r="X35" s="261">
        <f t="shared" si="1"/>
        <v>0.19684852994145483</v>
      </c>
      <c r="Y35" s="261">
        <f t="shared" si="1"/>
        <v>0.17422747818053769</v>
      </c>
      <c r="DA35" s="70"/>
    </row>
    <row r="36" spans="1:105" ht="12" customHeight="1" x14ac:dyDescent="0.25">
      <c r="A36" s="60" t="s">
        <v>3080</v>
      </c>
      <c r="B36" s="262">
        <v>0.29939172091907001</v>
      </c>
      <c r="C36" s="262">
        <v>0.30251687316250531</v>
      </c>
      <c r="D36" s="262">
        <v>0.29005995196196349</v>
      </c>
      <c r="E36" s="262">
        <v>0.29791650198227282</v>
      </c>
      <c r="F36" s="262">
        <v>0.333347401684154</v>
      </c>
      <c r="G36" s="262">
        <v>0.70724719189524432</v>
      </c>
      <c r="H36" s="262">
        <v>0.51657595819156121</v>
      </c>
      <c r="I36" s="262">
        <v>0.58579551077323666</v>
      </c>
      <c r="J36" s="262">
        <v>0.56240836506885195</v>
      </c>
      <c r="K36" s="262">
        <v>0.46649501202308719</v>
      </c>
      <c r="L36" s="262">
        <v>0.4369573076898664</v>
      </c>
      <c r="M36" s="262">
        <v>0.67419898830232228</v>
      </c>
      <c r="N36" s="262">
        <v>0.1201929347436579</v>
      </c>
      <c r="O36" s="262">
        <v>4.8638561304659281E-2</v>
      </c>
      <c r="P36" s="262">
        <v>9.9851084803248419E-2</v>
      </c>
      <c r="Q36" s="262">
        <v>5.2200065279664851E-2</v>
      </c>
      <c r="R36" s="262">
        <v>8.4467114754327804E-2</v>
      </c>
      <c r="S36" s="262">
        <v>5.4196142111081112E-2</v>
      </c>
      <c r="T36" s="262">
        <v>5.1928363665158378E-2</v>
      </c>
      <c r="U36" s="262">
        <v>5.7608255830736699E-2</v>
      </c>
      <c r="V36" s="262">
        <v>6.8914198824083103E-2</v>
      </c>
      <c r="W36" s="262">
        <v>7.0189420044092676E-2</v>
      </c>
      <c r="X36" s="262">
        <v>9.0458053122373608E-2</v>
      </c>
      <c r="Y36" s="262">
        <v>7.9381091287261271E-2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4.1103415758373209E-2</v>
      </c>
      <c r="I38" s="230">
        <v>4.1103415758422801E-2</v>
      </c>
      <c r="J38" s="230">
        <v>2.0551707879186459E-2</v>
      </c>
      <c r="K38" s="230">
        <v>4.1103415758323852E-2</v>
      </c>
      <c r="L38" s="230">
        <v>2.0551707879169601E-2</v>
      </c>
      <c r="M38" s="230">
        <v>2.055170787924275E-2</v>
      </c>
      <c r="N38" s="230">
        <v>2.055170787801756E-2</v>
      </c>
      <c r="O38" s="230">
        <v>0</v>
      </c>
      <c r="P38" s="230">
        <v>2.0551707876901699E-2</v>
      </c>
      <c r="Q38" s="230">
        <v>2.0551707873590831E-2</v>
      </c>
      <c r="R38" s="230">
        <v>2.0551707877347329E-2</v>
      </c>
      <c r="S38" s="230">
        <v>2.3944788527266291E-2</v>
      </c>
      <c r="T38" s="230">
        <v>2.4983598690379132E-2</v>
      </c>
      <c r="U38" s="230">
        <v>2.767558512674614E-2</v>
      </c>
      <c r="V38" s="230">
        <v>2.6789238171852341E-2</v>
      </c>
      <c r="W38" s="230">
        <v>2.5031507812670599E-2</v>
      </c>
      <c r="X38" s="230">
        <v>2.3511128784378089E-2</v>
      </c>
      <c r="Y38" s="230">
        <v>2.0450036438414781E-2</v>
      </c>
      <c r="DA38" s="71" t="s">
        <v>3154</v>
      </c>
    </row>
    <row r="39" spans="1:105" ht="12" customHeight="1" x14ac:dyDescent="0.25">
      <c r="A39" s="59" t="s">
        <v>159</v>
      </c>
      <c r="B39" s="230">
        <v>0.29939172091907001</v>
      </c>
      <c r="C39" s="230">
        <v>0.30251687316250531</v>
      </c>
      <c r="D39" s="230">
        <v>0.29005995196196349</v>
      </c>
      <c r="E39" s="230">
        <v>0.29791650198227282</v>
      </c>
      <c r="F39" s="230">
        <v>0.333347401684154</v>
      </c>
      <c r="G39" s="230">
        <v>0.2440511389983285</v>
      </c>
      <c r="H39" s="230">
        <v>0.17826845739752481</v>
      </c>
      <c r="I39" s="230">
        <v>0.1220681871613794</v>
      </c>
      <c r="J39" s="230">
        <v>0.1483122737242494</v>
      </c>
      <c r="K39" s="230">
        <v>0.15700499513450231</v>
      </c>
      <c r="L39" s="230">
        <v>0.1017869733527999</v>
      </c>
      <c r="M39" s="230">
        <v>0.1175445115223996</v>
      </c>
      <c r="N39" s="230">
        <v>6.806395490276522E-2</v>
      </c>
      <c r="O39" s="230">
        <v>1.719509725064752E-2</v>
      </c>
      <c r="P39" s="230">
        <v>1.6292579233461849E-2</v>
      </c>
      <c r="Q39" s="230">
        <v>0</v>
      </c>
      <c r="R39" s="230">
        <v>1.6711880403360749E-2</v>
      </c>
      <c r="S39" s="230">
        <v>1.1799018480351919E-2</v>
      </c>
      <c r="T39" s="230">
        <v>1.0225677095207161E-2</v>
      </c>
      <c r="U39" s="230">
        <v>1.411584778101657E-2</v>
      </c>
      <c r="V39" s="230">
        <v>1.7925473824220099E-2</v>
      </c>
      <c r="W39" s="230">
        <v>1.1435532279072789E-2</v>
      </c>
      <c r="X39" s="230">
        <v>4.0419506992364719E-2</v>
      </c>
      <c r="Y39" s="230">
        <v>4.0901833361765352E-2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0.46319605289691579</v>
      </c>
      <c r="H40" s="230">
        <v>0.29720408503566309</v>
      </c>
      <c r="I40" s="230">
        <v>0.42262390785343451</v>
      </c>
      <c r="J40" s="230">
        <v>0.39354438346541609</v>
      </c>
      <c r="K40" s="230">
        <v>0.26838660113026108</v>
      </c>
      <c r="L40" s="230">
        <v>0.3146186264578969</v>
      </c>
      <c r="M40" s="230">
        <v>0.53610276890067998</v>
      </c>
      <c r="N40" s="230">
        <v>3.1577271962875159E-2</v>
      </c>
      <c r="O40" s="230">
        <v>3.1443464054011758E-2</v>
      </c>
      <c r="P40" s="230">
        <v>6.3006797692884878E-2</v>
      </c>
      <c r="Q40" s="230">
        <v>3.1648357406074017E-2</v>
      </c>
      <c r="R40" s="230">
        <v>4.7203526473619722E-2</v>
      </c>
      <c r="S40" s="230">
        <v>1.8452335103462891E-2</v>
      </c>
      <c r="T40" s="230">
        <v>1.6719087879572089E-2</v>
      </c>
      <c r="U40" s="230">
        <v>1.581682292297398E-2</v>
      </c>
      <c r="V40" s="230">
        <v>2.4199486828010659E-2</v>
      </c>
      <c r="W40" s="230">
        <v>3.3722379952349293E-2</v>
      </c>
      <c r="X40" s="230">
        <v>2.6527417345630799E-2</v>
      </c>
      <c r="Y40" s="230">
        <v>1.8029221487081141E-2</v>
      </c>
      <c r="DA40" s="71" t="s">
        <v>3156</v>
      </c>
    </row>
    <row r="41" spans="1:105" ht="12" customHeight="1" x14ac:dyDescent="0.25">
      <c r="A41" s="59" t="s">
        <v>35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3157</v>
      </c>
    </row>
    <row r="42" spans="1:105" ht="12" customHeight="1" x14ac:dyDescent="0.25">
      <c r="A42" s="60" t="s">
        <v>3087</v>
      </c>
      <c r="B42" s="262">
        <v>0.32604456093700668</v>
      </c>
      <c r="C42" s="262">
        <v>0.32944792455689648</v>
      </c>
      <c r="D42" s="262">
        <v>0.31588204708042689</v>
      </c>
      <c r="E42" s="262">
        <v>0.32443801313716281</v>
      </c>
      <c r="F42" s="262">
        <v>0.41370065048702642</v>
      </c>
      <c r="G42" s="262">
        <v>0.78025639252652068</v>
      </c>
      <c r="H42" s="262">
        <v>0.55184867172587193</v>
      </c>
      <c r="I42" s="262">
        <v>0.62306135349591185</v>
      </c>
      <c r="J42" s="262">
        <v>0.5989765048066753</v>
      </c>
      <c r="K42" s="262">
        <v>0.49826726334013299</v>
      </c>
      <c r="L42" s="262">
        <v>0.46498091554884519</v>
      </c>
      <c r="M42" s="262">
        <v>0.71598037930019254</v>
      </c>
      <c r="N42" s="262">
        <v>0.12942558235443971</v>
      </c>
      <c r="O42" s="262">
        <v>5.1923328628877302E-2</v>
      </c>
      <c r="P42" s="262">
        <v>0.1062280989743575</v>
      </c>
      <c r="Q42" s="262">
        <v>5.5377400121367798E-2</v>
      </c>
      <c r="R42" s="262">
        <v>8.9999906538167931E-2</v>
      </c>
      <c r="S42" s="262">
        <v>5.7966150889963E-2</v>
      </c>
      <c r="T42" s="262">
        <v>5.5519703262534817E-2</v>
      </c>
      <c r="U42" s="262">
        <v>6.1679939186103067E-2</v>
      </c>
      <c r="V42" s="262">
        <v>7.3713282998112098E-2</v>
      </c>
      <c r="W42" s="262">
        <v>7.4808240694338474E-2</v>
      </c>
      <c r="X42" s="262">
        <v>9.7151318090476446E-2</v>
      </c>
      <c r="Y42" s="262">
        <v>8.5432944739385286E-2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4.3927220484285552E-2</v>
      </c>
      <c r="I45" s="229">
        <v>4.3927220484338531E-2</v>
      </c>
      <c r="J45" s="229">
        <v>2.196361024214261E-2</v>
      </c>
      <c r="K45" s="229">
        <v>4.3927220484232761E-2</v>
      </c>
      <c r="L45" s="229">
        <v>2.19636102421246E-2</v>
      </c>
      <c r="M45" s="229">
        <v>2.1963610242202759E-2</v>
      </c>
      <c r="N45" s="229">
        <v>2.19636102408934E-2</v>
      </c>
      <c r="O45" s="229">
        <v>0</v>
      </c>
      <c r="P45" s="229">
        <v>2.1963610239700879E-2</v>
      </c>
      <c r="Q45" s="229">
        <v>2.196361023616257E-2</v>
      </c>
      <c r="R45" s="229">
        <v>2.1963610240177109E-2</v>
      </c>
      <c r="S45" s="229">
        <v>2.550394862894409E-2</v>
      </c>
      <c r="T45" s="229">
        <v>2.6632633181823431E-2</v>
      </c>
      <c r="U45" s="229">
        <v>2.9509479281069569E-2</v>
      </c>
      <c r="V45" s="229">
        <v>2.860841495415908E-2</v>
      </c>
      <c r="W45" s="229">
        <v>2.67511724379574E-2</v>
      </c>
      <c r="X45" s="229">
        <v>2.512634336807934E-2</v>
      </c>
      <c r="Y45" s="229">
        <v>2.185495397323331E-2</v>
      </c>
      <c r="DA45" s="73" t="s">
        <v>3161</v>
      </c>
    </row>
    <row r="46" spans="1:105" ht="12" customHeight="1" x14ac:dyDescent="0.25">
      <c r="A46" s="64" t="s">
        <v>159</v>
      </c>
      <c r="B46" s="229">
        <v>0.32604456093700668</v>
      </c>
      <c r="C46" s="229">
        <v>0.32944792455689648</v>
      </c>
      <c r="D46" s="229">
        <v>0.31588204708042689</v>
      </c>
      <c r="E46" s="229">
        <v>0.32443801313716281</v>
      </c>
      <c r="F46" s="229">
        <v>0.22483861347718129</v>
      </c>
      <c r="G46" s="229">
        <v>0.23850889066519321</v>
      </c>
      <c r="H46" s="229">
        <v>0.1941385043736901</v>
      </c>
      <c r="I46" s="229">
        <v>0.1329351004270648</v>
      </c>
      <c r="J46" s="229">
        <v>0.16151552227145091</v>
      </c>
      <c r="K46" s="229">
        <v>0.17098209845750301</v>
      </c>
      <c r="L46" s="229">
        <v>0.1108483859675312</v>
      </c>
      <c r="M46" s="229">
        <v>0.12800871223902499</v>
      </c>
      <c r="N46" s="229">
        <v>7.4123233013203838E-2</v>
      </c>
      <c r="O46" s="229">
        <v>1.8725861610822511E-2</v>
      </c>
      <c r="P46" s="229">
        <v>1.774299845833548E-2</v>
      </c>
      <c r="Q46" s="229">
        <v>0</v>
      </c>
      <c r="R46" s="229">
        <v>1.819962720351382E-2</v>
      </c>
      <c r="S46" s="229">
        <v>1.2806299768484221E-2</v>
      </c>
      <c r="T46" s="229">
        <v>1.110791505262242E-2</v>
      </c>
      <c r="U46" s="229">
        <v>1.533744661140486E-2</v>
      </c>
      <c r="V46" s="229">
        <v>1.9506773458587839E-2</v>
      </c>
      <c r="W46" s="229">
        <v>1.2453561139117549E-2</v>
      </c>
      <c r="X46" s="229">
        <v>4.4017785028124382E-2</v>
      </c>
      <c r="Y46" s="229">
        <v>4.4543049684263862E-2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0.43885997423598361</v>
      </c>
      <c r="H47" s="229">
        <v>0.31378294686789632</v>
      </c>
      <c r="I47" s="229">
        <v>0.44619903258450849</v>
      </c>
      <c r="J47" s="229">
        <v>0.41549737229308181</v>
      </c>
      <c r="K47" s="229">
        <v>0.28335794439839729</v>
      </c>
      <c r="L47" s="229">
        <v>0.33216891933918941</v>
      </c>
      <c r="M47" s="229">
        <v>0.56600805681896482</v>
      </c>
      <c r="N47" s="229">
        <v>3.3338739100342428E-2</v>
      </c>
      <c r="O47" s="229">
        <v>3.3197467018054781E-2</v>
      </c>
      <c r="P47" s="229">
        <v>6.6521490276321135E-2</v>
      </c>
      <c r="Q47" s="229">
        <v>3.3413789885205228E-2</v>
      </c>
      <c r="R47" s="229">
        <v>4.9836669094477003E-2</v>
      </c>
      <c r="S47" s="229">
        <v>1.9416301400854381E-2</v>
      </c>
      <c r="T47" s="229">
        <v>1.760720600935178E-2</v>
      </c>
      <c r="U47" s="229">
        <v>1.6661064274898749E-2</v>
      </c>
      <c r="V47" s="229">
        <v>2.553044251241433E-2</v>
      </c>
      <c r="W47" s="229">
        <v>3.5603507117263518E-2</v>
      </c>
      <c r="X47" s="229">
        <v>2.8007189694272721E-2</v>
      </c>
      <c r="Y47" s="229">
        <v>1.9034941081888121E-2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0.188862037009845</v>
      </c>
      <c r="G48" s="229">
        <v>0.10288752762534389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2.3960109168030621E-4</v>
      </c>
      <c r="T48" s="229">
        <v>1.7194901873718551E-4</v>
      </c>
      <c r="U48" s="229">
        <v>1.719490187298804E-4</v>
      </c>
      <c r="V48" s="229">
        <v>6.7652072950845067E-5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3168</v>
      </c>
    </row>
    <row r="53" spans="1:105" ht="12" customHeight="1" x14ac:dyDescent="0.25">
      <c r="A53" s="60" t="s">
        <v>3099</v>
      </c>
      <c r="B53" s="262">
        <v>9.3764286287699571E-3</v>
      </c>
      <c r="C53" s="262">
        <v>9.3766318990366089E-3</v>
      </c>
      <c r="D53" s="262">
        <v>9.8108276521203103E-3</v>
      </c>
      <c r="E53" s="262">
        <v>1.0246440819315909E-2</v>
      </c>
      <c r="F53" s="262">
        <v>1.0029169330600839E-2</v>
      </c>
      <c r="G53" s="262">
        <v>1.003539463152677E-2</v>
      </c>
      <c r="H53" s="262">
        <v>1.0465902271810171E-2</v>
      </c>
      <c r="I53" s="262">
        <v>1.0681030372762881E-2</v>
      </c>
      <c r="J53" s="262">
        <v>1.1987126213762011E-2</v>
      </c>
      <c r="K53" s="262">
        <v>1.176672480973409E-2</v>
      </c>
      <c r="L53" s="262">
        <v>1.1756378347331E-2</v>
      </c>
      <c r="M53" s="262">
        <v>1.024776141675141E-2</v>
      </c>
      <c r="N53" s="262">
        <v>8.2360703198287293E-3</v>
      </c>
      <c r="O53" s="262">
        <v>7.2585309308851372E-3</v>
      </c>
      <c r="P53" s="262">
        <v>7.5150425538251754E-3</v>
      </c>
      <c r="Q53" s="262">
        <v>7.4041779292587651E-3</v>
      </c>
      <c r="R53" s="262">
        <v>7.9239907442159412E-3</v>
      </c>
      <c r="S53" s="262">
        <v>8.3915541329368237E-3</v>
      </c>
      <c r="T53" s="262">
        <v>8.7998360492642699E-3</v>
      </c>
      <c r="U53" s="262">
        <v>8.7040759571932035E-3</v>
      </c>
      <c r="V53" s="262">
        <v>8.6140731562708121E-3</v>
      </c>
      <c r="W53" s="262">
        <v>9.1239490263357696E-3</v>
      </c>
      <c r="X53" s="262">
        <v>9.2391587286047745E-3</v>
      </c>
      <c r="Y53" s="262">
        <v>9.4134421538911266E-3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0.16901785480360093</v>
      </c>
      <c r="C54" s="261">
        <f t="shared" si="2"/>
        <v>0.16951851097817677</v>
      </c>
      <c r="D54" s="261">
        <f t="shared" si="2"/>
        <v>0.17315073070334897</v>
      </c>
      <c r="E54" s="261">
        <f t="shared" si="2"/>
        <v>0.18003845666342111</v>
      </c>
      <c r="F54" s="261">
        <f t="shared" si="2"/>
        <v>0.19028965037704529</v>
      </c>
      <c r="G54" s="261">
        <f t="shared" si="2"/>
        <v>0.24400960397688581</v>
      </c>
      <c r="H54" s="261">
        <f t="shared" si="2"/>
        <v>0.2161555328159202</v>
      </c>
      <c r="I54" s="261">
        <f t="shared" si="2"/>
        <v>0.22935953736738968</v>
      </c>
      <c r="J54" s="261">
        <f t="shared" si="2"/>
        <v>0.24273259659725457</v>
      </c>
      <c r="K54" s="261">
        <f t="shared" si="2"/>
        <v>0.22514403201592734</v>
      </c>
      <c r="L54" s="261">
        <f t="shared" si="2"/>
        <v>0.22013926524249552</v>
      </c>
      <c r="M54" s="261">
        <f t="shared" si="2"/>
        <v>0.2373513383509967</v>
      </c>
      <c r="N54" s="261">
        <f t="shared" si="2"/>
        <v>0.12549262654001617</v>
      </c>
      <c r="O54" s="261">
        <f t="shared" si="2"/>
        <v>0.10150462832225998</v>
      </c>
      <c r="P54" s="261">
        <f t="shared" si="2"/>
        <v>0.11276983273010199</v>
      </c>
      <c r="Q54" s="261">
        <f t="shared" si="2"/>
        <v>0.10389436812154093</v>
      </c>
      <c r="R54" s="261">
        <f t="shared" si="2"/>
        <v>0.11568582861253564</v>
      </c>
      <c r="S54" s="261">
        <f t="shared" si="2"/>
        <v>0.11704726796357295</v>
      </c>
      <c r="T54" s="261">
        <f t="shared" si="2"/>
        <v>0.1219713760651245</v>
      </c>
      <c r="U54" s="261">
        <f t="shared" si="2"/>
        <v>0.12163393904897063</v>
      </c>
      <c r="V54" s="261">
        <f t="shared" si="2"/>
        <v>0.12223041930785056</v>
      </c>
      <c r="W54" s="261">
        <f t="shared" si="2"/>
        <v>0.12898711532058807</v>
      </c>
      <c r="X54" s="261">
        <f t="shared" si="2"/>
        <v>0.13374717159117772</v>
      </c>
      <c r="Y54" s="261">
        <f t="shared" si="2"/>
        <v>0.13428715404742564</v>
      </c>
      <c r="DA54" s="70"/>
    </row>
    <row r="55" spans="1:105" ht="12" customHeight="1" x14ac:dyDescent="0.25">
      <c r="A55" s="60" t="s">
        <v>3102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3170</v>
      </c>
    </row>
    <row r="56" spans="1:105" ht="12" customHeight="1" x14ac:dyDescent="0.25">
      <c r="A56" s="60" t="s">
        <v>3104</v>
      </c>
      <c r="B56" s="262">
        <v>4.771126820032854E-2</v>
      </c>
      <c r="C56" s="262">
        <v>4.8209294586614992E-2</v>
      </c>
      <c r="D56" s="262">
        <v>4.6224151154709382E-2</v>
      </c>
      <c r="E56" s="262">
        <v>4.747617630756789E-2</v>
      </c>
      <c r="F56" s="262">
        <v>6.0538297689469507E-2</v>
      </c>
      <c r="G56" s="262">
        <v>0.11417771209514541</v>
      </c>
      <c r="H56" s="262">
        <v>8.0753992359329993E-2</v>
      </c>
      <c r="I56" s="262">
        <v>9.1174799102526877E-2</v>
      </c>
      <c r="J56" s="262">
        <v>8.7650376943561564E-2</v>
      </c>
      <c r="K56" s="262">
        <v>7.291323298982394E-2</v>
      </c>
      <c r="L56" s="262">
        <v>6.8042322515760312E-2</v>
      </c>
      <c r="M56" s="262">
        <v>0.1047719729008588</v>
      </c>
      <c r="N56" s="262">
        <v>1.8939308951973068E-2</v>
      </c>
      <c r="O56" s="262">
        <v>7.5981266209338583E-3</v>
      </c>
      <c r="P56" s="262">
        <v>1.5544738136440899E-2</v>
      </c>
      <c r="Q56" s="262">
        <v>8.103573271807947E-3</v>
      </c>
      <c r="R56" s="262">
        <v>1.317000862246144E-2</v>
      </c>
      <c r="S56" s="262">
        <v>8.482394442353762E-3</v>
      </c>
      <c r="T56" s="262">
        <v>8.1243970000567985E-3</v>
      </c>
      <c r="U56" s="262">
        <v>9.0258463831779292E-3</v>
      </c>
      <c r="V56" s="262">
        <v>1.078672867580556E-2</v>
      </c>
      <c r="W56" s="262">
        <v>1.094695775664817E-2</v>
      </c>
      <c r="X56" s="262">
        <v>1.42165002848359E-2</v>
      </c>
      <c r="Y56" s="262">
        <v>1.250170874769533E-2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6.428027481267003E-3</v>
      </c>
      <c r="I59" s="229">
        <v>6.428027481274759E-3</v>
      </c>
      <c r="J59" s="229">
        <v>3.2140137406334781E-3</v>
      </c>
      <c r="K59" s="229">
        <v>6.4280274812592809E-3</v>
      </c>
      <c r="L59" s="229">
        <v>3.2140137406308422E-3</v>
      </c>
      <c r="M59" s="229">
        <v>3.2140137406422801E-3</v>
      </c>
      <c r="N59" s="229">
        <v>3.214013740450676E-3</v>
      </c>
      <c r="O59" s="229">
        <v>0</v>
      </c>
      <c r="P59" s="229">
        <v>3.214013740276171E-3</v>
      </c>
      <c r="Q59" s="229">
        <v>3.214013739758396E-3</v>
      </c>
      <c r="R59" s="229">
        <v>3.2140137403458609E-3</v>
      </c>
      <c r="S59" s="229">
        <v>3.7320841350825338E-3</v>
      </c>
      <c r="T59" s="229">
        <v>3.897248587638446E-3</v>
      </c>
      <c r="U59" s="229">
        <v>4.3182277796168112E-3</v>
      </c>
      <c r="V59" s="229">
        <v>4.1863718098578782E-3</v>
      </c>
      <c r="W59" s="229">
        <v>3.9145948614895468E-3</v>
      </c>
      <c r="X59" s="229">
        <v>3.676827805017718E-3</v>
      </c>
      <c r="Y59" s="229">
        <v>3.1981136796949369E-3</v>
      </c>
      <c r="DA59" s="73" t="s">
        <v>3174</v>
      </c>
    </row>
    <row r="60" spans="1:105" ht="12" customHeight="1" x14ac:dyDescent="0.25">
      <c r="A60" s="64" t="s">
        <v>159</v>
      </c>
      <c r="B60" s="229">
        <v>4.771126820032854E-2</v>
      </c>
      <c r="C60" s="229">
        <v>4.8209294586614992E-2</v>
      </c>
      <c r="D60" s="229">
        <v>4.6224151154709382E-2</v>
      </c>
      <c r="E60" s="229">
        <v>4.747617630756789E-2</v>
      </c>
      <c r="F60" s="229">
        <v>3.2901439479839603E-2</v>
      </c>
      <c r="G60" s="229">
        <v>3.4901860095401041E-2</v>
      </c>
      <c r="H60" s="229">
        <v>2.840898257454251E-2</v>
      </c>
      <c r="I60" s="229">
        <v>1.9452869299478062E-2</v>
      </c>
      <c r="J60" s="229">
        <v>2.3635144777336699E-2</v>
      </c>
      <c r="K60" s="229">
        <v>2.5020422771404632E-2</v>
      </c>
      <c r="L60" s="229">
        <v>1.6220841277865151E-2</v>
      </c>
      <c r="M60" s="229">
        <v>1.8731973274029829E-2</v>
      </c>
      <c r="N60" s="229">
        <v>1.0846718129586231E-2</v>
      </c>
      <c r="O60" s="229">
        <v>2.7402223887084101E-3</v>
      </c>
      <c r="P60" s="229">
        <v>2.5963965038730261E-3</v>
      </c>
      <c r="Q60" s="229">
        <v>0</v>
      </c>
      <c r="R60" s="229">
        <v>2.663216623388507E-3</v>
      </c>
      <c r="S60" s="229">
        <v>1.8739917057717919E-3</v>
      </c>
      <c r="T60" s="229">
        <v>1.6254609882129819E-3</v>
      </c>
      <c r="U60" s="229">
        <v>2.2443834875881851E-3</v>
      </c>
      <c r="V60" s="229">
        <v>2.854496015915902E-3</v>
      </c>
      <c r="W60" s="229">
        <v>1.8223741989440009E-3</v>
      </c>
      <c r="X60" s="229">
        <v>6.4412801152876949E-3</v>
      </c>
      <c r="Y60" s="229">
        <v>6.518143973446233E-3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6.4219951631727154E-2</v>
      </c>
      <c r="H61" s="229">
        <v>4.5916982303520482E-2</v>
      </c>
      <c r="I61" s="229">
        <v>6.5293902321774067E-2</v>
      </c>
      <c r="J61" s="229">
        <v>6.0801218425591393E-2</v>
      </c>
      <c r="K61" s="229">
        <v>4.1464782737160033E-2</v>
      </c>
      <c r="L61" s="229">
        <v>4.8607467497264321E-2</v>
      </c>
      <c r="M61" s="229">
        <v>8.2825985886186643E-2</v>
      </c>
      <c r="N61" s="229">
        <v>4.8785770819361586E-3</v>
      </c>
      <c r="O61" s="229">
        <v>4.8579042322254486E-3</v>
      </c>
      <c r="P61" s="229">
        <v>9.7343278922916998E-3</v>
      </c>
      <c r="Q61" s="229">
        <v>4.889559532049551E-3</v>
      </c>
      <c r="R61" s="229">
        <v>7.292778258727076E-3</v>
      </c>
      <c r="S61" s="229">
        <v>2.841256915718213E-3</v>
      </c>
      <c r="T61" s="229">
        <v>2.576525508526801E-3</v>
      </c>
      <c r="U61" s="229">
        <v>2.4380732002954328E-3</v>
      </c>
      <c r="V61" s="229">
        <v>3.735961079927999E-3</v>
      </c>
      <c r="W61" s="229">
        <v>5.2099886962146246E-3</v>
      </c>
      <c r="X61" s="229">
        <v>4.0983923645304876E-3</v>
      </c>
      <c r="Y61" s="229">
        <v>2.7854510945541618E-3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2.7636858209629911E-2</v>
      </c>
      <c r="G62" s="229">
        <v>1.505590036801723E-2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3.5061685781224399E-5</v>
      </c>
      <c r="T62" s="229">
        <v>2.516191567856949E-5</v>
      </c>
      <c r="U62" s="229">
        <v>2.5161915677500521E-5</v>
      </c>
      <c r="V62" s="229">
        <v>9.8997701037852336E-6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3181</v>
      </c>
    </row>
    <row r="67" spans="1:105" ht="12" customHeight="1" x14ac:dyDescent="0.25">
      <c r="A67" s="60" t="s">
        <v>3116</v>
      </c>
      <c r="B67" s="262">
        <v>0.1213065866032724</v>
      </c>
      <c r="C67" s="262">
        <v>0.12130921639156179</v>
      </c>
      <c r="D67" s="262">
        <v>0.12692657954863959</v>
      </c>
      <c r="E67" s="262">
        <v>0.13256228035585321</v>
      </c>
      <c r="F67" s="262">
        <v>0.12975135268757579</v>
      </c>
      <c r="G67" s="262">
        <v>0.12983189188174041</v>
      </c>
      <c r="H67" s="262">
        <v>0.1354015404565902</v>
      </c>
      <c r="I67" s="262">
        <v>0.1381847382648628</v>
      </c>
      <c r="J67" s="262">
        <v>0.15508221965369301</v>
      </c>
      <c r="K67" s="262">
        <v>0.1522307990261034</v>
      </c>
      <c r="L67" s="262">
        <v>0.15209694272673521</v>
      </c>
      <c r="M67" s="262">
        <v>0.1325793654501379</v>
      </c>
      <c r="N67" s="262">
        <v>0.10655331758804309</v>
      </c>
      <c r="O67" s="262">
        <v>9.3906501701326126E-2</v>
      </c>
      <c r="P67" s="262">
        <v>9.7225094593661091E-2</v>
      </c>
      <c r="Q67" s="262">
        <v>9.5790794849732991E-2</v>
      </c>
      <c r="R67" s="262">
        <v>0.1025158199900742</v>
      </c>
      <c r="S67" s="262">
        <v>0.1085648735212192</v>
      </c>
      <c r="T67" s="262">
        <v>0.1138469790650677</v>
      </c>
      <c r="U67" s="262">
        <v>0.11260809266579271</v>
      </c>
      <c r="V67" s="262">
        <v>0.111443690632045</v>
      </c>
      <c r="W67" s="262">
        <v>0.1180401575639399</v>
      </c>
      <c r="X67" s="262">
        <v>0.1195306713063418</v>
      </c>
      <c r="Y67" s="262">
        <v>0.1217854452997303</v>
      </c>
      <c r="DA67" s="72" t="s">
        <v>3182</v>
      </c>
    </row>
    <row r="68" spans="1:105" ht="12" customHeight="1" x14ac:dyDescent="0.25">
      <c r="A68" s="57" t="s">
        <v>3118</v>
      </c>
      <c r="B68" s="261">
        <v>1.051070180993084</v>
      </c>
      <c r="C68" s="261">
        <v>1.0620724347376591</v>
      </c>
      <c r="D68" s="261">
        <v>1.018195550559023</v>
      </c>
      <c r="E68" s="261">
        <v>1.046031660090972</v>
      </c>
      <c r="F68" s="261">
        <v>0.94178570204824918</v>
      </c>
      <c r="G68" s="261">
        <v>0.86512672028898052</v>
      </c>
      <c r="H68" s="261">
        <v>0.95335106359392496</v>
      </c>
      <c r="I68" s="261">
        <v>0.88778758886040643</v>
      </c>
      <c r="J68" s="261">
        <v>0.85529508343377447</v>
      </c>
      <c r="K68" s="261">
        <v>0.82124120029803704</v>
      </c>
      <c r="L68" s="261">
        <v>0.74562930716099007</v>
      </c>
      <c r="M68" s="261">
        <v>0.81070037683792517</v>
      </c>
      <c r="N68" s="261">
        <v>1.6841911642883229</v>
      </c>
      <c r="O68" s="261">
        <v>1.204922655272648</v>
      </c>
      <c r="P68" s="261">
        <v>1.406116804181383</v>
      </c>
      <c r="Q68" s="261">
        <v>1.6311147299918309</v>
      </c>
      <c r="R68" s="261">
        <v>1.7286535475976079</v>
      </c>
      <c r="S68" s="261">
        <v>2.2379728025118539</v>
      </c>
      <c r="T68" s="261">
        <v>1.93750807077567</v>
      </c>
      <c r="U68" s="261">
        <v>2.643692012291551</v>
      </c>
      <c r="V68" s="261">
        <v>2.2053464775696709</v>
      </c>
      <c r="W68" s="261">
        <v>2.5567857967298711</v>
      </c>
      <c r="X68" s="261">
        <v>3.2166103077659911</v>
      </c>
      <c r="Y68" s="261">
        <v>3.3716942124971152</v>
      </c>
      <c r="DA68" s="70" t="s">
        <v>3183</v>
      </c>
    </row>
    <row r="69" spans="1:105" ht="12" customHeight="1" x14ac:dyDescent="0.25">
      <c r="A69" s="41" t="s">
        <v>3120</v>
      </c>
      <c r="B69" s="350">
        <v>1.898535134667614</v>
      </c>
      <c r="C69" s="350">
        <v>1.930256388654443</v>
      </c>
      <c r="D69" s="350">
        <v>2.0987472649638921</v>
      </c>
      <c r="E69" s="350">
        <v>2.270769755438875</v>
      </c>
      <c r="F69" s="350">
        <v>2.4921346095231161</v>
      </c>
      <c r="G69" s="350">
        <v>2.3369992197822511</v>
      </c>
      <c r="H69" s="350">
        <v>2.5044829456876672</v>
      </c>
      <c r="I69" s="350">
        <v>3.2060850791295952</v>
      </c>
      <c r="J69" s="350">
        <v>3.5775891702709068</v>
      </c>
      <c r="K69" s="350">
        <v>3.349788841817865</v>
      </c>
      <c r="L69" s="350">
        <v>3.3797774801468501</v>
      </c>
      <c r="M69" s="350">
        <v>3.3288849665208908</v>
      </c>
      <c r="N69" s="350">
        <v>2.8350895316157838</v>
      </c>
      <c r="O69" s="350">
        <v>2.324864742713705</v>
      </c>
      <c r="P69" s="350">
        <v>2.320480411679537</v>
      </c>
      <c r="Q69" s="350">
        <v>2.1587395420200739</v>
      </c>
      <c r="R69" s="350">
        <v>2.3623567100019969</v>
      </c>
      <c r="S69" s="350">
        <v>2.4944338011637699</v>
      </c>
      <c r="T69" s="350">
        <v>2.625233192443686</v>
      </c>
      <c r="U69" s="350">
        <v>2.62926288814797</v>
      </c>
      <c r="V69" s="350">
        <v>2.4405824351849068</v>
      </c>
      <c r="W69" s="350">
        <v>2.7653243309239559</v>
      </c>
      <c r="X69" s="350">
        <v>2.9652566123952582</v>
      </c>
      <c r="Y69" s="350">
        <v>3.0391150619768812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0.99999999999999967</v>
      </c>
      <c r="C73" s="232">
        <f t="shared" si="3"/>
        <v>1</v>
      </c>
      <c r="D73" s="232">
        <f t="shared" si="3"/>
        <v>1.0000000000000007</v>
      </c>
      <c r="E73" s="232">
        <f t="shared" si="3"/>
        <v>1</v>
      </c>
      <c r="F73" s="232">
        <f t="shared" si="3"/>
        <v>1.0000000000000004</v>
      </c>
      <c r="G73" s="232">
        <f t="shared" si="3"/>
        <v>1.0000000000000002</v>
      </c>
      <c r="H73" s="232">
        <f t="shared" si="3"/>
        <v>1.0000000000000002</v>
      </c>
      <c r="I73" s="232">
        <f t="shared" si="3"/>
        <v>1</v>
      </c>
      <c r="J73" s="232">
        <f t="shared" si="3"/>
        <v>1</v>
      </c>
      <c r="K73" s="232">
        <f t="shared" si="3"/>
        <v>1.0000000000000002</v>
      </c>
      <c r="L73" s="232">
        <f t="shared" si="3"/>
        <v>0.99999999999999978</v>
      </c>
      <c r="M73" s="232">
        <f t="shared" si="3"/>
        <v>1.0000000000000002</v>
      </c>
      <c r="N73" s="232">
        <f t="shared" si="3"/>
        <v>0.99999999999999944</v>
      </c>
      <c r="O73" s="232">
        <f t="shared" si="3"/>
        <v>1</v>
      </c>
      <c r="P73" s="232">
        <f t="shared" si="3"/>
        <v>0.99999999999999989</v>
      </c>
      <c r="Q73" s="232">
        <f t="shared" si="3"/>
        <v>1</v>
      </c>
      <c r="R73" s="232">
        <f t="shared" si="3"/>
        <v>0.99999999999999989</v>
      </c>
      <c r="S73" s="232">
        <f t="shared" si="3"/>
        <v>0.99999999999999978</v>
      </c>
      <c r="T73" s="232">
        <f t="shared" si="3"/>
        <v>1</v>
      </c>
      <c r="U73" s="232">
        <f t="shared" si="3"/>
        <v>0.99999999999999978</v>
      </c>
      <c r="V73" s="232">
        <f t="shared" si="3"/>
        <v>1</v>
      </c>
      <c r="W73" s="232">
        <f t="shared" si="3"/>
        <v>0.99999999999999989</v>
      </c>
      <c r="X73" s="232">
        <f t="shared" si="3"/>
        <v>1.0000000000000007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1.0898130711065816E-2</v>
      </c>
      <c r="C74" s="299">
        <f t="shared" si="4"/>
        <v>1.1201432333428718E-2</v>
      </c>
      <c r="D74" s="299">
        <f t="shared" si="4"/>
        <v>1.2948065827728646E-2</v>
      </c>
      <c r="E74" s="299">
        <f t="shared" si="4"/>
        <v>1.4043662102225355E-2</v>
      </c>
      <c r="F74" s="299">
        <f t="shared" si="4"/>
        <v>1.5502029135033329E-2</v>
      </c>
      <c r="G74" s="299">
        <f t="shared" si="4"/>
        <v>9.0084654536212207E-3</v>
      </c>
      <c r="H74" s="299">
        <f t="shared" si="4"/>
        <v>1.2199143048778453E-2</v>
      </c>
      <c r="I74" s="299">
        <f t="shared" si="4"/>
        <v>1.6427373616993406E-2</v>
      </c>
      <c r="J74" s="299">
        <f t="shared" si="4"/>
        <v>1.8242465913517532E-2</v>
      </c>
      <c r="K74" s="299">
        <f t="shared" si="4"/>
        <v>1.8922878148414639E-2</v>
      </c>
      <c r="L74" s="299">
        <f t="shared" si="4"/>
        <v>2.0196948121571762E-2</v>
      </c>
      <c r="M74" s="299">
        <f t="shared" si="4"/>
        <v>1.6332765785306312E-2</v>
      </c>
      <c r="N74" s="299">
        <f t="shared" si="4"/>
        <v>2.7886501239360238E-2</v>
      </c>
      <c r="O74" s="299">
        <f t="shared" si="4"/>
        <v>3.1771545029473366E-2</v>
      </c>
      <c r="P74" s="299">
        <f t="shared" si="4"/>
        <v>2.528881490345411E-2</v>
      </c>
      <c r="Q74" s="299">
        <f t="shared" si="4"/>
        <v>2.4882679481347536E-2</v>
      </c>
      <c r="R74" s="299">
        <f t="shared" si="4"/>
        <v>2.3898701433642925E-2</v>
      </c>
      <c r="S74" s="299">
        <f t="shared" si="4"/>
        <v>2.343393610758579E-2</v>
      </c>
      <c r="T74" s="299">
        <f t="shared" si="4"/>
        <v>2.621672165344793E-2</v>
      </c>
      <c r="U74" s="299">
        <f t="shared" si="4"/>
        <v>2.2471301574051531E-2</v>
      </c>
      <c r="V74" s="299">
        <f t="shared" si="4"/>
        <v>2.2071195687139968E-2</v>
      </c>
      <c r="W74" s="299">
        <f t="shared" si="4"/>
        <v>2.313550955490206E-2</v>
      </c>
      <c r="X74" s="299">
        <f t="shared" si="4"/>
        <v>2.098619984678356E-2</v>
      </c>
      <c r="Y74" s="299">
        <f t="shared" si="4"/>
        <v>2.1113741981980311E-2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1.5184680753589639E-3</v>
      </c>
      <c r="C75" s="233">
        <f t="shared" si="5"/>
        <v>1.5468482854857672E-3</v>
      </c>
      <c r="D75" s="233">
        <f t="shared" si="5"/>
        <v>1.7544295724005793E-3</v>
      </c>
      <c r="E75" s="233">
        <f t="shared" si="5"/>
        <v>1.8734911191454315E-3</v>
      </c>
      <c r="F75" s="233">
        <f t="shared" si="5"/>
        <v>1.9852546412031506E-3</v>
      </c>
      <c r="G75" s="233">
        <f t="shared" si="5"/>
        <v>1.1788211059551149E-3</v>
      </c>
      <c r="H75" s="233">
        <f t="shared" si="5"/>
        <v>1.5812450587744278E-3</v>
      </c>
      <c r="I75" s="233">
        <f t="shared" si="5"/>
        <v>2.008665918062104E-3</v>
      </c>
      <c r="J75" s="233">
        <f t="shared" si="5"/>
        <v>2.2331277700543533E-3</v>
      </c>
      <c r="K75" s="233">
        <f t="shared" si="5"/>
        <v>2.3394040297851099E-3</v>
      </c>
      <c r="L75" s="233">
        <f t="shared" si="5"/>
        <v>2.4915970195612354E-3</v>
      </c>
      <c r="M75" s="233">
        <f t="shared" si="5"/>
        <v>1.9687947017658965E-3</v>
      </c>
      <c r="N75" s="233">
        <f t="shared" si="5"/>
        <v>3.3310070033605575E-3</v>
      </c>
      <c r="O75" s="233">
        <f t="shared" si="5"/>
        <v>3.8389497918637863E-3</v>
      </c>
      <c r="P75" s="233">
        <f t="shared" si="5"/>
        <v>3.0756057103622646E-3</v>
      </c>
      <c r="Q75" s="233">
        <f t="shared" si="5"/>
        <v>3.0605097058572371E-3</v>
      </c>
      <c r="R75" s="233">
        <f t="shared" si="5"/>
        <v>2.9261628192697483E-3</v>
      </c>
      <c r="S75" s="233">
        <f t="shared" si="5"/>
        <v>2.870934246712315E-3</v>
      </c>
      <c r="T75" s="233">
        <f t="shared" si="5"/>
        <v>3.2095530947681681E-3</v>
      </c>
      <c r="U75" s="233">
        <f t="shared" si="5"/>
        <v>2.7443053528162092E-3</v>
      </c>
      <c r="V75" s="233">
        <f t="shared" si="5"/>
        <v>2.7315147782119254E-3</v>
      </c>
      <c r="W75" s="233">
        <f t="shared" si="5"/>
        <v>2.8236018722793128E-3</v>
      </c>
      <c r="X75" s="233">
        <f t="shared" si="5"/>
        <v>2.5348797244341401E-3</v>
      </c>
      <c r="Y75" s="233">
        <f t="shared" si="5"/>
        <v>2.5477292094320632E-3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1.4891626874861253E-2</v>
      </c>
      <c r="C76" s="233">
        <f t="shared" si="6"/>
        <v>1.5087317551759663E-2</v>
      </c>
      <c r="D76" s="233">
        <f t="shared" si="6"/>
        <v>1.6910621184279922E-2</v>
      </c>
      <c r="E76" s="233">
        <f t="shared" si="6"/>
        <v>1.7879456026762428E-2</v>
      </c>
      <c r="F76" s="233">
        <f t="shared" si="6"/>
        <v>1.8431570491304748E-2</v>
      </c>
      <c r="G76" s="233">
        <f t="shared" si="6"/>
        <v>1.110793877397165E-2</v>
      </c>
      <c r="H76" s="233">
        <f t="shared" si="6"/>
        <v>1.4804431204998022E-2</v>
      </c>
      <c r="I76" s="233">
        <f t="shared" si="6"/>
        <v>1.8033414884952737E-2</v>
      </c>
      <c r="J76" s="233">
        <f t="shared" si="6"/>
        <v>2.0065993444007897E-2</v>
      </c>
      <c r="K76" s="233">
        <f t="shared" si="6"/>
        <v>2.1176600898419377E-2</v>
      </c>
      <c r="L76" s="233">
        <f t="shared" si="6"/>
        <v>2.2518985866499863E-2</v>
      </c>
      <c r="M76" s="233">
        <f t="shared" si="6"/>
        <v>1.7484016978195203E-2</v>
      </c>
      <c r="N76" s="233">
        <f t="shared" si="6"/>
        <v>2.9371198929302816E-2</v>
      </c>
      <c r="O76" s="233">
        <f t="shared" si="6"/>
        <v>3.4152513156027305E-2</v>
      </c>
      <c r="P76" s="233">
        <f t="shared" si="6"/>
        <v>2.749776016603192E-2</v>
      </c>
      <c r="Q76" s="233">
        <f t="shared" si="6"/>
        <v>2.759604968457886E-2</v>
      </c>
      <c r="R76" s="233">
        <f t="shared" si="6"/>
        <v>2.6294557844484895E-2</v>
      </c>
      <c r="S76" s="233">
        <f t="shared" si="6"/>
        <v>2.5810150585455976E-2</v>
      </c>
      <c r="T76" s="233">
        <f t="shared" si="6"/>
        <v>2.8840066327643493E-2</v>
      </c>
      <c r="U76" s="233">
        <f t="shared" si="6"/>
        <v>2.4615180849808509E-2</v>
      </c>
      <c r="V76" s="233">
        <f t="shared" si="6"/>
        <v>2.4746899428394781E-2</v>
      </c>
      <c r="W76" s="233">
        <f t="shared" si="6"/>
        <v>2.5314327831077742E-2</v>
      </c>
      <c r="X76" s="233">
        <f t="shared" si="6"/>
        <v>2.2546459172712117E-2</v>
      </c>
      <c r="Y76" s="233">
        <f t="shared" si="6"/>
        <v>2.2642357046672886E-2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3.7922186677119499E-3</v>
      </c>
      <c r="C77" s="233">
        <f t="shared" si="7"/>
        <v>3.9052435581974189E-3</v>
      </c>
      <c r="D77" s="233">
        <f t="shared" si="7"/>
        <v>4.5323158763721384E-3</v>
      </c>
      <c r="E77" s="233">
        <f t="shared" si="7"/>
        <v>4.9316653411402272E-3</v>
      </c>
      <c r="F77" s="233">
        <f t="shared" si="7"/>
        <v>5.4884424963930478E-3</v>
      </c>
      <c r="G77" s="233">
        <f t="shared" si="7"/>
        <v>3.1758494821401118E-3</v>
      </c>
      <c r="H77" s="233">
        <f t="shared" si="7"/>
        <v>4.3088352728554626E-3</v>
      </c>
      <c r="I77" s="233">
        <f t="shared" si="7"/>
        <v>5.8673396650098615E-3</v>
      </c>
      <c r="J77" s="233">
        <f t="shared" si="7"/>
        <v>6.5142741216067807E-3</v>
      </c>
      <c r="K77" s="233">
        <f t="shared" si="7"/>
        <v>6.7448499786895988E-3</v>
      </c>
      <c r="L77" s="233">
        <f t="shared" si="7"/>
        <v>7.2018461042694677E-3</v>
      </c>
      <c r="M77" s="233">
        <f t="shared" si="7"/>
        <v>5.8488121693076704E-3</v>
      </c>
      <c r="N77" s="233">
        <f t="shared" si="7"/>
        <v>1.0002690519101527E-2</v>
      </c>
      <c r="O77" s="233">
        <f t="shared" si="7"/>
        <v>1.1372564696868958E-2</v>
      </c>
      <c r="P77" s="233">
        <f t="shared" si="7"/>
        <v>9.0413178847908796E-3</v>
      </c>
      <c r="Q77" s="233">
        <f t="shared" si="7"/>
        <v>8.8776189782786494E-3</v>
      </c>
      <c r="R77" s="233">
        <f t="shared" si="7"/>
        <v>8.5337394948263746E-3</v>
      </c>
      <c r="S77" s="233">
        <f t="shared" si="7"/>
        <v>8.3668766596891597E-3</v>
      </c>
      <c r="T77" s="233">
        <f t="shared" si="7"/>
        <v>9.3616884839917078E-3</v>
      </c>
      <c r="U77" s="233">
        <f t="shared" si="7"/>
        <v>8.0278656185018109E-3</v>
      </c>
      <c r="V77" s="233">
        <f t="shared" si="7"/>
        <v>7.8654745805586731E-3</v>
      </c>
      <c r="W77" s="233">
        <f t="shared" si="7"/>
        <v>8.266135116955892E-3</v>
      </c>
      <c r="X77" s="233">
        <f t="shared" si="7"/>
        <v>7.5124446535912064E-3</v>
      </c>
      <c r="Y77" s="233">
        <f t="shared" si="7"/>
        <v>7.5594794543258686E-3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4.7692291185119418E-2</v>
      </c>
      <c r="C78" s="300">
        <f t="shared" si="8"/>
        <v>4.8365984959887538E-2</v>
      </c>
      <c r="D78" s="300">
        <f t="shared" si="8"/>
        <v>4.8677743238684956E-2</v>
      </c>
      <c r="E78" s="300">
        <f t="shared" si="8"/>
        <v>4.8542114936972976E-2</v>
      </c>
      <c r="F78" s="300">
        <f t="shared" si="8"/>
        <v>5.1011175158374694E-2</v>
      </c>
      <c r="G78" s="300">
        <f t="shared" si="8"/>
        <v>5.4022876484660615E-2</v>
      </c>
      <c r="H78" s="300">
        <f t="shared" si="8"/>
        <v>5.1785737633247404E-2</v>
      </c>
      <c r="I78" s="300">
        <f t="shared" si="8"/>
        <v>5.7522522838807488E-2</v>
      </c>
      <c r="J78" s="300">
        <f t="shared" si="8"/>
        <v>5.8648612294949519E-2</v>
      </c>
      <c r="K78" s="300">
        <f t="shared" si="8"/>
        <v>5.7534087833311959E-2</v>
      </c>
      <c r="L78" s="300">
        <f t="shared" si="8"/>
        <v>5.6056152616605646E-2</v>
      </c>
      <c r="M78" s="300">
        <f t="shared" si="8"/>
        <v>5.9224581004066551E-2</v>
      </c>
      <c r="N78" s="300">
        <f t="shared" si="8"/>
        <v>4.0437052708760274E-2</v>
      </c>
      <c r="O78" s="300">
        <f t="shared" si="8"/>
        <v>4.8567441145775901E-2</v>
      </c>
      <c r="P78" s="300">
        <f t="shared" si="8"/>
        <v>4.7493636494436005E-2</v>
      </c>
      <c r="Q78" s="300">
        <f t="shared" si="8"/>
        <v>4.0000642958546162E-2</v>
      </c>
      <c r="R78" s="300">
        <f t="shared" si="8"/>
        <v>4.3133061639776309E-2</v>
      </c>
      <c r="S78" s="300">
        <f t="shared" si="8"/>
        <v>3.8742321257543254E-2</v>
      </c>
      <c r="T78" s="300">
        <f t="shared" si="8"/>
        <v>3.9618638738248196E-2</v>
      </c>
      <c r="U78" s="300">
        <f t="shared" si="8"/>
        <v>3.1394524493823579E-2</v>
      </c>
      <c r="V78" s="300">
        <f t="shared" si="8"/>
        <v>3.0941957278377081E-2</v>
      </c>
      <c r="W78" s="300">
        <f t="shared" si="8"/>
        <v>3.346041785814554E-2</v>
      </c>
      <c r="X78" s="300">
        <f t="shared" si="8"/>
        <v>4.9247551776130702E-2</v>
      </c>
      <c r="Y78" s="300">
        <f t="shared" si="8"/>
        <v>4.7826848892991124E-2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0.32161674968163523</v>
      </c>
      <c r="C79" s="301">
        <f t="shared" si="9"/>
        <v>0.32084503764422712</v>
      </c>
      <c r="D79" s="301">
        <f t="shared" si="9"/>
        <v>0.31063552628834828</v>
      </c>
      <c r="E79" s="301">
        <f t="shared" si="9"/>
        <v>0.30621702414724433</v>
      </c>
      <c r="F79" s="301">
        <f t="shared" si="9"/>
        <v>0.33792527883869711</v>
      </c>
      <c r="G79" s="301">
        <f t="shared" si="9"/>
        <v>0.40569998716498307</v>
      </c>
      <c r="H79" s="301">
        <f t="shared" si="9"/>
        <v>0.35972758432790031</v>
      </c>
      <c r="I79" s="301">
        <f t="shared" si="9"/>
        <v>0.35121664653213747</v>
      </c>
      <c r="J79" s="301">
        <f t="shared" si="9"/>
        <v>0.33733781226322002</v>
      </c>
      <c r="K79" s="301">
        <f t="shared" si="9"/>
        <v>0.32367683882497789</v>
      </c>
      <c r="L79" s="301">
        <f t="shared" si="9"/>
        <v>0.31681169236376516</v>
      </c>
      <c r="M79" s="301">
        <f t="shared" si="9"/>
        <v>0.36428977714914523</v>
      </c>
      <c r="N79" s="301">
        <f t="shared" si="9"/>
        <v>0.17924315969716206</v>
      </c>
      <c r="O79" s="301">
        <f t="shared" si="9"/>
        <v>0.13013499687286786</v>
      </c>
      <c r="P79" s="301">
        <f t="shared" si="9"/>
        <v>0.17913096356271557</v>
      </c>
      <c r="Q79" s="301">
        <f t="shared" si="9"/>
        <v>0.14104688732382248</v>
      </c>
      <c r="R79" s="301">
        <f t="shared" si="9"/>
        <v>0.1643406470203122</v>
      </c>
      <c r="S79" s="301">
        <f t="shared" si="9"/>
        <v>0.13705912480117444</v>
      </c>
      <c r="T79" s="301">
        <f t="shared" si="9"/>
        <v>0.13168814958246797</v>
      </c>
      <c r="U79" s="301">
        <f t="shared" si="9"/>
        <v>0.13865592541139102</v>
      </c>
      <c r="V79" s="301">
        <f t="shared" si="9"/>
        <v>0.15235532727722437</v>
      </c>
      <c r="W79" s="301">
        <f t="shared" si="9"/>
        <v>0.14450455296504058</v>
      </c>
      <c r="X79" s="301">
        <f t="shared" si="9"/>
        <v>0.1517391633540022</v>
      </c>
      <c r="Y79" s="301">
        <f t="shared" si="9"/>
        <v>0.14514156480964788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0.25178536479010194</v>
      </c>
      <c r="C80" s="301">
        <f t="shared" si="10"/>
        <v>0.25111124235228449</v>
      </c>
      <c r="D80" s="301">
        <f t="shared" si="10"/>
        <v>0.24372056173596929</v>
      </c>
      <c r="E80" s="301">
        <f t="shared" si="10"/>
        <v>0.24038847747569489</v>
      </c>
      <c r="F80" s="301">
        <f t="shared" si="10"/>
        <v>0.22330586817578774</v>
      </c>
      <c r="G80" s="301">
        <f t="shared" si="10"/>
        <v>0.25740677261184758</v>
      </c>
      <c r="H80" s="301">
        <f t="shared" si="10"/>
        <v>0.25040611098484916</v>
      </c>
      <c r="I80" s="301">
        <f t="shared" si="10"/>
        <v>0.23809782476388389</v>
      </c>
      <c r="J80" s="301">
        <f t="shared" si="10"/>
        <v>0.2292858879001331</v>
      </c>
      <c r="K80" s="301">
        <f t="shared" si="10"/>
        <v>0.22492341987467676</v>
      </c>
      <c r="L80" s="301">
        <f t="shared" si="10"/>
        <v>0.22031998217908555</v>
      </c>
      <c r="M80" s="301">
        <f t="shared" si="10"/>
        <v>0.23958700935540767</v>
      </c>
      <c r="N80" s="301">
        <f t="shared" si="10"/>
        <v>0.22348881059894934</v>
      </c>
      <c r="O80" s="301">
        <f t="shared" si="10"/>
        <v>0.20342342904334726</v>
      </c>
      <c r="P80" s="301">
        <f t="shared" si="10"/>
        <v>0.23389055027939912</v>
      </c>
      <c r="Q80" s="301">
        <f t="shared" si="10"/>
        <v>0.23865846875830146</v>
      </c>
      <c r="R80" s="301">
        <f t="shared" si="10"/>
        <v>0.2426842597630979</v>
      </c>
      <c r="S80" s="301">
        <f t="shared" si="10"/>
        <v>0.24934628081958088</v>
      </c>
      <c r="T80" s="301">
        <f t="shared" si="10"/>
        <v>0.23416711367787982</v>
      </c>
      <c r="U80" s="301">
        <f t="shared" si="10"/>
        <v>0.25768191727405304</v>
      </c>
      <c r="V80" s="301">
        <f t="shared" si="10"/>
        <v>0.25226953342508868</v>
      </c>
      <c r="W80" s="301">
        <f t="shared" si="10"/>
        <v>0.25252907052572282</v>
      </c>
      <c r="X80" s="301">
        <f t="shared" si="10"/>
        <v>0.26188213987092845</v>
      </c>
      <c r="Y80" s="301">
        <f t="shared" si="10"/>
        <v>0.26514625542044606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0.24481586078962547</v>
      </c>
      <c r="C81" s="302">
        <f t="shared" si="11"/>
        <v>0.24423015803330275</v>
      </c>
      <c r="D81" s="302">
        <f t="shared" si="11"/>
        <v>0.23645047838705799</v>
      </c>
      <c r="E81" s="302">
        <f t="shared" si="11"/>
        <v>0.2331011627100755</v>
      </c>
      <c r="F81" s="302">
        <f t="shared" si="11"/>
        <v>0.2169461726359484</v>
      </c>
      <c r="G81" s="302">
        <f t="shared" si="11"/>
        <v>0.25319918360648475</v>
      </c>
      <c r="H81" s="302">
        <f t="shared" si="11"/>
        <v>0.24501543613985341</v>
      </c>
      <c r="I81" s="302">
        <f t="shared" si="11"/>
        <v>0.23329317945607553</v>
      </c>
      <c r="J81" s="302">
        <f t="shared" si="11"/>
        <v>0.2238990885505355</v>
      </c>
      <c r="K81" s="302">
        <f t="shared" si="11"/>
        <v>0.2188680779214196</v>
      </c>
      <c r="L81" s="302">
        <f t="shared" si="11"/>
        <v>0.21396513571951517</v>
      </c>
      <c r="M81" s="302">
        <f t="shared" si="11"/>
        <v>0.23538586545348578</v>
      </c>
      <c r="N81" s="302">
        <f t="shared" si="11"/>
        <v>0.21693643427905632</v>
      </c>
      <c r="O81" s="302">
        <f t="shared" si="11"/>
        <v>0.19506546660260993</v>
      </c>
      <c r="P81" s="302">
        <f t="shared" si="11"/>
        <v>0.22683181214564535</v>
      </c>
      <c r="Q81" s="302">
        <f t="shared" si="11"/>
        <v>0.23101529543232421</v>
      </c>
      <c r="R81" s="302">
        <f t="shared" si="11"/>
        <v>0.23561433085592504</v>
      </c>
      <c r="S81" s="302">
        <f t="shared" si="11"/>
        <v>0.24237971575284215</v>
      </c>
      <c r="T81" s="302">
        <f t="shared" si="11"/>
        <v>0.22642016884856347</v>
      </c>
      <c r="U81" s="302">
        <f t="shared" si="11"/>
        <v>0.25117842658877709</v>
      </c>
      <c r="V81" s="302">
        <f t="shared" si="11"/>
        <v>0.24514793936981708</v>
      </c>
      <c r="W81" s="302">
        <f t="shared" si="11"/>
        <v>0.24587037375503104</v>
      </c>
      <c r="X81" s="302">
        <f t="shared" si="11"/>
        <v>0.25637929806548182</v>
      </c>
      <c r="Y81" s="302">
        <f t="shared" si="11"/>
        <v>0.25966197421850418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6.9695040004764605E-3</v>
      </c>
      <c r="C82" s="302">
        <f t="shared" si="12"/>
        <v>6.8810843189817646E-3</v>
      </c>
      <c r="D82" s="302">
        <f t="shared" si="12"/>
        <v>7.2700833489113027E-3</v>
      </c>
      <c r="E82" s="302">
        <f t="shared" si="12"/>
        <v>7.2873147656193887E-3</v>
      </c>
      <c r="F82" s="302">
        <f t="shared" si="12"/>
        <v>6.3596955398393298E-3</v>
      </c>
      <c r="G82" s="302">
        <f t="shared" si="12"/>
        <v>4.2075890053628875E-3</v>
      </c>
      <c r="H82" s="302">
        <f t="shared" si="12"/>
        <v>5.3906748449957433E-3</v>
      </c>
      <c r="I82" s="302">
        <f t="shared" si="12"/>
        <v>4.8046453078083506E-3</v>
      </c>
      <c r="J82" s="302">
        <f t="shared" si="12"/>
        <v>5.3867993495975821E-3</v>
      </c>
      <c r="K82" s="302">
        <f t="shared" si="12"/>
        <v>6.055341953257143E-3</v>
      </c>
      <c r="L82" s="302">
        <f t="shared" si="12"/>
        <v>6.3548464595703808E-3</v>
      </c>
      <c r="M82" s="302">
        <f t="shared" si="12"/>
        <v>4.2011439019218853E-3</v>
      </c>
      <c r="N82" s="302">
        <f t="shared" si="12"/>
        <v>6.5523763198930482E-3</v>
      </c>
      <c r="O82" s="302">
        <f t="shared" si="12"/>
        <v>8.3579624407373234E-3</v>
      </c>
      <c r="P82" s="302">
        <f t="shared" si="12"/>
        <v>7.0587381337537591E-3</v>
      </c>
      <c r="Q82" s="302">
        <f t="shared" si="12"/>
        <v>7.6431733259772761E-3</v>
      </c>
      <c r="R82" s="302">
        <f t="shared" si="12"/>
        <v>7.0699289071729007E-3</v>
      </c>
      <c r="S82" s="302">
        <f t="shared" si="12"/>
        <v>6.9665650667387379E-3</v>
      </c>
      <c r="T82" s="302">
        <f t="shared" si="12"/>
        <v>7.74694482931634E-3</v>
      </c>
      <c r="U82" s="302">
        <f t="shared" si="12"/>
        <v>6.5034906852759478E-3</v>
      </c>
      <c r="V82" s="302">
        <f t="shared" si="12"/>
        <v>7.1215940552716312E-3</v>
      </c>
      <c r="W82" s="302">
        <f t="shared" si="12"/>
        <v>6.658696770691766E-3</v>
      </c>
      <c r="X82" s="302">
        <f t="shared" si="12"/>
        <v>5.5028418054466092E-3</v>
      </c>
      <c r="Y82" s="302">
        <f t="shared" si="12"/>
        <v>5.4842812019418449E-3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5.882373830380605E-2</v>
      </c>
      <c r="C83" s="301">
        <f t="shared" si="13"/>
        <v>5.8673486493327418E-2</v>
      </c>
      <c r="D83" s="301">
        <f t="shared" si="13"/>
        <v>5.6883033043087276E-2</v>
      </c>
      <c r="E83" s="301">
        <f t="shared" si="13"/>
        <v>5.608760868381768E-2</v>
      </c>
      <c r="F83" s="301">
        <f t="shared" si="13"/>
        <v>5.9848618267229509E-2</v>
      </c>
      <c r="G83" s="301">
        <f t="shared" si="13"/>
        <v>7.8274369704827734E-2</v>
      </c>
      <c r="H83" s="301">
        <f t="shared" si="13"/>
        <v>6.9276578677371262E-2</v>
      </c>
      <c r="I83" s="301">
        <f t="shared" si="13"/>
        <v>6.8388971051484976E-2</v>
      </c>
      <c r="J83" s="301">
        <f t="shared" si="13"/>
        <v>6.5734600454279826E-2</v>
      </c>
      <c r="K83" s="301">
        <f t="shared" si="13"/>
        <v>6.2648519090348145E-2</v>
      </c>
      <c r="L83" s="301">
        <f t="shared" si="13"/>
        <v>6.1570850725300073E-2</v>
      </c>
      <c r="M83" s="301">
        <f t="shared" si="13"/>
        <v>7.1571753047316264E-2</v>
      </c>
      <c r="N83" s="301">
        <f t="shared" si="13"/>
        <v>2.5573857207374245E-2</v>
      </c>
      <c r="O83" s="301">
        <f t="shared" si="13"/>
        <v>1.5477303311794718E-2</v>
      </c>
      <c r="P83" s="301">
        <f t="shared" si="13"/>
        <v>2.5010808054132149E-2</v>
      </c>
      <c r="Q83" s="301">
        <f t="shared" si="13"/>
        <v>1.4796805341562485E-2</v>
      </c>
      <c r="R83" s="301">
        <f t="shared" si="13"/>
        <v>2.0286966302644899E-2</v>
      </c>
      <c r="S83" s="301">
        <f t="shared" si="13"/>
        <v>1.2476706502231625E-2</v>
      </c>
      <c r="T83" s="301">
        <f t="shared" si="13"/>
        <v>1.2758029356785432E-2</v>
      </c>
      <c r="U83" s="301">
        <f t="shared" si="13"/>
        <v>1.1922029241250388E-2</v>
      </c>
      <c r="V83" s="301">
        <f t="shared" si="13"/>
        <v>1.5587712251085866E-2</v>
      </c>
      <c r="W83" s="301">
        <f t="shared" si="13"/>
        <v>1.4022082301408568E-2</v>
      </c>
      <c r="X83" s="301">
        <f t="shared" si="13"/>
        <v>1.461602789022445E-2</v>
      </c>
      <c r="Y83" s="301">
        <f t="shared" si="13"/>
        <v>1.2654077638851862E-2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2.774257659116279E-2</v>
      </c>
      <c r="C84" s="302">
        <f t="shared" si="14"/>
        <v>2.7675928689128923E-2</v>
      </c>
      <c r="D84" s="302">
        <f t="shared" si="14"/>
        <v>2.6795637984321358E-2</v>
      </c>
      <c r="E84" s="302">
        <f t="shared" si="14"/>
        <v>2.6413845927307323E-2</v>
      </c>
      <c r="F84" s="302">
        <f t="shared" si="14"/>
        <v>2.6351844735459144E-2</v>
      </c>
      <c r="G84" s="302">
        <f t="shared" si="14"/>
        <v>3.6966869607698918E-2</v>
      </c>
      <c r="H84" s="302">
        <f t="shared" si="14"/>
        <v>3.3169829507984756E-2</v>
      </c>
      <c r="I84" s="302">
        <f t="shared" si="14"/>
        <v>3.2850108556998943E-2</v>
      </c>
      <c r="J84" s="302">
        <f t="shared" si="14"/>
        <v>3.1507219614207049E-2</v>
      </c>
      <c r="K84" s="302">
        <f t="shared" si="14"/>
        <v>2.9927653619200714E-2</v>
      </c>
      <c r="L84" s="302">
        <f t="shared" si="14"/>
        <v>2.9445104653568695E-2</v>
      </c>
      <c r="M84" s="302">
        <f t="shared" si="14"/>
        <v>3.4456347278359833E-2</v>
      </c>
      <c r="N84" s="302">
        <f t="shared" si="14"/>
        <v>1.1920660327394524E-2</v>
      </c>
      <c r="O84" s="302">
        <f t="shared" si="14"/>
        <v>6.9819219766182371E-3</v>
      </c>
      <c r="P84" s="302">
        <f t="shared" si="14"/>
        <v>1.1692059092158258E-2</v>
      </c>
      <c r="Q84" s="302">
        <f t="shared" si="14"/>
        <v>6.7175436216484422E-3</v>
      </c>
      <c r="R84" s="302">
        <f t="shared" si="14"/>
        <v>9.3950984292898061E-3</v>
      </c>
      <c r="S84" s="302">
        <f t="shared" si="14"/>
        <v>5.6090234758057345E-3</v>
      </c>
      <c r="T84" s="302">
        <f t="shared" si="14"/>
        <v>5.6990584012620105E-3</v>
      </c>
      <c r="U84" s="302">
        <f t="shared" si="14"/>
        <v>5.3660061293139757E-3</v>
      </c>
      <c r="V84" s="302">
        <f t="shared" si="14"/>
        <v>7.1026425339046247E-3</v>
      </c>
      <c r="W84" s="302">
        <f t="shared" si="14"/>
        <v>6.385878177943856E-3</v>
      </c>
      <c r="X84" s="302">
        <f t="shared" si="14"/>
        <v>6.7165217221852635E-3</v>
      </c>
      <c r="Y84" s="302">
        <f t="shared" si="14"/>
        <v>5.7654194544727085E-3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3.0212312405165118E-2</v>
      </c>
      <c r="C85" s="302">
        <f t="shared" si="15"/>
        <v>3.0139731286725042E-2</v>
      </c>
      <c r="D85" s="302">
        <f t="shared" si="15"/>
        <v>2.9181074195390545E-2</v>
      </c>
      <c r="E85" s="302">
        <f t="shared" si="15"/>
        <v>2.8765293748235051E-2</v>
      </c>
      <c r="F85" s="302">
        <f t="shared" si="15"/>
        <v>3.2703945654035671E-2</v>
      </c>
      <c r="G85" s="302">
        <f t="shared" si="15"/>
        <v>4.0782963373538116E-2</v>
      </c>
      <c r="H85" s="302">
        <f t="shared" si="15"/>
        <v>3.5434723713113847E-2</v>
      </c>
      <c r="I85" s="302">
        <f t="shared" si="15"/>
        <v>3.4939894081800989E-2</v>
      </c>
      <c r="J85" s="302">
        <f t="shared" si="15"/>
        <v>3.3555838520260416E-2</v>
      </c>
      <c r="K85" s="302">
        <f t="shared" si="15"/>
        <v>3.1965979662591897E-2</v>
      </c>
      <c r="L85" s="302">
        <f t="shared" si="15"/>
        <v>3.1333522701868878E-2</v>
      </c>
      <c r="M85" s="302">
        <f t="shared" si="15"/>
        <v>3.6591672520571557E-2</v>
      </c>
      <c r="N85" s="302">
        <f t="shared" si="15"/>
        <v>1.2836348560861742E-2</v>
      </c>
      <c r="O85" s="302">
        <f t="shared" si="15"/>
        <v>7.4534406349392093E-3</v>
      </c>
      <c r="P85" s="302">
        <f t="shared" si="15"/>
        <v>1.2438775331316357E-2</v>
      </c>
      <c r="Q85" s="302">
        <f t="shared" si="15"/>
        <v>7.1264298037896313E-3</v>
      </c>
      <c r="R85" s="302">
        <f t="shared" si="15"/>
        <v>1.0010499151205438E-2</v>
      </c>
      <c r="S85" s="302">
        <f t="shared" si="15"/>
        <v>5.9992000994739088E-3</v>
      </c>
      <c r="T85" s="302">
        <f t="shared" si="15"/>
        <v>6.0932024231339288E-3</v>
      </c>
      <c r="U85" s="302">
        <f t="shared" si="15"/>
        <v>5.7452690930412048E-3</v>
      </c>
      <c r="V85" s="302">
        <f t="shared" si="15"/>
        <v>7.5972601883194787E-3</v>
      </c>
      <c r="W85" s="302">
        <f t="shared" si="15"/>
        <v>6.8061014249761343E-3</v>
      </c>
      <c r="X85" s="302">
        <f t="shared" si="15"/>
        <v>7.2134974805490616E-3</v>
      </c>
      <c r="Y85" s="302">
        <f t="shared" si="15"/>
        <v>6.2049633441155156E-3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8.6884930747813832E-4</v>
      </c>
      <c r="C86" s="302">
        <f t="shared" si="16"/>
        <v>8.57826517473448E-4</v>
      </c>
      <c r="D86" s="302">
        <f t="shared" si="16"/>
        <v>9.0632086337537072E-4</v>
      </c>
      <c r="E86" s="302">
        <f t="shared" si="16"/>
        <v>9.0846900827530413E-4</v>
      </c>
      <c r="F86" s="302">
        <f t="shared" si="16"/>
        <v>7.9282787773469305E-4</v>
      </c>
      <c r="G86" s="302">
        <f t="shared" si="16"/>
        <v>5.2453672359069618E-4</v>
      </c>
      <c r="H86" s="302">
        <f t="shared" si="16"/>
        <v>6.7202545627266627E-4</v>
      </c>
      <c r="I86" s="302">
        <f t="shared" si="16"/>
        <v>5.989684126850327E-4</v>
      </c>
      <c r="J86" s="302">
        <f t="shared" si="16"/>
        <v>6.715423198123679E-4</v>
      </c>
      <c r="K86" s="302">
        <f t="shared" si="16"/>
        <v>7.5488580855554593E-4</v>
      </c>
      <c r="L86" s="302">
        <f t="shared" si="16"/>
        <v>7.9222336986249783E-4</v>
      </c>
      <c r="M86" s="302">
        <f t="shared" si="16"/>
        <v>5.2373324838486288E-4</v>
      </c>
      <c r="N86" s="302">
        <f t="shared" si="16"/>
        <v>8.168483191179788E-4</v>
      </c>
      <c r="O86" s="302">
        <f t="shared" si="16"/>
        <v>1.0419407002372719E-3</v>
      </c>
      <c r="P86" s="302">
        <f t="shared" si="16"/>
        <v>8.7997363065753426E-4</v>
      </c>
      <c r="Q86" s="302">
        <f t="shared" si="16"/>
        <v>9.5283191612441083E-4</v>
      </c>
      <c r="R86" s="302">
        <f t="shared" si="16"/>
        <v>8.8136872214965474E-4</v>
      </c>
      <c r="S86" s="302">
        <f t="shared" si="16"/>
        <v>8.6848292695198171E-4</v>
      </c>
      <c r="T86" s="302">
        <f t="shared" si="16"/>
        <v>9.6576853238949218E-4</v>
      </c>
      <c r="U86" s="302">
        <f t="shared" si="16"/>
        <v>8.1075401889520908E-4</v>
      </c>
      <c r="V86" s="302">
        <f t="shared" si="16"/>
        <v>8.8780952886176366E-4</v>
      </c>
      <c r="W86" s="302">
        <f t="shared" si="16"/>
        <v>8.3010269848857892E-4</v>
      </c>
      <c r="X86" s="302">
        <f t="shared" si="16"/>
        <v>6.8600868749012526E-4</v>
      </c>
      <c r="Y86" s="302">
        <f t="shared" si="16"/>
        <v>6.8369484026363817E-4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1.5661724939382789E-2</v>
      </c>
      <c r="C87" s="301">
        <f t="shared" si="17"/>
        <v>1.550849766584466E-2</v>
      </c>
      <c r="D87" s="301">
        <f t="shared" si="17"/>
        <v>1.5995604581966121E-2</v>
      </c>
      <c r="E87" s="301">
        <f t="shared" si="17"/>
        <v>1.5962553345167742E-2</v>
      </c>
      <c r="F87" s="301">
        <f t="shared" si="17"/>
        <v>1.5042815081702408E-2</v>
      </c>
      <c r="G87" s="301">
        <f t="shared" si="17"/>
        <v>1.2754057303596687E-2</v>
      </c>
      <c r="H87" s="301">
        <f t="shared" si="17"/>
        <v>1.3879550639197371E-2</v>
      </c>
      <c r="I87" s="301">
        <f t="shared" si="17"/>
        <v>1.2861972416204518E-2</v>
      </c>
      <c r="J87" s="301">
        <f t="shared" si="17"/>
        <v>1.3598356111897721E-2</v>
      </c>
      <c r="K87" s="301">
        <f t="shared" si="17"/>
        <v>1.4443954235183631E-2</v>
      </c>
      <c r="L87" s="301">
        <f t="shared" si="17"/>
        <v>1.48344554247063E-2</v>
      </c>
      <c r="M87" s="301">
        <f t="shared" si="17"/>
        <v>1.2130335825330784E-2</v>
      </c>
      <c r="N87" s="301">
        <f t="shared" si="17"/>
        <v>1.2446280455391272E-2</v>
      </c>
      <c r="O87" s="301">
        <f t="shared" si="17"/>
        <v>1.4570689925891455E-2</v>
      </c>
      <c r="P87" s="301">
        <f t="shared" si="17"/>
        <v>1.3204779404161869E-2</v>
      </c>
      <c r="Q87" s="301">
        <f t="shared" si="17"/>
        <v>1.33700014772191E-2</v>
      </c>
      <c r="R87" s="301">
        <f t="shared" si="17"/>
        <v>1.2867489908349631E-2</v>
      </c>
      <c r="S87" s="301">
        <f t="shared" si="17"/>
        <v>1.2113793495503638E-2</v>
      </c>
      <c r="T87" s="301">
        <f t="shared" si="17"/>
        <v>1.3386171764619492E-2</v>
      </c>
      <c r="U87" s="301">
        <f t="shared" si="17"/>
        <v>1.132977301703238E-2</v>
      </c>
      <c r="V87" s="301">
        <f t="shared" si="17"/>
        <v>1.2597679287095553E-2</v>
      </c>
      <c r="W87" s="301">
        <f t="shared" si="17"/>
        <v>1.1735329974862719E-2</v>
      </c>
      <c r="X87" s="301">
        <f t="shared" si="17"/>
        <v>9.930744165560626E-3</v>
      </c>
      <c r="Y87" s="301">
        <f t="shared" si="17"/>
        <v>9.7532265918224403E-3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0</v>
      </c>
      <c r="C88" s="302">
        <f t="shared" si="18"/>
        <v>0</v>
      </c>
      <c r="D88" s="302">
        <f t="shared" si="18"/>
        <v>0</v>
      </c>
      <c r="E88" s="302">
        <f t="shared" si="18"/>
        <v>0</v>
      </c>
      <c r="F88" s="302">
        <f t="shared" si="18"/>
        <v>0</v>
      </c>
      <c r="G88" s="302">
        <f t="shared" si="18"/>
        <v>0</v>
      </c>
      <c r="H88" s="302">
        <f t="shared" si="18"/>
        <v>0</v>
      </c>
      <c r="I88" s="302">
        <f t="shared" si="18"/>
        <v>0</v>
      </c>
      <c r="J88" s="302">
        <f t="shared" si="18"/>
        <v>0</v>
      </c>
      <c r="K88" s="302">
        <f t="shared" si="18"/>
        <v>0</v>
      </c>
      <c r="L88" s="302">
        <f t="shared" si="18"/>
        <v>0</v>
      </c>
      <c r="M88" s="302">
        <f t="shared" si="18"/>
        <v>0</v>
      </c>
      <c r="N88" s="302">
        <f t="shared" si="18"/>
        <v>0</v>
      </c>
      <c r="O88" s="302">
        <f t="shared" si="18"/>
        <v>0</v>
      </c>
      <c r="P88" s="302">
        <f t="shared" si="18"/>
        <v>0</v>
      </c>
      <c r="Q88" s="302">
        <f t="shared" si="18"/>
        <v>0</v>
      </c>
      <c r="R88" s="302">
        <f t="shared" si="18"/>
        <v>0</v>
      </c>
      <c r="S88" s="302">
        <f t="shared" si="18"/>
        <v>0</v>
      </c>
      <c r="T88" s="302">
        <f t="shared" si="18"/>
        <v>0</v>
      </c>
      <c r="U88" s="302">
        <f t="shared" si="18"/>
        <v>0</v>
      </c>
      <c r="V88" s="302">
        <f t="shared" si="18"/>
        <v>0</v>
      </c>
      <c r="W88" s="302">
        <f t="shared" si="18"/>
        <v>0</v>
      </c>
      <c r="X88" s="302">
        <f t="shared" si="18"/>
        <v>0</v>
      </c>
      <c r="Y88" s="302">
        <f t="shared" si="18"/>
        <v>0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4.421075867581929E-3</v>
      </c>
      <c r="C89" s="302">
        <f t="shared" si="19"/>
        <v>4.4104548126002981E-3</v>
      </c>
      <c r="D89" s="302">
        <f t="shared" si="19"/>
        <v>4.2701710873777055E-3</v>
      </c>
      <c r="E89" s="302">
        <f t="shared" si="19"/>
        <v>4.2093284455937798E-3</v>
      </c>
      <c r="F89" s="302">
        <f t="shared" si="19"/>
        <v>4.7856854836788119E-3</v>
      </c>
      <c r="G89" s="302">
        <f t="shared" si="19"/>
        <v>5.9679170783498861E-3</v>
      </c>
      <c r="H89" s="302">
        <f t="shared" si="19"/>
        <v>5.1852900162550333E-3</v>
      </c>
      <c r="I89" s="302">
        <f t="shared" si="19"/>
        <v>5.1128798242702674E-3</v>
      </c>
      <c r="J89" s="302">
        <f t="shared" si="19"/>
        <v>4.9103460175076476E-3</v>
      </c>
      <c r="K89" s="302">
        <f t="shared" si="19"/>
        <v>4.6776962774202919E-3</v>
      </c>
      <c r="L89" s="302">
        <f t="shared" si="19"/>
        <v>4.5851465854656083E-3</v>
      </c>
      <c r="M89" s="302">
        <f t="shared" si="19"/>
        <v>5.3545904784005468E-3</v>
      </c>
      <c r="N89" s="302">
        <f t="shared" si="19"/>
        <v>1.8783888531681457E-3</v>
      </c>
      <c r="O89" s="302">
        <f t="shared" si="19"/>
        <v>1.09068865963238E-3</v>
      </c>
      <c r="P89" s="302">
        <f t="shared" si="19"/>
        <v>1.8202105387389866E-3</v>
      </c>
      <c r="Q89" s="302">
        <f t="shared" si="19"/>
        <v>1.0428359936515347E-3</v>
      </c>
      <c r="R89" s="302">
        <f t="shared" si="19"/>
        <v>1.4648721894017459E-3</v>
      </c>
      <c r="S89" s="302">
        <f t="shared" si="19"/>
        <v>8.7788443429589439E-4</v>
      </c>
      <c r="T89" s="302">
        <f t="shared" si="19"/>
        <v>8.9164013094885481E-4</v>
      </c>
      <c r="U89" s="302">
        <f t="shared" si="19"/>
        <v>8.4072580077208326E-4</v>
      </c>
      <c r="V89" s="302">
        <f t="shared" si="19"/>
        <v>1.1117342899108226E-3</v>
      </c>
      <c r="W89" s="302">
        <f t="shared" si="19"/>
        <v>9.959611948515629E-4</v>
      </c>
      <c r="X89" s="302">
        <f t="shared" si="19"/>
        <v>1.0555769185898634E-3</v>
      </c>
      <c r="Y89" s="302">
        <f t="shared" si="19"/>
        <v>9.0799450674320704E-4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1.1240649071800861E-2</v>
      </c>
      <c r="C90" s="302">
        <f t="shared" si="20"/>
        <v>1.1098042853244363E-2</v>
      </c>
      <c r="D90" s="302">
        <f t="shared" si="20"/>
        <v>1.1725433494588416E-2</v>
      </c>
      <c r="E90" s="302">
        <f t="shared" si="20"/>
        <v>1.1753224899573964E-2</v>
      </c>
      <c r="F90" s="302">
        <f t="shared" si="20"/>
        <v>1.0257129598023596E-2</v>
      </c>
      <c r="G90" s="302">
        <f t="shared" si="20"/>
        <v>6.7861402252468016E-3</v>
      </c>
      <c r="H90" s="302">
        <f t="shared" si="20"/>
        <v>8.6942606229423371E-3</v>
      </c>
      <c r="I90" s="302">
        <f t="shared" si="20"/>
        <v>7.7490925919342507E-3</v>
      </c>
      <c r="J90" s="302">
        <f t="shared" si="20"/>
        <v>8.6880100943900716E-3</v>
      </c>
      <c r="K90" s="302">
        <f t="shared" si="20"/>
        <v>9.7662579577633395E-3</v>
      </c>
      <c r="L90" s="302">
        <f t="shared" si="20"/>
        <v>1.0249308839240691E-2</v>
      </c>
      <c r="M90" s="302">
        <f t="shared" si="20"/>
        <v>6.7757453469302368E-3</v>
      </c>
      <c r="N90" s="302">
        <f t="shared" si="20"/>
        <v>1.0567891602223127E-2</v>
      </c>
      <c r="O90" s="302">
        <f t="shared" si="20"/>
        <v>1.3480001266259076E-2</v>
      </c>
      <c r="P90" s="302">
        <f t="shared" si="20"/>
        <v>1.1384568865422882E-2</v>
      </c>
      <c r="Q90" s="302">
        <f t="shared" si="20"/>
        <v>1.2327165483567567E-2</v>
      </c>
      <c r="R90" s="302">
        <f t="shared" si="20"/>
        <v>1.1402617718947886E-2</v>
      </c>
      <c r="S90" s="302">
        <f t="shared" si="20"/>
        <v>1.1235909061207743E-2</v>
      </c>
      <c r="T90" s="302">
        <f t="shared" si="20"/>
        <v>1.2494531633670638E-2</v>
      </c>
      <c r="U90" s="302">
        <f t="shared" si="20"/>
        <v>1.0489047216260297E-2</v>
      </c>
      <c r="V90" s="302">
        <f t="shared" si="20"/>
        <v>1.148594499718473E-2</v>
      </c>
      <c r="W90" s="302">
        <f t="shared" si="20"/>
        <v>1.0739368780011157E-2</v>
      </c>
      <c r="X90" s="302">
        <f t="shared" si="20"/>
        <v>8.8751672469707613E-3</v>
      </c>
      <c r="Y90" s="302">
        <f t="shared" si="20"/>
        <v>8.8452320850792333E-3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9.7395462070142491E-2</v>
      </c>
      <c r="C91" s="301">
        <f t="shared" si="21"/>
        <v>9.7164302470822084E-2</v>
      </c>
      <c r="D91" s="301">
        <f t="shared" si="21"/>
        <v>9.4060552604670125E-2</v>
      </c>
      <c r="E91" s="301">
        <f t="shared" si="21"/>
        <v>9.2743164346003618E-2</v>
      </c>
      <c r="F91" s="301">
        <f t="shared" si="21"/>
        <v>7.4450229607506163E-2</v>
      </c>
      <c r="G91" s="301">
        <f t="shared" si="21"/>
        <v>4.5219022471277487E-2</v>
      </c>
      <c r="H91" s="301">
        <f t="shared" si="21"/>
        <v>6.1215570990510358E-2</v>
      </c>
      <c r="I91" s="301">
        <f t="shared" si="21"/>
        <v>4.978515221314174E-2</v>
      </c>
      <c r="J91" s="301">
        <f t="shared" si="21"/>
        <v>4.7915307990485552E-2</v>
      </c>
      <c r="K91" s="301">
        <f t="shared" si="21"/>
        <v>5.2686141431068319E-2</v>
      </c>
      <c r="L91" s="301">
        <f t="shared" si="21"/>
        <v>5.0245487592820132E-2</v>
      </c>
      <c r="M91" s="301">
        <f t="shared" si="21"/>
        <v>4.1432535805732709E-2</v>
      </c>
      <c r="N91" s="301">
        <f t="shared" si="21"/>
        <v>0.16703702957830946</v>
      </c>
      <c r="O91" s="301">
        <f t="shared" si="21"/>
        <v>0.17296309227319637</v>
      </c>
      <c r="P91" s="301">
        <f t="shared" si="21"/>
        <v>0.16464919532281938</v>
      </c>
      <c r="Q91" s="301">
        <f t="shared" si="21"/>
        <v>0.20990556797065743</v>
      </c>
      <c r="R91" s="301">
        <f t="shared" si="21"/>
        <v>0.19227447601421013</v>
      </c>
      <c r="S91" s="301">
        <f t="shared" si="21"/>
        <v>0.23161873702698749</v>
      </c>
      <c r="T91" s="301">
        <f t="shared" si="21"/>
        <v>0.21263854411949637</v>
      </c>
      <c r="U91" s="301">
        <f t="shared" si="21"/>
        <v>0.24625059963030388</v>
      </c>
      <c r="V91" s="301">
        <f t="shared" si="21"/>
        <v>0.22729405493877905</v>
      </c>
      <c r="W91" s="301">
        <f t="shared" si="21"/>
        <v>0.23261800161274063</v>
      </c>
      <c r="X91" s="301">
        <f t="shared" si="21"/>
        <v>0.23883371638220383</v>
      </c>
      <c r="Y91" s="301">
        <f t="shared" si="21"/>
        <v>0.24488491014715275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0.17592422470081392</v>
      </c>
      <c r="C92" s="235">
        <f t="shared" si="22"/>
        <v>0.17659060668473517</v>
      </c>
      <c r="D92" s="235">
        <f t="shared" si="22"/>
        <v>0.19388154604649319</v>
      </c>
      <c r="E92" s="235">
        <f t="shared" si="22"/>
        <v>0.20133078247582542</v>
      </c>
      <c r="F92" s="235">
        <f t="shared" si="22"/>
        <v>0.19700871810676862</v>
      </c>
      <c r="G92" s="235">
        <f t="shared" si="22"/>
        <v>0.12215183944311889</v>
      </c>
      <c r="H92" s="235">
        <f t="shared" si="22"/>
        <v>0.16081521216151801</v>
      </c>
      <c r="I92" s="235">
        <f t="shared" si="22"/>
        <v>0.17979011609932183</v>
      </c>
      <c r="J92" s="235">
        <f t="shared" si="22"/>
        <v>0.20042356173584774</v>
      </c>
      <c r="K92" s="235">
        <f t="shared" si="22"/>
        <v>0.21490330565512475</v>
      </c>
      <c r="L92" s="235">
        <f t="shared" si="22"/>
        <v>0.22775200198581469</v>
      </c>
      <c r="M92" s="235">
        <f t="shared" si="22"/>
        <v>0.17012961817842581</v>
      </c>
      <c r="N92" s="235">
        <f t="shared" si="22"/>
        <v>0.28118241206292771</v>
      </c>
      <c r="O92" s="235">
        <f t="shared" si="22"/>
        <v>0.33372747475289305</v>
      </c>
      <c r="P92" s="235">
        <f t="shared" si="22"/>
        <v>0.27171656821769674</v>
      </c>
      <c r="Q92" s="235">
        <f t="shared" si="22"/>
        <v>0.2778047683198287</v>
      </c>
      <c r="R92" s="235">
        <f t="shared" si="22"/>
        <v>0.26275993775938489</v>
      </c>
      <c r="S92" s="235">
        <f t="shared" si="22"/>
        <v>0.25816113849753536</v>
      </c>
      <c r="T92" s="235">
        <f t="shared" si="22"/>
        <v>0.28811532320065153</v>
      </c>
      <c r="U92" s="235">
        <f t="shared" si="22"/>
        <v>0.24490657753696743</v>
      </c>
      <c r="V92" s="235">
        <f t="shared" si="22"/>
        <v>0.25153865106804396</v>
      </c>
      <c r="W92" s="235">
        <f t="shared" si="22"/>
        <v>0.25159097038686407</v>
      </c>
      <c r="X92" s="235">
        <f t="shared" si="22"/>
        <v>0.22017067316342925</v>
      </c>
      <c r="Y92" s="235">
        <f t="shared" si="22"/>
        <v>0.22072980880667684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0.3666573632289778</v>
      </c>
      <c r="C96" s="320">
        <f>IF(C$5=0,0,C$5/OIS_fec!C$5)</f>
        <v>0.36707829798888886</v>
      </c>
      <c r="D96" s="320">
        <f>IF(D$5=0,0,D$5/OIS_fec!D$5)</f>
        <v>0.37106199107763499</v>
      </c>
      <c r="E96" s="320">
        <f>IF(E$5=0,0,E$5/OIS_fec!E$5)</f>
        <v>0.37286089004953721</v>
      </c>
      <c r="F96" s="320">
        <f>IF(F$5=0,0,F$5/OIS_fec!F$5)</f>
        <v>0.3703690007953041</v>
      </c>
      <c r="G96" s="320">
        <f>IF(G$5=0,0,G$5/OIS_fec!G$5)</f>
        <v>0.33975759916624626</v>
      </c>
      <c r="H96" s="320">
        <f>IF(H$5=0,0,H$5/OIS_fec!H$5)</f>
        <v>0.35133605211080887</v>
      </c>
      <c r="I96" s="320">
        <f>IF(I$5=0,0,I$5/OIS_fec!I$5)</f>
        <v>0.35419334251662882</v>
      </c>
      <c r="J96" s="320">
        <f>IF(J$5=0,0,J$5/OIS_fec!J$5)</f>
        <v>0.35960092389660725</v>
      </c>
      <c r="K96" s="320">
        <f>IF(K$5=0,0,K$5/OIS_fec!K$5)</f>
        <v>0.36622543437428789</v>
      </c>
      <c r="L96" s="320">
        <f>IF(L$5=0,0,L$5/OIS_fec!L$5)</f>
        <v>0.3656739474461394</v>
      </c>
      <c r="M96" s="320">
        <f>IF(M$5=0,0,M$5/OIS_fec!M$5)</f>
        <v>0.3497826333202903</v>
      </c>
      <c r="N96" s="320">
        <f>IF(N$5=0,0,N$5/OIS_fec!N$5)</f>
        <v>0.39510319399729449</v>
      </c>
      <c r="O96" s="320">
        <f>IF(O$5=0,0,O$5/OIS_fec!O$5)</f>
        <v>0.40970903406237624</v>
      </c>
      <c r="P96" s="320">
        <f>IF(P$5=0,0,P$5/OIS_fec!P$5)</f>
        <v>0.38741611815191124</v>
      </c>
      <c r="Q96" s="320">
        <f>IF(Q$5=0,0,Q$5/OIS_fec!Q$5)</f>
        <v>0.39308302822030622</v>
      </c>
      <c r="R96" s="320">
        <f>IF(R$5=0,0,R$5/OIS_fec!R$5)</f>
        <v>0.38711773113277237</v>
      </c>
      <c r="S96" s="320">
        <f>IF(S$5=0,0,S$5/OIS_fec!S$5)</f>
        <v>0.39072567329336388</v>
      </c>
      <c r="T96" s="320">
        <f>IF(T$5=0,0,T$5/OIS_fec!T$5)</f>
        <v>0.3979958828061213</v>
      </c>
      <c r="U96" s="320">
        <f>IF(U$5=0,0,U$5/OIS_fec!U$5)</f>
        <v>0.3872198656611941</v>
      </c>
      <c r="V96" s="320">
        <f>IF(V$5=0,0,V$5/OIS_fec!V$5)</f>
        <v>0.38645771148182068</v>
      </c>
      <c r="W96" s="320">
        <f>IF(W$5=0,0,W$5/OIS_fec!W$5)</f>
        <v>0.38724563459893885</v>
      </c>
      <c r="X96" s="320">
        <f>IF(X$5=0,0,X$5/OIS_fec!X$5)</f>
        <v>0.38462776409350874</v>
      </c>
      <c r="Y96" s="320">
        <f>IF(Y$5=0,0,Y$5/OIS_fec!Y$5)</f>
        <v>0.3845086663355895</v>
      </c>
      <c r="DA96" s="95"/>
    </row>
    <row r="97" spans="1:105" ht="12" customHeight="1" x14ac:dyDescent="0.25">
      <c r="A97" s="55" t="s">
        <v>91</v>
      </c>
      <c r="B97" s="330">
        <f>IF(B$6=0,0,B$6/OIS_fec!B$6)</f>
        <v>0.51699333333488795</v>
      </c>
      <c r="C97" s="330">
        <f>IF(C$6=0,0,C$6/OIS_fec!C$6)</f>
        <v>0.51803924479788488</v>
      </c>
      <c r="D97" s="330">
        <f>IF(D$6=0,0,D$6/OIS_fec!D$6)</f>
        <v>0.52018723455809746</v>
      </c>
      <c r="E97" s="330">
        <f>IF(E$6=0,0,E$6/OIS_fec!E$6)</f>
        <v>0.52187486208142264</v>
      </c>
      <c r="F97" s="330">
        <f>IF(F$6=0,0,F$6/OIS_fec!F$6)</f>
        <v>0.52648012632250296</v>
      </c>
      <c r="G97" s="330">
        <f>IF(G$6=0,0,G$6/OIS_fec!G$6)</f>
        <v>0.52397377157992919</v>
      </c>
      <c r="H97" s="330">
        <f>IF(H$6=0,0,H$6/OIS_fec!H$6)</f>
        <v>0.52502851128592209</v>
      </c>
      <c r="I97" s="330">
        <f>IF(I$6=0,0,I$6/OIS_fec!I$6)</f>
        <v>0.53155846966322828</v>
      </c>
      <c r="J97" s="330">
        <f>IF(J$6=0,0,J$6/OIS_fec!J$6)</f>
        <v>0.53141315939279565</v>
      </c>
      <c r="K97" s="330">
        <f>IF(K$6=0,0,K$6/OIS_fec!K$6)</f>
        <v>0.53033907549469539</v>
      </c>
      <c r="L97" s="330">
        <f>IF(L$6=0,0,L$6/OIS_fec!L$6)</f>
        <v>0.53054710804473815</v>
      </c>
      <c r="M97" s="330">
        <f>IF(M$6=0,0,M$6/OIS_fec!M$6)</f>
        <v>0.53306277769127786</v>
      </c>
      <c r="N97" s="330">
        <f>IF(N$6=0,0,N$6/OIS_fec!N$6)</f>
        <v>0.53405187759743666</v>
      </c>
      <c r="O97" s="330">
        <f>IF(O$6=0,0,O$6/OIS_fec!O$6)</f>
        <v>0.53290274411991079</v>
      </c>
      <c r="P97" s="330">
        <f>IF(P$6=0,0,P$6/OIS_fec!P$6)</f>
        <v>0.53224091167411203</v>
      </c>
      <c r="Q97" s="330">
        <f>IF(Q$6=0,0,Q$6/OIS_fec!Q$6)</f>
        <v>0.53104790303367733</v>
      </c>
      <c r="R97" s="330">
        <f>IF(R$6=0,0,R$6/OIS_fec!R$6)</f>
        <v>0.53155945366620738</v>
      </c>
      <c r="S97" s="330">
        <f>IF(S$6=0,0,S$6/OIS_fec!S$6)</f>
        <v>0.53146669269415459</v>
      </c>
      <c r="T97" s="330">
        <f>IF(T$6=0,0,T$6/OIS_fec!T$6)</f>
        <v>0.53148002654187843</v>
      </c>
      <c r="U97" s="330">
        <f>IF(U$6=0,0,U$6/OIS_fec!U$6)</f>
        <v>0.53167511569762582</v>
      </c>
      <c r="V97" s="330">
        <f>IF(V$6=0,0,V$6/OIS_fec!V$6)</f>
        <v>0.53013505013749118</v>
      </c>
      <c r="W97" s="330">
        <f>IF(W$6=0,0,W$6/OIS_fec!W$6)</f>
        <v>0.53173080860899624</v>
      </c>
      <c r="X97" s="330">
        <f>IF(X$6=0,0,X$6/OIS_fec!X$6)</f>
        <v>0.53285155261076178</v>
      </c>
      <c r="Y97" s="330">
        <f>IF(Y$6=0,0,Y$6/OIS_fec!Y$6)</f>
        <v>0.53301293875252631</v>
      </c>
      <c r="DA97" s="67"/>
    </row>
    <row r="98" spans="1:105" ht="12" customHeight="1" x14ac:dyDescent="0.25">
      <c r="A98" s="173" t="s">
        <v>92</v>
      </c>
      <c r="B98" s="331">
        <f>IF(B$7=0,0,B$7/OIS_fec!B$7)</f>
        <v>0.13163078525800109</v>
      </c>
      <c r="C98" s="331">
        <f>IF(C$7=0,0,C$7/OIS_fec!C$7)</f>
        <v>0.1318833956328134</v>
      </c>
      <c r="D98" s="331">
        <f>IF(D$7=0,0,D$7/OIS_fec!D$7)</f>
        <v>0.13241950807454578</v>
      </c>
      <c r="E98" s="331">
        <f>IF(E$7=0,0,E$7/OIS_fec!E$7)</f>
        <v>0.13285861960777692</v>
      </c>
      <c r="F98" s="331">
        <f>IF(F$7=0,0,F$7/OIS_fec!F$7)</f>
        <v>0.13411168204484292</v>
      </c>
      <c r="G98" s="331">
        <f>IF(G$7=0,0,G$7/OIS_fec!G$7)</f>
        <v>0.1334224553244869</v>
      </c>
      <c r="H98" s="331">
        <f>IF(H$7=0,0,H$7/OIS_fec!H$7)</f>
        <v>0.13371224020078373</v>
      </c>
      <c r="I98" s="331">
        <f>IF(I$7=0,0,I$7/OIS_fec!I$7)</f>
        <v>0.13562300925359813</v>
      </c>
      <c r="J98" s="331">
        <f>IF(J$7=0,0,J$7/OIS_fec!J$7)</f>
        <v>0.13557974330574576</v>
      </c>
      <c r="K98" s="331">
        <f>IF(K$7=0,0,K$7/OIS_fec!K$7)</f>
        <v>0.13524877109660277</v>
      </c>
      <c r="L98" s="331">
        <f>IF(L$7=0,0,L$7/OIS_fec!L$7)</f>
        <v>0.1353144320833127</v>
      </c>
      <c r="M98" s="331">
        <f>IF(M$7=0,0,M$7/OIS_fec!M$7)</f>
        <v>0.13610289547558352</v>
      </c>
      <c r="N98" s="331">
        <f>IF(N$7=0,0,N$7/OIS_fec!N$7)</f>
        <v>0.13642284044725791</v>
      </c>
      <c r="O98" s="331">
        <f>IF(O$7=0,0,O$7/OIS_fec!O$7)</f>
        <v>0.13604248069742031</v>
      </c>
      <c r="P98" s="331">
        <f>IF(P$7=0,0,P$7/OIS_fec!P$7)</f>
        <v>0.13582826128930556</v>
      </c>
      <c r="Q98" s="331">
        <f>IF(Q$7=0,0,Q$7/OIS_fec!Q$7)</f>
        <v>0.13545321685312828</v>
      </c>
      <c r="R98" s="331">
        <f>IF(R$7=0,0,R$7/OIS_fec!R$7)</f>
        <v>0.13561023613467438</v>
      </c>
      <c r="S98" s="331">
        <f>IF(S$7=0,0,S$7/OIS_fec!S$7)</f>
        <v>0.13558395992021324</v>
      </c>
      <c r="T98" s="331">
        <f>IF(T$7=0,0,T$7/OIS_fec!T$7)</f>
        <v>0.13559383553297885</v>
      </c>
      <c r="U98" s="331">
        <f>IF(U$7=0,0,U$7/OIS_fec!U$7)</f>
        <v>0.13566097387867701</v>
      </c>
      <c r="V98" s="331">
        <f>IF(V$7=0,0,V$7/OIS_fec!V$7)</f>
        <v>0.1351940972344495</v>
      </c>
      <c r="W98" s="331">
        <f>IF(W$7=0,0,W$7/OIS_fec!W$7)</f>
        <v>0.13567967327280425</v>
      </c>
      <c r="X98" s="331">
        <f>IF(X$7=0,0,X$7/OIS_fec!X$7)</f>
        <v>0.13603442572563335</v>
      </c>
      <c r="Y98" s="331">
        <f>IF(Y$7=0,0,Y$7/OIS_fec!Y$7)</f>
        <v>0.13608110842510629</v>
      </c>
      <c r="DA98" s="177"/>
    </row>
    <row r="99" spans="1:105" ht="12" customHeight="1" x14ac:dyDescent="0.25">
      <c r="A99" s="173" t="s">
        <v>93</v>
      </c>
      <c r="B99" s="331">
        <f>IF(B$8=0,0,B$8/OIS_fec!B$8)</f>
        <v>0.71396604487377868</v>
      </c>
      <c r="C99" s="331">
        <f>IF(C$8=0,0,C$8/OIS_fec!C$8)</f>
        <v>0.71519796494111931</v>
      </c>
      <c r="D99" s="331">
        <f>IF(D$8=0,0,D$8/OIS_fec!D$8)</f>
        <v>0.7178867302864087</v>
      </c>
      <c r="E99" s="331">
        <f>IF(E$8=0,0,E$8/OIS_fec!E$8)</f>
        <v>0.72016815663026512</v>
      </c>
      <c r="F99" s="331">
        <f>IF(F$8=0,0,F$8/OIS_fec!F$8)</f>
        <v>0.72677037856185989</v>
      </c>
      <c r="G99" s="331">
        <f>IF(G$8=0,0,G$8/OIS_fec!G$8)</f>
        <v>0.7231462595467868</v>
      </c>
      <c r="H99" s="331">
        <f>IF(H$8=0,0,H$8/OIS_fec!H$8)</f>
        <v>0.72468831376745468</v>
      </c>
      <c r="I99" s="331">
        <f>IF(I$8=0,0,I$8/OIS_fec!I$8)</f>
        <v>0.73524005372250911</v>
      </c>
      <c r="J99" s="331">
        <f>IF(J$8=0,0,J$8/OIS_fec!J$8)</f>
        <v>0.73500590119254139</v>
      </c>
      <c r="K99" s="331">
        <f>IF(K$8=0,0,K$8/OIS_fec!K$8)</f>
        <v>0.73310532138819218</v>
      </c>
      <c r="L99" s="331">
        <f>IF(L$8=0,0,L$8/OIS_fec!L$8)</f>
        <v>0.7334971935077832</v>
      </c>
      <c r="M99" s="331">
        <f>IF(M$8=0,0,M$8/OIS_fec!M$8)</f>
        <v>0.73807941039750913</v>
      </c>
      <c r="N99" s="331">
        <f>IF(N$8=0,0,N$8/OIS_fec!N$8)</f>
        <v>0.73998070805097271</v>
      </c>
      <c r="O99" s="331">
        <f>IF(O$8=0,0,O$8/OIS_fec!O$8)</f>
        <v>0.73765029883458921</v>
      </c>
      <c r="P99" s="331">
        <f>IF(P$8=0,0,P$8/OIS_fec!P$8)</f>
        <v>0.73636216548818489</v>
      </c>
      <c r="Q99" s="331">
        <f>IF(Q$8=0,0,Q$8/OIS_fec!Q$8)</f>
        <v>0.73416883950820722</v>
      </c>
      <c r="R99" s="331">
        <f>IF(R$8=0,0,R$8/OIS_fec!R$8)</f>
        <v>0.73506078898663507</v>
      </c>
      <c r="S99" s="331">
        <f>IF(S$8=0,0,S$8/OIS_fec!S$8)</f>
        <v>0.73492987258395404</v>
      </c>
      <c r="T99" s="331">
        <f>IF(T$8=0,0,T$8/OIS_fec!T$8)</f>
        <v>0.73503311059406706</v>
      </c>
      <c r="U99" s="331">
        <f>IF(U$8=0,0,U$8/OIS_fec!U$8)</f>
        <v>0.73547247976240038</v>
      </c>
      <c r="V99" s="331">
        <f>IF(V$8=0,0,V$8/OIS_fec!V$8)</f>
        <v>0.73285535495072729</v>
      </c>
      <c r="W99" s="331">
        <f>IF(W$8=0,0,W$8/OIS_fec!W$8)</f>
        <v>0.73559128229003845</v>
      </c>
      <c r="X99" s="331">
        <f>IF(X$8=0,0,X$8/OIS_fec!X$8)</f>
        <v>0.7376686925499103</v>
      </c>
      <c r="Y99" s="331">
        <f>IF(Y$8=0,0,Y$8/OIS_fec!Y$8)</f>
        <v>0.73790473816098745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0.51389906594721912</v>
      </c>
      <c r="C100" s="331">
        <f>IF(C$9=0,0,C$9/OIS_fec!C$9)</f>
        <v>0.51493622294136954</v>
      </c>
      <c r="D100" s="331">
        <f>IF(D$9=0,0,D$9/OIS_fec!D$9)</f>
        <v>0.51705051708794703</v>
      </c>
      <c r="E100" s="331">
        <f>IF(E$9=0,0,E$9/OIS_fec!E$9)</f>
        <v>0.51869624986549223</v>
      </c>
      <c r="F100" s="331">
        <f>IF(F$9=0,0,F$9/OIS_fec!F$9)</f>
        <v>0.52315050311482258</v>
      </c>
      <c r="G100" s="331">
        <f>IF(G$9=0,0,G$9/OIS_fec!G$9)</f>
        <v>0.52073005105712578</v>
      </c>
      <c r="H100" s="331">
        <f>IF(H$9=0,0,H$9/OIS_fec!H$9)</f>
        <v>0.52174790951993133</v>
      </c>
      <c r="I100" s="331">
        <f>IF(I$9=0,0,I$9/OIS_fec!I$9)</f>
        <v>0.52797623890937628</v>
      </c>
      <c r="J100" s="331">
        <f>IF(J$9=0,0,J$9/OIS_fec!J$9)</f>
        <v>0.52783766666002119</v>
      </c>
      <c r="K100" s="331">
        <f>IF(K$9=0,0,K$9/OIS_fec!K$9)</f>
        <v>0.52682383195392002</v>
      </c>
      <c r="L100" s="331">
        <f>IF(L$9=0,0,L$9/OIS_fec!L$9)</f>
        <v>0.52701870562752406</v>
      </c>
      <c r="M100" s="331">
        <f>IF(M$9=0,0,M$9/OIS_fec!M$9)</f>
        <v>0.52938609585842777</v>
      </c>
      <c r="N100" s="331">
        <f>IF(N$9=0,0,N$9/OIS_fec!N$9)</f>
        <v>0.53031167101535348</v>
      </c>
      <c r="O100" s="331">
        <f>IF(O$9=0,0,O$9/OIS_fec!O$9)</f>
        <v>0.52924356278865559</v>
      </c>
      <c r="P100" s="331">
        <f>IF(P$9=0,0,P$9/OIS_fec!P$9)</f>
        <v>0.52862565222756519</v>
      </c>
      <c r="Q100" s="331">
        <f>IF(Q$9=0,0,Q$9/OIS_fec!Q$9)</f>
        <v>0.52750460091261064</v>
      </c>
      <c r="R100" s="331">
        <f>IF(R$9=0,0,R$9/OIS_fec!R$9)</f>
        <v>0.52798819294509203</v>
      </c>
      <c r="S100" s="331">
        <f>IF(S$9=0,0,S$9/OIS_fec!S$9)</f>
        <v>0.52789861374715186</v>
      </c>
      <c r="T100" s="331">
        <f>IF(T$9=0,0,T$9/OIS_fec!T$9)</f>
        <v>0.52790633731958225</v>
      </c>
      <c r="U100" s="331">
        <f>IF(U$9=0,0,U$9/OIS_fec!U$9)</f>
        <v>0.52808477978386514</v>
      </c>
      <c r="V100" s="331">
        <f>IF(V$9=0,0,V$9/OIS_fec!V$9)</f>
        <v>0.52662435699019405</v>
      </c>
      <c r="W100" s="331">
        <f>IF(W$9=0,0,W$9/OIS_fec!W$9)</f>
        <v>0.52813613332839215</v>
      </c>
      <c r="X100" s="331">
        <f>IF(X$9=0,0,X$9/OIS_fec!X$9)</f>
        <v>0.52918877974984313</v>
      </c>
      <c r="Y100" s="331">
        <f>IF(Y$9=0,0,Y$9/OIS_fec!Y$9)</f>
        <v>0.52934411423346373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0.66745961113931984</v>
      </c>
      <c r="C101" s="332">
        <f>IF(C$10=0,0,C$10/OIS_fec!C$10)</f>
        <v>0.67054569501489247</v>
      </c>
      <c r="D101" s="332">
        <f>IF(D$10=0,0,D$10/OIS_fec!D$10)</f>
        <v>0.6797747016897433</v>
      </c>
      <c r="E101" s="332">
        <f>IF(E$10=0,0,E$10/OIS_fec!E$10)</f>
        <v>0.68277076965235572</v>
      </c>
      <c r="F101" s="332">
        <f>IF(F$10=0,0,F$10/OIS_fec!F$10)</f>
        <v>0.69882404495963357</v>
      </c>
      <c r="G101" s="332">
        <f>IF(G$10=0,0,G$10/OIS_fec!G$10)</f>
        <v>0.65404114350605713</v>
      </c>
      <c r="H101" s="332">
        <f>IF(H$10=0,0,H$10/OIS_fec!H$10)</f>
        <v>0.6713237582208339</v>
      </c>
      <c r="I101" s="332">
        <f>IF(I$10=0,0,I$10/OIS_fec!I$10)</f>
        <v>0.70780529003704462</v>
      </c>
      <c r="J101" s="332">
        <f>IF(J$10=0,0,J$10/OIS_fec!J$10)</f>
        <v>0.71592693996354373</v>
      </c>
      <c r="K101" s="332">
        <f>IF(K$10=0,0,K$10/OIS_fec!K$10)</f>
        <v>0.71858948251286547</v>
      </c>
      <c r="L101" s="332">
        <f>IF(L$10=0,0,L$10/OIS_fec!L$10)</f>
        <v>0.73103660454835795</v>
      </c>
      <c r="M101" s="332">
        <f>IF(M$10=0,0,M$10/OIS_fec!M$10)</f>
        <v>0.70743818147394599</v>
      </c>
      <c r="N101" s="332">
        <f>IF(N$10=0,0,N$10/OIS_fec!N$10)</f>
        <v>0.78648437720700237</v>
      </c>
      <c r="O101" s="332">
        <f>IF(O$10=0,0,O$10/OIS_fec!O$10)</f>
        <v>0.85450904500998781</v>
      </c>
      <c r="P101" s="332">
        <f>IF(P$10=0,0,P$10/OIS_fec!P$10)</f>
        <v>0.82159178467736937</v>
      </c>
      <c r="Q101" s="332">
        <f>IF(Q$10=0,0,Q$10/OIS_fec!Q$10)</f>
        <v>0.84362419257789767</v>
      </c>
      <c r="R101" s="332">
        <f>IF(R$10=0,0,R$10/OIS_fec!R$10)</f>
        <v>0.81834131097464113</v>
      </c>
      <c r="S101" s="332">
        <f>IF(S$10=0,0,S$10/OIS_fec!S$10)</f>
        <v>0.82137363945317132</v>
      </c>
      <c r="T101" s="332">
        <f>IF(T$10=0,0,T$10/OIS_fec!T$10)</f>
        <v>0.83537926515073047</v>
      </c>
      <c r="U101" s="332">
        <f>IF(U$10=0,0,U$10/OIS_fec!U$10)</f>
        <v>0.79273569768982255</v>
      </c>
      <c r="V101" s="332">
        <f>IF(V$10=0,0,V$10/OIS_fec!V$10)</f>
        <v>0.78483210397945247</v>
      </c>
      <c r="W101" s="332">
        <f>IF(W$10=0,0,W$10/OIS_fec!W$10)</f>
        <v>0.80543215250615818</v>
      </c>
      <c r="X101" s="332">
        <f>IF(X$10=0,0,X$10/OIS_fec!X$10)</f>
        <v>0.78514882678696929</v>
      </c>
      <c r="Y101" s="332">
        <f>IF(Y$10=0,0,Y$10/OIS_fec!Y$10)</f>
        <v>0.78778396208416157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0.41389241745847705</v>
      </c>
      <c r="C102" s="348">
        <f>IF(C$16=0,0,C$16/OIS_fec!C$16)</f>
        <v>0.41389252085097838</v>
      </c>
      <c r="D102" s="348">
        <f>IF(D$16=0,0,D$16/OIS_fec!D$16)</f>
        <v>0.41389201964617672</v>
      </c>
      <c r="E102" s="348">
        <f>IF(E$16=0,0,E$16/OIS_fec!E$16)</f>
        <v>0.41389289599201795</v>
      </c>
      <c r="F102" s="348">
        <f>IF(F$16=0,0,F$16/OIS_fec!F$16)</f>
        <v>0.39775001763300155</v>
      </c>
      <c r="G102" s="348">
        <f>IF(G$16=0,0,G$16/OIS_fec!G$16)</f>
        <v>0.38476626162714772</v>
      </c>
      <c r="H102" s="348">
        <f>IF(H$16=0,0,H$16/OIS_fec!H$16)</f>
        <v>0.39048740990878511</v>
      </c>
      <c r="I102" s="348">
        <f>IF(I$16=0,0,I$16/OIS_fec!I$16)</f>
        <v>0.38439416628729661</v>
      </c>
      <c r="J102" s="348">
        <f>IF(J$16=0,0,J$16/OIS_fec!J$16)</f>
        <v>0.38492153129515783</v>
      </c>
      <c r="K102" s="348">
        <f>IF(K$16=0,0,K$16/OIS_fec!K$16)</f>
        <v>0.39042319535000103</v>
      </c>
      <c r="L102" s="348">
        <f>IF(L$16=0,0,L$16/OIS_fec!L$16)</f>
        <v>0.38459173372453448</v>
      </c>
      <c r="M102" s="348">
        <f>IF(M$16=0,0,M$16/OIS_fec!M$16)</f>
        <v>0.38075837290882836</v>
      </c>
      <c r="N102" s="348">
        <f>IF(N$16=0,0,N$16/OIS_fec!N$16)</f>
        <v>0.41429720605948078</v>
      </c>
      <c r="O102" s="348">
        <f>IF(O$16=0,0,O$16/OIS_fec!O$16)</f>
        <v>0.40911785167340575</v>
      </c>
      <c r="P102" s="348">
        <f>IF(P$16=0,0,P$16/OIS_fec!P$16)</f>
        <v>0.40076116027642311</v>
      </c>
      <c r="Q102" s="348">
        <f>IF(Q$16=0,0,Q$16/OIS_fec!Q$16)</f>
        <v>0.41417083657581594</v>
      </c>
      <c r="R102" s="348">
        <f>IF(R$16=0,0,R$16/OIS_fec!R$16)</f>
        <v>0.40772227191507615</v>
      </c>
      <c r="S102" s="348">
        <f>IF(S$16=0,0,S$16/OIS_fec!S$16)</f>
        <v>0.42360368678079402</v>
      </c>
      <c r="T102" s="348">
        <f>IF(T$16=0,0,T$16/OIS_fec!T$16)</f>
        <v>0.42295095292332879</v>
      </c>
      <c r="U102" s="348">
        <f>IF(U$16=0,0,U$16/OIS_fec!U$16)</f>
        <v>0.42768657994947751</v>
      </c>
      <c r="V102" s="348">
        <f>IF(V$16=0,0,V$16/OIS_fec!V$16)</f>
        <v>0.42059261735432046</v>
      </c>
      <c r="W102" s="348">
        <f>IF(W$16=0,0,W$16/OIS_fec!W$16)</f>
        <v>0.41991607710004597</v>
      </c>
      <c r="X102" s="348">
        <f>IF(X$16=0,0,X$16/OIS_fec!X$16)</f>
        <v>0.42242555696671719</v>
      </c>
      <c r="Y102" s="348">
        <f>IF(Y$16=0,0,Y$16/OIS_fec!Y$16)</f>
        <v>0.4247775626385929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0.25559686835305589</v>
      </c>
      <c r="C103" s="348">
        <f>IF(C$27=0,0,C$27/OIS_fec!C$27)</f>
        <v>0.25558051994147329</v>
      </c>
      <c r="D103" s="348">
        <f>IF(D$27=0,0,D$27/OIS_fec!D$27)</f>
        <v>0.25572404595773279</v>
      </c>
      <c r="E103" s="348">
        <f>IF(E$27=0,0,E$27/OIS_fec!E$27)</f>
        <v>0.25575426957172037</v>
      </c>
      <c r="F103" s="348">
        <f>IF(F$27=0,0,F$27/OIS_fec!F$27)</f>
        <v>0.25449292367109982</v>
      </c>
      <c r="G103" s="348">
        <f>IF(G$27=0,0,G$27/OIS_fec!G$27)</f>
        <v>0.24062018426303652</v>
      </c>
      <c r="H103" s="348">
        <f>IF(H$27=0,0,H$27/OIS_fec!H$27)</f>
        <v>0.24473605861207012</v>
      </c>
      <c r="I103" s="348">
        <f>IF(I$27=0,0,I$27/OIS_fec!I$27)</f>
        <v>0.24153815053390967</v>
      </c>
      <c r="J103" s="348">
        <f>IF(J$27=0,0,J$27/OIS_fec!J$27)</f>
        <v>0.24179358966872727</v>
      </c>
      <c r="K103" s="348">
        <f>IF(K$27=0,0,K$27/OIS_fec!K$27)</f>
        <v>0.2449075769698871</v>
      </c>
      <c r="L103" s="348">
        <f>IF(L$27=0,0,L$27/OIS_fec!L$27)</f>
        <v>0.24256335455815456</v>
      </c>
      <c r="M103" s="348">
        <f>IF(M$27=0,0,M$27/OIS_fec!M$27)</f>
        <v>0.23889916257049756</v>
      </c>
      <c r="N103" s="348">
        <f>IF(N$27=0,0,N$27/OIS_fec!N$27)</f>
        <v>0.26186581186079388</v>
      </c>
      <c r="O103" s="348">
        <f>IF(O$27=0,0,O$27/OIS_fec!O$27)</f>
        <v>0.26265098591845715</v>
      </c>
      <c r="P103" s="348">
        <f>IF(P$27=0,0,P$27/OIS_fec!P$27)</f>
        <v>0.25646036019087415</v>
      </c>
      <c r="Q103" s="348">
        <f>IF(Q$27=0,0,Q$27/OIS_fec!Q$27)</f>
        <v>0.26321862385238182</v>
      </c>
      <c r="R103" s="348">
        <f>IF(R$27=0,0,R$27/OIS_fec!R$27)</f>
        <v>0.25967296853058019</v>
      </c>
      <c r="S103" s="348">
        <f>IF(S$27=0,0,S$27/OIS_fec!S$27)</f>
        <v>0.26525786408503543</v>
      </c>
      <c r="T103" s="348">
        <f>IF(T$27=0,0,T$27/OIS_fec!T$27)</f>
        <v>0.26524395860003919</v>
      </c>
      <c r="U103" s="348">
        <f>IF(U$27=0,0,U$27/OIS_fec!U$27)</f>
        <v>0.26671680393798386</v>
      </c>
      <c r="V103" s="348">
        <f>IF(V$27=0,0,V$27/OIS_fec!V$27)</f>
        <v>0.26502973309334765</v>
      </c>
      <c r="W103" s="348">
        <f>IF(W$27=0,0,W$27/OIS_fec!W$27)</f>
        <v>0.26487688469535992</v>
      </c>
      <c r="X103" s="348">
        <f>IF(X$27=0,0,X$27/OIS_fec!X$27)</f>
        <v>0.26458376298835734</v>
      </c>
      <c r="Y103" s="348">
        <f>IF(Y$27=0,0,Y$27/OIS_fec!Y$27)</f>
        <v>0.26469729839808753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0.25861577146718057</v>
      </c>
      <c r="C104" s="348">
        <f>IF(C$35=0,0,C$35/OIS_fec!C$35)</f>
        <v>0.25860200981419562</v>
      </c>
      <c r="D104" s="348">
        <f>IF(D$35=0,0,D$35/OIS_fec!D$35)</f>
        <v>0.25872245990017667</v>
      </c>
      <c r="E104" s="348">
        <f>IF(E$35=0,0,E$35/OIS_fec!E$35)</f>
        <v>0.25874672093870937</v>
      </c>
      <c r="F104" s="348">
        <f>IF(F$35=0,0,F$35/OIS_fec!F$35)</f>
        <v>0.25042009846162239</v>
      </c>
      <c r="G104" s="348">
        <f>IF(G$35=0,0,G$35/OIS_fec!G$35)</f>
        <v>0.242793771877862</v>
      </c>
      <c r="H104" s="348">
        <f>IF(H$35=0,0,H$35/OIS_fec!H$35)</f>
        <v>0.24622206703136126</v>
      </c>
      <c r="I104" s="348">
        <f>IF(I$35=0,0,I$35/OIS_fec!I$35)</f>
        <v>0.24301003303454941</v>
      </c>
      <c r="J104" s="348">
        <f>IF(J$35=0,0,J$35/OIS_fec!J$35)</f>
        <v>0.24333578036817197</v>
      </c>
      <c r="K104" s="348">
        <f>IF(K$35=0,0,K$35/OIS_fec!K$35)</f>
        <v>0.24651293849300399</v>
      </c>
      <c r="L104" s="348">
        <f>IF(L$35=0,0,L$35/OIS_fec!L$35)</f>
        <v>0.24325218837322074</v>
      </c>
      <c r="M104" s="348">
        <f>IF(M$35=0,0,M$35/OIS_fec!M$35)</f>
        <v>0.24105388299765979</v>
      </c>
      <c r="N104" s="348">
        <f>IF(N$35=0,0,N$35/OIS_fec!N$35)</f>
        <v>0.25581216615232211</v>
      </c>
      <c r="O104" s="348">
        <f>IF(O$35=0,0,O$35/OIS_fec!O$35)</f>
        <v>0.24971212968033701</v>
      </c>
      <c r="P104" s="348">
        <f>IF(P$35=0,0,P$35/OIS_fec!P$35)</f>
        <v>0.2484928827413608</v>
      </c>
      <c r="Q104" s="348">
        <f>IF(Q$35=0,0,Q$35/OIS_fec!Q$35)</f>
        <v>0.25335869801491562</v>
      </c>
      <c r="R104" s="348">
        <f>IF(R$35=0,0,R$35/OIS_fec!R$35)</f>
        <v>0.25111157898061015</v>
      </c>
      <c r="S104" s="348">
        <f>IF(S$35=0,0,S$35/OIS_fec!S$35)</f>
        <v>0.25993796670569091</v>
      </c>
      <c r="T104" s="348">
        <f>IF(T$35=0,0,T$35/OIS_fec!T$35)</f>
        <v>0.26127790967011083</v>
      </c>
      <c r="U104" s="348">
        <f>IF(U$35=0,0,U$35/OIS_fec!U$35)</f>
        <v>0.26158002946195813</v>
      </c>
      <c r="V104" s="348">
        <f>IF(V$35=0,0,V$35/OIS_fec!V$35)</f>
        <v>0.25807586403842703</v>
      </c>
      <c r="W104" s="348">
        <f>IF(W$35=0,0,W$35/OIS_fec!W$35)</f>
        <v>0.25523106304336801</v>
      </c>
      <c r="X104" s="348">
        <f>IF(X$35=0,0,X$35/OIS_fec!X$35)</f>
        <v>0.25731254208523346</v>
      </c>
      <c r="Y104" s="348">
        <f>IF(Y$35=0,0,Y$35/OIS_fec!Y$35)</f>
        <v>0.2594267481920024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0.65721316025813659</v>
      </c>
      <c r="C105" s="348">
        <f>IF(C$54=0,0,C$54/OIS_fec!C$54)</f>
        <v>0.65633067389175603</v>
      </c>
      <c r="D105" s="348">
        <f>IF(D$54=0,0,D$54/OIS_fec!D$54)</f>
        <v>0.66371326292384691</v>
      </c>
      <c r="E105" s="348">
        <f>IF(E$54=0,0,E$54/OIS_fec!E$54)</f>
        <v>0.6651119883756651</v>
      </c>
      <c r="F105" s="348">
        <f>IF(F$54=0,0,F$54/OIS_fec!F$54)</f>
        <v>0.63088368939024164</v>
      </c>
      <c r="G105" s="348">
        <f>IF(G$54=0,0,G$54/OIS_fec!G$54)</f>
        <v>0.56291808227455808</v>
      </c>
      <c r="H105" s="348">
        <f>IF(H$54=0,0,H$54/OIS_fec!H$54)</f>
        <v>0.60282288622189351</v>
      </c>
      <c r="I105" s="348">
        <f>IF(I$54=0,0,I$54/OIS_fec!I$54)</f>
        <v>0.58847564257331375</v>
      </c>
      <c r="J105" s="348">
        <f>IF(J$54=0,0,J$54/OIS_fec!J$54)</f>
        <v>0.60362382881219967</v>
      </c>
      <c r="K105" s="348">
        <f>IF(K$54=0,0,K$54/OIS_fec!K$54)</f>
        <v>0.62348481215497931</v>
      </c>
      <c r="L105" s="348">
        <f>IF(L$54=0,0,L$54/OIS_fec!L$54)</f>
        <v>0.62539246160420614</v>
      </c>
      <c r="M105" s="348">
        <f>IF(M$54=0,0,M$54/OIS_fec!M$54)</f>
        <v>0.56882161749775528</v>
      </c>
      <c r="N105" s="348">
        <f>IF(N$54=0,0,N$54/OIS_fec!N$54)</f>
        <v>0.71348603343582795</v>
      </c>
      <c r="O105" s="348">
        <f>IF(O$54=0,0,O$54/OIS_fec!O$54)</f>
        <v>0.75119715936778297</v>
      </c>
      <c r="P105" s="348">
        <f>IF(P$54=0,0,P$54/OIS_fec!P$54)</f>
        <v>0.71433327682914027</v>
      </c>
      <c r="Q105" s="348">
        <f>IF(Q$54=0,0,Q$54/OIS_fec!Q$54)</f>
        <v>0.75058288223193592</v>
      </c>
      <c r="R105" s="348">
        <f>IF(R$54=0,0,R$54/OIS_fec!R$54)</f>
        <v>0.72933739331279623</v>
      </c>
      <c r="S105" s="348">
        <f>IF(S$54=0,0,S$54/OIS_fec!S$54)</f>
        <v>0.75669302033426167</v>
      </c>
      <c r="T105" s="348">
        <f>IF(T$54=0,0,T$54/OIS_fec!T$54)</f>
        <v>0.76041319529517593</v>
      </c>
      <c r="U105" s="348">
        <f>IF(U$54=0,0,U$54/OIS_fec!U$54)</f>
        <v>0.75642921917754724</v>
      </c>
      <c r="V105" s="348">
        <f>IF(V$54=0,0,V$54/OIS_fec!V$54)</f>
        <v>0.74727804927892816</v>
      </c>
      <c r="W105" s="348">
        <f>IF(W$54=0,0,W$54/OIS_fec!W$54)</f>
        <v>0.74770015340582086</v>
      </c>
      <c r="X105" s="348">
        <f>IF(X$54=0,0,X$54/OIS_fec!X$54)</f>
        <v>0.73739480000383806</v>
      </c>
      <c r="Y105" s="348">
        <f>IF(Y$54=0,0,Y$54/OIS_fec!Y$54)</f>
        <v>0.74562033254646043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0.38950369705736687</v>
      </c>
      <c r="C106" s="348">
        <f>IF(C$68=0,0,C$68/OIS_fec!C$68)</f>
        <v>0.3895036970573667</v>
      </c>
      <c r="D106" s="348">
        <f>IF(D$68=0,0,D$68/OIS_fec!D$68)</f>
        <v>0.38950369705736693</v>
      </c>
      <c r="E106" s="348">
        <f>IF(E$68=0,0,E$68/OIS_fec!E$68)</f>
        <v>0.38950369705736665</v>
      </c>
      <c r="F106" s="348">
        <f>IF(F$68=0,0,F$68/OIS_fec!F$68)</f>
        <v>0.38950369705736687</v>
      </c>
      <c r="G106" s="348">
        <f>IF(G$68=0,0,G$68/OIS_fec!G$68)</f>
        <v>0.38950369705736682</v>
      </c>
      <c r="H106" s="348">
        <f>IF(H$68=0,0,H$68/OIS_fec!H$68)</f>
        <v>0.38950369705736682</v>
      </c>
      <c r="I106" s="348">
        <f>IF(I$68=0,0,I$68/OIS_fec!I$68)</f>
        <v>0.38950369705736682</v>
      </c>
      <c r="J106" s="348">
        <f>IF(J$68=0,0,J$68/OIS_fec!J$68)</f>
        <v>0.3895036970573667</v>
      </c>
      <c r="K106" s="348">
        <f>IF(K$68=0,0,K$68/OIS_fec!K$68)</f>
        <v>0.38950369705736682</v>
      </c>
      <c r="L106" s="348">
        <f>IF(L$68=0,0,L$68/OIS_fec!L$68)</f>
        <v>0.38950369705736682</v>
      </c>
      <c r="M106" s="348">
        <f>IF(M$68=0,0,M$68/OIS_fec!M$68)</f>
        <v>0.38950369705736676</v>
      </c>
      <c r="N106" s="348">
        <f>IF(N$68=0,0,N$68/OIS_fec!N$68)</f>
        <v>0.39014134429426101</v>
      </c>
      <c r="O106" s="348">
        <f>IF(O$68=0,0,O$68/OIS_fec!O$68)</f>
        <v>0.38985950979886153</v>
      </c>
      <c r="P106" s="348">
        <f>IF(P$68=0,0,P$68/OIS_fec!P$68)</f>
        <v>0.3896565116253522</v>
      </c>
      <c r="Q106" s="348">
        <f>IF(Q$68=0,0,Q$68/OIS_fec!Q$68)</f>
        <v>0.38989958153274434</v>
      </c>
      <c r="R106" s="348">
        <f>IF(R$68=0,0,R$68/OIS_fec!R$68)</f>
        <v>0.38975288270049685</v>
      </c>
      <c r="S106" s="348">
        <f>IF(S$68=0,0,S$68/OIS_fec!S$68)</f>
        <v>0.38986338427760403</v>
      </c>
      <c r="T106" s="348">
        <f>IF(T$68=0,0,T$68/OIS_fec!T$68)</f>
        <v>0.38990990479872539</v>
      </c>
      <c r="U106" s="348">
        <f>IF(U$68=0,0,U$68/OIS_fec!U$68)</f>
        <v>0.39007644791133583</v>
      </c>
      <c r="V106" s="348">
        <f>IF(V$68=0,0,V$68/OIS_fec!V$68)</f>
        <v>0.38998535232056147</v>
      </c>
      <c r="W106" s="348">
        <f>IF(W$68=0,0,W$68/OIS_fec!W$68)</f>
        <v>0.3899734908097906</v>
      </c>
      <c r="X106" s="348">
        <f>IF(X$68=0,0,X$68/OIS_fec!X$68)</f>
        <v>0.39008224912689665</v>
      </c>
      <c r="Y106" s="348">
        <f>IF(Y$68=0,0,Y$68/OIS_fec!Y$68)</f>
        <v>0.39012217176326258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0.53059972263247801</v>
      </c>
      <c r="C107" s="333">
        <f>IF(C$69=0,0,C$69/OIS_fec!C$69)</f>
        <v>0.53129326510619512</v>
      </c>
      <c r="D107" s="333">
        <f>IF(D$69=0,0,D$69/OIS_fec!D$69)</f>
        <v>0.53284168394454634</v>
      </c>
      <c r="E107" s="333">
        <f>IF(E$69=0,0,E$69/OIS_fec!E$69)</f>
        <v>0.53419598140667057</v>
      </c>
      <c r="F107" s="333">
        <f>IF(F$69=0,0,F$69/OIS_fec!F$69)</f>
        <v>0.53843685787061812</v>
      </c>
      <c r="G107" s="333">
        <f>IF(G$69=0,0,G$69/OIS_fec!G$69)</f>
        <v>0.53604170786609662</v>
      </c>
      <c r="H107" s="333">
        <f>IF(H$69=0,0,H$69/OIS_fec!H$69)</f>
        <v>0.53703626009956285</v>
      </c>
      <c r="I107" s="333">
        <f>IF(I$69=0,0,I$69/OIS_fec!I$69)</f>
        <v>0.54457140364533851</v>
      </c>
      <c r="J107" s="333">
        <f>IF(J$69=0,0,J$69/OIS_fec!J$69)</f>
        <v>0.54438655290680826</v>
      </c>
      <c r="K107" s="333">
        <f>IF(K$69=0,0,K$69/OIS_fec!K$69)</f>
        <v>0.54294001331790998</v>
      </c>
      <c r="L107" s="333">
        <f>IF(L$69=0,0,L$69/OIS_fec!L$69)</f>
        <v>0.54323079874427627</v>
      </c>
      <c r="M107" s="333">
        <f>IF(M$69=0,0,M$69/OIS_fec!M$69)</f>
        <v>0.54682497585032452</v>
      </c>
      <c r="N107" s="333">
        <f>IF(N$69=0,0,N$69/OIS_fec!N$69)</f>
        <v>0.54840268311884488</v>
      </c>
      <c r="O107" s="333">
        <f>IF(O$69=0,0,O$69/OIS_fec!O$69)</f>
        <v>0.54649033785992429</v>
      </c>
      <c r="P107" s="333">
        <f>IF(P$69=0,0,P$69/OIS_fec!P$69)</f>
        <v>0.54546567092032183</v>
      </c>
      <c r="Q107" s="333">
        <f>IF(Q$69=0,0,Q$69/OIS_fec!Q$69)</f>
        <v>0.54376659935359672</v>
      </c>
      <c r="R107" s="333">
        <f>IF(R$69=0,0,R$69/OIS_fec!R$69)</f>
        <v>0.54445436326892016</v>
      </c>
      <c r="S107" s="333">
        <f>IF(S$69=0,0,S$69/OIS_fec!S$69)</f>
        <v>0.54434879218227106</v>
      </c>
      <c r="T107" s="333">
        <f>IF(T$69=0,0,T$69/OIS_fec!T$69)</f>
        <v>0.54441894144463665</v>
      </c>
      <c r="U107" s="333">
        <f>IF(U$69=0,0,U$69/OIS_fec!U$69)</f>
        <v>0.54474969281665164</v>
      </c>
      <c r="V107" s="333">
        <f>IF(V$69=0,0,V$69/OIS_fec!V$69)</f>
        <v>0.54273964798033336</v>
      </c>
      <c r="W107" s="333">
        <f>IF(W$69=0,0,W$69/OIS_fec!W$69)</f>
        <v>0.54484029730630423</v>
      </c>
      <c r="X107" s="333">
        <f>IF(X$69=0,0,X$69/OIS_fec!X$69)</f>
        <v>0.54649240861698778</v>
      </c>
      <c r="Y107" s="333">
        <f>IF(Y$69=0,0,Y$69/OIS_fec!Y$69)</f>
        <v>0.5466915860981848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CY: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76.641282860855398</v>
      </c>
      <c r="C5" s="223">
        <v>77.443813076556182</v>
      </c>
      <c r="D5" s="223">
        <v>74.233692213944693</v>
      </c>
      <c r="E5" s="223">
        <v>76.240000956887272</v>
      </c>
      <c r="F5" s="223">
        <v>86.295974298372784</v>
      </c>
      <c r="G5" s="223">
        <v>160.00304358581499</v>
      </c>
      <c r="H5" s="223">
        <v>119.5399444262889</v>
      </c>
      <c r="I5" s="223">
        <v>133.41509287235891</v>
      </c>
      <c r="J5" s="223">
        <v>128.55762903851971</v>
      </c>
      <c r="K5" s="223">
        <v>106.88398686842299</v>
      </c>
      <c r="L5" s="223">
        <v>101.3871799208805</v>
      </c>
      <c r="M5" s="223">
        <v>151.18837119591089</v>
      </c>
      <c r="N5" s="223">
        <v>56.913767283349188</v>
      </c>
      <c r="O5" s="223">
        <v>34.746545158548599</v>
      </c>
      <c r="P5" s="223">
        <v>50.401774438071023</v>
      </c>
      <c r="Q5" s="223">
        <v>44.277074996016879</v>
      </c>
      <c r="R5" s="223">
        <v>53.662760998734377</v>
      </c>
      <c r="S5" s="223">
        <v>56.941337157748492</v>
      </c>
      <c r="T5" s="223">
        <v>50.15065931727159</v>
      </c>
      <c r="U5" s="223">
        <v>65.245259516634547</v>
      </c>
      <c r="V5" s="223">
        <v>57.830589718183823</v>
      </c>
      <c r="W5" s="223">
        <v>65.678241237920815</v>
      </c>
      <c r="X5" s="223">
        <v>83.316659038434977</v>
      </c>
      <c r="Y5" s="223">
        <v>85.473410757618893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2.107688715023901</v>
      </c>
      <c r="C10" s="260">
        <v>2.1315925925170451</v>
      </c>
      <c r="D10" s="260">
        <v>2.0255278599310551</v>
      </c>
      <c r="E10" s="260">
        <v>2.0708393674540759</v>
      </c>
      <c r="F10" s="260">
        <v>2.2302214516602392</v>
      </c>
      <c r="G10" s="260">
        <v>4.4441574044224028</v>
      </c>
      <c r="H10" s="260">
        <v>3.196066233706258</v>
      </c>
      <c r="I10" s="260">
        <v>3.3426078471629088</v>
      </c>
      <c r="J10" s="260">
        <v>3.253801944646626</v>
      </c>
      <c r="K10" s="260">
        <v>2.7491176276068949</v>
      </c>
      <c r="L10" s="260">
        <v>2.365400899415615</v>
      </c>
      <c r="M10" s="260">
        <v>3.7710813756089379</v>
      </c>
      <c r="N10" s="260">
        <v>0.83179865967884981</v>
      </c>
      <c r="O10" s="260">
        <v>0.35057650724218581</v>
      </c>
      <c r="P10" s="260">
        <v>0.62568285629481679</v>
      </c>
      <c r="Q10" s="260">
        <v>0.35950878967044098</v>
      </c>
      <c r="R10" s="260">
        <v>0.61822529971867024</v>
      </c>
      <c r="S10" s="260">
        <v>0.57891495355546319</v>
      </c>
      <c r="T10" s="260">
        <v>0.46698976336628822</v>
      </c>
      <c r="U10" s="260">
        <v>0.67243860056444715</v>
      </c>
      <c r="V10" s="260">
        <v>0.62035084576931931</v>
      </c>
      <c r="W10" s="260">
        <v>0.64829888690733128</v>
      </c>
      <c r="X10" s="260">
        <v>0.79285113348751346</v>
      </c>
      <c r="Y10" s="260">
        <v>0.79901894548685315</v>
      </c>
      <c r="DA10" s="68" t="s">
        <v>3190</v>
      </c>
    </row>
    <row r="11" spans="1:105" ht="12" customHeight="1" x14ac:dyDescent="0.25">
      <c r="A11" s="37" t="s">
        <v>159</v>
      </c>
      <c r="B11" s="226">
        <v>2.107688715023901</v>
      </c>
      <c r="C11" s="226">
        <v>2.1315925925170451</v>
      </c>
      <c r="D11" s="226">
        <v>2.0255278599310551</v>
      </c>
      <c r="E11" s="226">
        <v>2.0708393674540759</v>
      </c>
      <c r="F11" s="226">
        <v>2.2302214516602392</v>
      </c>
      <c r="G11" s="226">
        <v>4.4441574044224028</v>
      </c>
      <c r="H11" s="226">
        <v>3.196066233706258</v>
      </c>
      <c r="I11" s="226">
        <v>3.3426078471629088</v>
      </c>
      <c r="J11" s="226">
        <v>3.253801944646626</v>
      </c>
      <c r="K11" s="226">
        <v>2.7491176276068949</v>
      </c>
      <c r="L11" s="226">
        <v>2.365400899415615</v>
      </c>
      <c r="M11" s="226">
        <v>3.7710813756089379</v>
      </c>
      <c r="N11" s="226">
        <v>0.83179865967884981</v>
      </c>
      <c r="O11" s="226">
        <v>0.35057650724218581</v>
      </c>
      <c r="P11" s="226">
        <v>0.62568285629481679</v>
      </c>
      <c r="Q11" s="226">
        <v>0.35950878967044098</v>
      </c>
      <c r="R11" s="226">
        <v>0.61822529971867024</v>
      </c>
      <c r="S11" s="226">
        <v>0.57891495355546319</v>
      </c>
      <c r="T11" s="226">
        <v>0.46698976336628822</v>
      </c>
      <c r="U11" s="226">
        <v>0.67243860056444715</v>
      </c>
      <c r="V11" s="226">
        <v>0.62035084576931931</v>
      </c>
      <c r="W11" s="226">
        <v>0.64829888690733128</v>
      </c>
      <c r="X11" s="226">
        <v>0.79285113348751346</v>
      </c>
      <c r="Y11" s="226">
        <v>0.79901894548685315</v>
      </c>
      <c r="DA11" s="69" t="s">
        <v>3191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26.01624446258494</v>
      </c>
      <c r="C16" s="261">
        <v>26.287880472140269</v>
      </c>
      <c r="D16" s="261">
        <v>25.20508478559816</v>
      </c>
      <c r="E16" s="261">
        <v>25.888369739305521</v>
      </c>
      <c r="F16" s="261">
        <v>33.181417666126698</v>
      </c>
      <c r="G16" s="261">
        <v>63.911498492344819</v>
      </c>
      <c r="H16" s="261">
        <v>45.170677788479878</v>
      </c>
      <c r="I16" s="261">
        <v>51.682246069436147</v>
      </c>
      <c r="J16" s="261">
        <v>49.787129246577727</v>
      </c>
      <c r="K16" s="261">
        <v>40.643270567140952</v>
      </c>
      <c r="L16" s="261">
        <v>38.881796931109442</v>
      </c>
      <c r="M16" s="261">
        <v>59.870875714267058</v>
      </c>
      <c r="N16" s="261">
        <v>13.447378788728599</v>
      </c>
      <c r="O16" s="261">
        <v>7.01824759797789</v>
      </c>
      <c r="P16" s="261">
        <v>11.925017661547921</v>
      </c>
      <c r="Q16" s="261">
        <v>8.149370946009574</v>
      </c>
      <c r="R16" s="261">
        <v>11.265325986589261</v>
      </c>
      <c r="S16" s="261">
        <v>9.560762138362346</v>
      </c>
      <c r="T16" s="261">
        <v>8.6394676111177162</v>
      </c>
      <c r="U16" s="261">
        <v>10.59959471278902</v>
      </c>
      <c r="V16" s="261">
        <v>10.63543781665987</v>
      </c>
      <c r="W16" s="261">
        <v>11.54574408287956</v>
      </c>
      <c r="X16" s="261">
        <v>14.765949045394279</v>
      </c>
      <c r="Y16" s="261">
        <v>14.38914875091378</v>
      </c>
      <c r="DA16" s="70" t="s">
        <v>3196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2.6421364953118172</v>
      </c>
      <c r="I19" s="229">
        <v>2.6421364953150039</v>
      </c>
      <c r="J19" s="229">
        <v>1.321068247655899</v>
      </c>
      <c r="K19" s="229">
        <v>2.6421364953086428</v>
      </c>
      <c r="L19" s="229">
        <v>1.321068247654815</v>
      </c>
      <c r="M19" s="229">
        <v>1.321068247659517</v>
      </c>
      <c r="N19" s="229">
        <v>1.3210682475807609</v>
      </c>
      <c r="O19" s="229">
        <v>0</v>
      </c>
      <c r="P19" s="229">
        <v>1.321068247509033</v>
      </c>
      <c r="Q19" s="229">
        <v>1.321068247296211</v>
      </c>
      <c r="R19" s="229">
        <v>1.3210682475376789</v>
      </c>
      <c r="S19" s="229">
        <v>1.5340126851685769</v>
      </c>
      <c r="T19" s="229">
        <v>1.6019008560107091</v>
      </c>
      <c r="U19" s="229">
        <v>1.7749375286345299</v>
      </c>
      <c r="V19" s="229">
        <v>1.720740269702441</v>
      </c>
      <c r="W19" s="229">
        <v>1.609030760687258</v>
      </c>
      <c r="X19" s="229">
        <v>1.5709649764955811</v>
      </c>
      <c r="Y19" s="229">
        <v>1.367331684039055</v>
      </c>
      <c r="DA19" s="73" t="s">
        <v>3199</v>
      </c>
    </row>
    <row r="20" spans="1:105" ht="12" customHeight="1" x14ac:dyDescent="0.25">
      <c r="A20" s="46" t="s">
        <v>159</v>
      </c>
      <c r="B20" s="229">
        <v>26.01624446258494</v>
      </c>
      <c r="C20" s="229">
        <v>26.287880472140269</v>
      </c>
      <c r="D20" s="229">
        <v>25.20508478559816</v>
      </c>
      <c r="E20" s="229">
        <v>25.888369739305521</v>
      </c>
      <c r="F20" s="229">
        <v>18.43077298173586</v>
      </c>
      <c r="G20" s="229">
        <v>19.248867699832871</v>
      </c>
      <c r="H20" s="229">
        <v>16.230780148632821</v>
      </c>
      <c r="I20" s="229">
        <v>11.644719866183401</v>
      </c>
      <c r="J20" s="229">
        <v>13.643739512644039</v>
      </c>
      <c r="K20" s="229">
        <v>14.25325479867112</v>
      </c>
      <c r="L20" s="229">
        <v>9.7220618992523935</v>
      </c>
      <c r="M20" s="229">
        <v>11.11337144392526</v>
      </c>
      <c r="N20" s="229">
        <v>8.7443703644080486</v>
      </c>
      <c r="O20" s="229">
        <v>3.6506900938008711</v>
      </c>
      <c r="P20" s="229">
        <v>3.2694840381464281</v>
      </c>
      <c r="Q20" s="229">
        <v>2.849616242628326</v>
      </c>
      <c r="R20" s="229">
        <v>4.0100467137082454</v>
      </c>
      <c r="S20" s="229">
        <v>4.9668026471340809</v>
      </c>
      <c r="T20" s="229">
        <v>4.2664925624740127</v>
      </c>
      <c r="U20" s="229">
        <v>6.2002890020024743</v>
      </c>
      <c r="V20" s="229">
        <v>5.2826180894724946</v>
      </c>
      <c r="W20" s="229">
        <v>5.6181510441477451</v>
      </c>
      <c r="X20" s="229">
        <v>8.8232734031781757</v>
      </c>
      <c r="Y20" s="229">
        <v>8.9594545269529373</v>
      </c>
      <c r="DA20" s="73" t="s">
        <v>3200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36.780312294069972</v>
      </c>
      <c r="H21" s="229">
        <v>26.29776114453524</v>
      </c>
      <c r="I21" s="229">
        <v>37.395389707937738</v>
      </c>
      <c r="J21" s="229">
        <v>34.822321486277787</v>
      </c>
      <c r="K21" s="229">
        <v>23.747879273161189</v>
      </c>
      <c r="L21" s="229">
        <v>27.838666784202228</v>
      </c>
      <c r="M21" s="229">
        <v>47.436436022682287</v>
      </c>
      <c r="N21" s="229">
        <v>3.381940176739791</v>
      </c>
      <c r="O21" s="229">
        <v>3.3675575041770189</v>
      </c>
      <c r="P21" s="229">
        <v>7.3344653758924609</v>
      </c>
      <c r="Q21" s="229">
        <v>3.9786864560850379</v>
      </c>
      <c r="R21" s="229">
        <v>5.9342110253433358</v>
      </c>
      <c r="S21" s="229">
        <v>3.0415907218890612</v>
      </c>
      <c r="T21" s="229">
        <v>2.7579010028162818</v>
      </c>
      <c r="U21" s="229">
        <v>2.6111949923358568</v>
      </c>
      <c r="V21" s="229">
        <v>3.277203723093383</v>
      </c>
      <c r="W21" s="229">
        <v>4.3185622780445554</v>
      </c>
      <c r="X21" s="229">
        <v>4.3308139457168906</v>
      </c>
      <c r="Y21" s="229">
        <v>4.062362539921784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14.75064468439084</v>
      </c>
      <c r="G22" s="229">
        <v>7.882318498441979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1.8356084170627451E-2</v>
      </c>
      <c r="T22" s="229">
        <v>1.317318981671403E-2</v>
      </c>
      <c r="U22" s="229">
        <v>1.317318981615438E-2</v>
      </c>
      <c r="V22" s="229">
        <v>0.35487573439154979</v>
      </c>
      <c r="W22" s="229">
        <v>0</v>
      </c>
      <c r="X22" s="229">
        <v>4.0896720003633848E-2</v>
      </c>
      <c r="Y22" s="229">
        <v>0</v>
      </c>
      <c r="DA22" s="73" t="s">
        <v>3202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32.274806972894893</v>
      </c>
      <c r="C27" s="261">
        <f t="shared" si="0"/>
        <v>32.612006597541018</v>
      </c>
      <c r="D27" s="261">
        <f t="shared" si="0"/>
        <v>31.267708032863819</v>
      </c>
      <c r="E27" s="261">
        <f t="shared" si="0"/>
        <v>32.117163276005208</v>
      </c>
      <c r="F27" s="261">
        <f t="shared" si="0"/>
        <v>33.680132922138348</v>
      </c>
      <c r="G27" s="261">
        <f t="shared" si="0"/>
        <v>64.358644822414291</v>
      </c>
      <c r="H27" s="261">
        <f t="shared" si="0"/>
        <v>49.258779956976127</v>
      </c>
      <c r="I27" s="261">
        <f t="shared" si="0"/>
        <v>54.780955741738453</v>
      </c>
      <c r="J27" s="261">
        <f t="shared" si="0"/>
        <v>52.772691355386087</v>
      </c>
      <c r="K27" s="261">
        <f t="shared" si="0"/>
        <v>44.03732100721065</v>
      </c>
      <c r="L27" s="261">
        <f t="shared" si="0"/>
        <v>41.817512621241868</v>
      </c>
      <c r="M27" s="261">
        <f t="shared" si="0"/>
        <v>61.767076485884708</v>
      </c>
      <c r="N27" s="261">
        <f t="shared" si="0"/>
        <v>26.082524345516379</v>
      </c>
      <c r="O27" s="261">
        <f t="shared" si="0"/>
        <v>16.410922322720591</v>
      </c>
      <c r="P27" s="261">
        <f t="shared" si="0"/>
        <v>23.93154272295839</v>
      </c>
      <c r="Q27" s="261">
        <f t="shared" si="0"/>
        <v>21.417392443185971</v>
      </c>
      <c r="R27" s="261">
        <f t="shared" si="0"/>
        <v>25.749564537394281</v>
      </c>
      <c r="S27" s="261">
        <f t="shared" si="0"/>
        <v>27.62546575951335</v>
      </c>
      <c r="T27" s="261">
        <f t="shared" si="0"/>
        <v>24.331290943489229</v>
      </c>
      <c r="U27" s="261">
        <f t="shared" si="0"/>
        <v>31.51705714088607</v>
      </c>
      <c r="V27" s="261">
        <f t="shared" si="0"/>
        <v>27.603951629330979</v>
      </c>
      <c r="W27" s="261">
        <f t="shared" si="0"/>
        <v>31.584855534163129</v>
      </c>
      <c r="X27" s="261">
        <f t="shared" si="0"/>
        <v>40.273871739634963</v>
      </c>
      <c r="Y27" s="261">
        <f t="shared" si="0"/>
        <v>41.835563097866</v>
      </c>
      <c r="DA27" s="70"/>
    </row>
    <row r="28" spans="1:105" ht="12" customHeight="1" x14ac:dyDescent="0.25">
      <c r="A28" s="60" t="s">
        <v>3070</v>
      </c>
      <c r="B28" s="262">
        <v>32.274806972894893</v>
      </c>
      <c r="C28" s="262">
        <v>32.612006597541018</v>
      </c>
      <c r="D28" s="262">
        <v>31.267708032863819</v>
      </c>
      <c r="E28" s="262">
        <v>32.117163276005208</v>
      </c>
      <c r="F28" s="262">
        <v>33.680132922138348</v>
      </c>
      <c r="G28" s="262">
        <v>64.358644822414291</v>
      </c>
      <c r="H28" s="262">
        <v>49.258779956976127</v>
      </c>
      <c r="I28" s="262">
        <v>54.780955741738453</v>
      </c>
      <c r="J28" s="262">
        <v>52.772691355386087</v>
      </c>
      <c r="K28" s="262">
        <v>44.03732100721065</v>
      </c>
      <c r="L28" s="262">
        <v>41.817512621241868</v>
      </c>
      <c r="M28" s="262">
        <v>61.767076485884708</v>
      </c>
      <c r="N28" s="262">
        <v>26.082524345516379</v>
      </c>
      <c r="O28" s="262">
        <v>16.410922322720591</v>
      </c>
      <c r="P28" s="262">
        <v>23.93154272295839</v>
      </c>
      <c r="Q28" s="262">
        <v>21.417392443185971</v>
      </c>
      <c r="R28" s="262">
        <v>25.749564537394281</v>
      </c>
      <c r="S28" s="262">
        <v>27.62546575951335</v>
      </c>
      <c r="T28" s="262">
        <v>24.331290943489229</v>
      </c>
      <c r="U28" s="262">
        <v>31.51705714088607</v>
      </c>
      <c r="V28" s="262">
        <v>27.603951629330979</v>
      </c>
      <c r="W28" s="262">
        <v>31.584855534163129</v>
      </c>
      <c r="X28" s="262">
        <v>40.273871739634963</v>
      </c>
      <c r="Y28" s="262">
        <v>41.835563097866</v>
      </c>
      <c r="DA28" s="72" t="s">
        <v>3207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2.4475762644975032</v>
      </c>
      <c r="I30" s="230">
        <v>2.447576264500456</v>
      </c>
      <c r="J30" s="230">
        <v>1.2237881322487421</v>
      </c>
      <c r="K30" s="230">
        <v>2.447576264494562</v>
      </c>
      <c r="L30" s="230">
        <v>1.2237881322477391</v>
      </c>
      <c r="M30" s="230">
        <v>1.223788132252094</v>
      </c>
      <c r="N30" s="230">
        <v>1.223788132179138</v>
      </c>
      <c r="O30" s="230">
        <v>0</v>
      </c>
      <c r="P30" s="230">
        <v>1.223788132112692</v>
      </c>
      <c r="Q30" s="230">
        <v>1.223788131915541</v>
      </c>
      <c r="R30" s="230">
        <v>1.2237881321392281</v>
      </c>
      <c r="S30" s="230">
        <v>1.425835176382154</v>
      </c>
      <c r="T30" s="230">
        <v>1.4876929819110241</v>
      </c>
      <c r="U30" s="230">
        <v>1.64799211969397</v>
      </c>
      <c r="V30" s="230">
        <v>1.595213008058562</v>
      </c>
      <c r="W30" s="230">
        <v>1.4905458161198131</v>
      </c>
      <c r="X30" s="230">
        <v>1.6626876628270031</v>
      </c>
      <c r="Y30" s="230">
        <v>1.4484307061540691</v>
      </c>
      <c r="DA30" s="71" t="s">
        <v>3209</v>
      </c>
    </row>
    <row r="31" spans="1:105" ht="12" customHeight="1" x14ac:dyDescent="0.25">
      <c r="A31" s="59" t="s">
        <v>159</v>
      </c>
      <c r="B31" s="230">
        <v>32.274806972894893</v>
      </c>
      <c r="C31" s="230">
        <v>32.612006597541018</v>
      </c>
      <c r="D31" s="230">
        <v>31.267708032863819</v>
      </c>
      <c r="E31" s="230">
        <v>32.117163276005208</v>
      </c>
      <c r="F31" s="230">
        <v>33.680132922138348</v>
      </c>
      <c r="G31" s="230">
        <v>26.39133423884784</v>
      </c>
      <c r="H31" s="230">
        <v>22.44994298509307</v>
      </c>
      <c r="I31" s="230">
        <v>17.691691429255169</v>
      </c>
      <c r="J31" s="230">
        <v>19.290809178508411</v>
      </c>
      <c r="K31" s="230">
        <v>19.590599072430869</v>
      </c>
      <c r="L31" s="230">
        <v>14.80502652536866</v>
      </c>
      <c r="M31" s="230">
        <v>16.599951176508782</v>
      </c>
      <c r="N31" s="230">
        <v>19.701834249334521</v>
      </c>
      <c r="O31" s="230">
        <v>11.276098868703521</v>
      </c>
      <c r="P31" s="230">
        <v>9.8558552432344229</v>
      </c>
      <c r="Q31" s="230">
        <v>12.450966054001251</v>
      </c>
      <c r="R31" s="230">
        <v>12.97763110238621</v>
      </c>
      <c r="S31" s="230">
        <v>18.507407255713371</v>
      </c>
      <c r="T31" s="230">
        <v>15.870512785130209</v>
      </c>
      <c r="U31" s="230">
        <v>23.264479128150281</v>
      </c>
      <c r="V31" s="230">
        <v>19.054892207663379</v>
      </c>
      <c r="W31" s="230">
        <v>21.49848373329333</v>
      </c>
      <c r="X31" s="230">
        <v>27.769890751563619</v>
      </c>
      <c r="Y31" s="230">
        <v>28.129833008287509</v>
      </c>
      <c r="DA31" s="71" t="s">
        <v>3210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37.967310583566437</v>
      </c>
      <c r="H32" s="230">
        <v>24.361260707385561</v>
      </c>
      <c r="I32" s="230">
        <v>34.641688047982839</v>
      </c>
      <c r="J32" s="230">
        <v>32.258094044628933</v>
      </c>
      <c r="K32" s="230">
        <v>21.99914567028522</v>
      </c>
      <c r="L32" s="230">
        <v>25.788697963625481</v>
      </c>
      <c r="M32" s="230">
        <v>43.943337177123837</v>
      </c>
      <c r="N32" s="230">
        <v>5.1569019640027154</v>
      </c>
      <c r="O32" s="230">
        <v>5.1348234540170683</v>
      </c>
      <c r="P32" s="230">
        <v>12.851899347611271</v>
      </c>
      <c r="Q32" s="230">
        <v>7.7426382572691779</v>
      </c>
      <c r="R32" s="230">
        <v>11.548145302868839</v>
      </c>
      <c r="S32" s="230">
        <v>7.6922233274178282</v>
      </c>
      <c r="T32" s="230">
        <v>6.9730851764479977</v>
      </c>
      <c r="U32" s="230">
        <v>6.6045858930418202</v>
      </c>
      <c r="V32" s="230">
        <v>6.9538464136090399</v>
      </c>
      <c r="W32" s="230">
        <v>8.5958259847499932</v>
      </c>
      <c r="X32" s="230">
        <v>10.841293325244321</v>
      </c>
      <c r="Y32" s="230">
        <v>12.257299383424421</v>
      </c>
      <c r="DA32" s="71" t="s">
        <v>3211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7.5421931680758609</v>
      </c>
      <c r="C35" s="261">
        <f t="shared" si="1"/>
        <v>7.6209211363285512</v>
      </c>
      <c r="D35" s="261">
        <f t="shared" si="1"/>
        <v>7.3071098335791964</v>
      </c>
      <c r="E35" s="261">
        <f t="shared" si="1"/>
        <v>7.5050298619150473</v>
      </c>
      <c r="F35" s="261">
        <f t="shared" si="1"/>
        <v>9.2713163284850229</v>
      </c>
      <c r="G35" s="261">
        <f t="shared" si="1"/>
        <v>19.537035954508724</v>
      </c>
      <c r="H35" s="261">
        <f t="shared" si="1"/>
        <v>13.723182750912361</v>
      </c>
      <c r="I35" s="261">
        <f t="shared" si="1"/>
        <v>15.847723301135693</v>
      </c>
      <c r="J35" s="261">
        <f t="shared" si="1"/>
        <v>15.266564825536776</v>
      </c>
      <c r="K35" s="261">
        <f t="shared" si="1"/>
        <v>12.374066143162434</v>
      </c>
      <c r="L35" s="261">
        <f t="shared" si="1"/>
        <v>11.866614091485609</v>
      </c>
      <c r="M35" s="261">
        <f t="shared" si="1"/>
        <v>18.515577500323392</v>
      </c>
      <c r="N35" s="261">
        <f t="shared" si="1"/>
        <v>3.0274463398076659</v>
      </c>
      <c r="O35" s="261">
        <f t="shared" si="1"/>
        <v>1.320753054079304</v>
      </c>
      <c r="P35" s="261">
        <f t="shared" si="1"/>
        <v>2.6104216947693941</v>
      </c>
      <c r="Q35" s="261">
        <f t="shared" si="1"/>
        <v>1.3148046556271897</v>
      </c>
      <c r="R35" s="261">
        <f t="shared" si="1"/>
        <v>2.1748934763528549</v>
      </c>
      <c r="S35" s="261">
        <f t="shared" si="1"/>
        <v>1.3099755417751906</v>
      </c>
      <c r="T35" s="261">
        <f t="shared" si="1"/>
        <v>1.2424889960709002</v>
      </c>
      <c r="U35" s="261">
        <f t="shared" si="1"/>
        <v>1.3702290538320341</v>
      </c>
      <c r="V35" s="261">
        <f t="shared" si="1"/>
        <v>1.6794460668950562</v>
      </c>
      <c r="W35" s="261">
        <f t="shared" si="1"/>
        <v>1.7477412397595298</v>
      </c>
      <c r="X35" s="261">
        <f t="shared" si="1"/>
        <v>2.238842792720841</v>
      </c>
      <c r="Y35" s="261">
        <f t="shared" si="1"/>
        <v>1.9490954269586145</v>
      </c>
      <c r="DA35" s="70"/>
    </row>
    <row r="36" spans="1:105" ht="12" customHeight="1" x14ac:dyDescent="0.25">
      <c r="A36" s="60" t="s">
        <v>3080</v>
      </c>
      <c r="B36" s="262">
        <v>3.1756602812950998</v>
      </c>
      <c r="C36" s="262">
        <v>3.2088088995067592</v>
      </c>
      <c r="D36" s="262">
        <v>3.076677824664924</v>
      </c>
      <c r="E36" s="262">
        <v>3.160012573437915</v>
      </c>
      <c r="F36" s="262">
        <v>3.5358295818989789</v>
      </c>
      <c r="G36" s="262">
        <v>8.0939204903660844</v>
      </c>
      <c r="H36" s="262">
        <v>5.7781822109104679</v>
      </c>
      <c r="I36" s="262">
        <v>6.6727256004781861</v>
      </c>
      <c r="J36" s="262">
        <v>6.4280272949628534</v>
      </c>
      <c r="K36" s="262">
        <v>5.2101331129104986</v>
      </c>
      <c r="L36" s="262">
        <v>4.9964690911518348</v>
      </c>
      <c r="M36" s="262">
        <v>7.7960326317151134</v>
      </c>
      <c r="N36" s="262">
        <v>1.27471424834007</v>
      </c>
      <c r="O36" s="262">
        <v>0.55610654908602286</v>
      </c>
      <c r="P36" s="262">
        <v>1.0991249241134291</v>
      </c>
      <c r="Q36" s="262">
        <v>0.55360196026407982</v>
      </c>
      <c r="R36" s="262">
        <v>0.91574462162225512</v>
      </c>
      <c r="S36" s="262">
        <v>0.55121174626453084</v>
      </c>
      <c r="T36" s="262">
        <v>0.52289233347763342</v>
      </c>
      <c r="U36" s="262">
        <v>0.57667514892080629</v>
      </c>
      <c r="V36" s="262">
        <v>0.70703587260980882</v>
      </c>
      <c r="W36" s="262">
        <v>0.73589104831980179</v>
      </c>
      <c r="X36" s="262">
        <v>0.94267064956666968</v>
      </c>
      <c r="Y36" s="262">
        <v>0.82067175871941667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0.35489855835213779</v>
      </c>
      <c r="I38" s="230">
        <v>0.35489855835256601</v>
      </c>
      <c r="J38" s="230">
        <v>0.1774492791760677</v>
      </c>
      <c r="K38" s="230">
        <v>0.35489855835171158</v>
      </c>
      <c r="L38" s="230">
        <v>0.1774492791759221</v>
      </c>
      <c r="M38" s="230">
        <v>0.1774492791765537</v>
      </c>
      <c r="N38" s="230">
        <v>0.177449279165975</v>
      </c>
      <c r="O38" s="230">
        <v>0</v>
      </c>
      <c r="P38" s="230">
        <v>0.17744927915634029</v>
      </c>
      <c r="Q38" s="230">
        <v>0.17744927912775341</v>
      </c>
      <c r="R38" s="230">
        <v>0.1774492791601881</v>
      </c>
      <c r="S38" s="230">
        <v>0.2067461005754124</v>
      </c>
      <c r="T38" s="230">
        <v>0.21571548237709859</v>
      </c>
      <c r="U38" s="230">
        <v>0.23895885735562561</v>
      </c>
      <c r="V38" s="230">
        <v>0.2313058861684916</v>
      </c>
      <c r="W38" s="230">
        <v>0.21612914333737279</v>
      </c>
      <c r="X38" s="230">
        <v>0.2030017592663807</v>
      </c>
      <c r="Y38" s="230">
        <v>0.17657141909826859</v>
      </c>
      <c r="DA38" s="71" t="s">
        <v>3216</v>
      </c>
    </row>
    <row r="39" spans="1:105" ht="12" customHeight="1" x14ac:dyDescent="0.25">
      <c r="A39" s="59" t="s">
        <v>159</v>
      </c>
      <c r="B39" s="230">
        <v>3.1756602812950998</v>
      </c>
      <c r="C39" s="230">
        <v>3.2088088995067592</v>
      </c>
      <c r="D39" s="230">
        <v>3.076677824664924</v>
      </c>
      <c r="E39" s="230">
        <v>3.160012573437915</v>
      </c>
      <c r="F39" s="230">
        <v>3.5358295818989789</v>
      </c>
      <c r="G39" s="230">
        <v>2.588660455748947</v>
      </c>
      <c r="H39" s="230">
        <v>1.890900849987424</v>
      </c>
      <c r="I39" s="230">
        <v>1.29478227516811</v>
      </c>
      <c r="J39" s="230">
        <v>1.5731543793155891</v>
      </c>
      <c r="K39" s="230">
        <v>1.66535843236743</v>
      </c>
      <c r="L39" s="230">
        <v>1.079658607250219</v>
      </c>
      <c r="M39" s="230">
        <v>1.2467994618556011</v>
      </c>
      <c r="N39" s="230">
        <v>0.72195716537866594</v>
      </c>
      <c r="O39" s="230">
        <v>0.1823891028257546</v>
      </c>
      <c r="P39" s="230">
        <v>0.17281605714656409</v>
      </c>
      <c r="Q39" s="230">
        <v>0</v>
      </c>
      <c r="R39" s="230">
        <v>0.17726360187846549</v>
      </c>
      <c r="S39" s="230">
        <v>0.12515267366544541</v>
      </c>
      <c r="T39" s="230">
        <v>0.1084641769682617</v>
      </c>
      <c r="U39" s="230">
        <v>0.14972737722129381</v>
      </c>
      <c r="V39" s="230">
        <v>0.18810994551203941</v>
      </c>
      <c r="W39" s="230">
        <v>0.1189586825396871</v>
      </c>
      <c r="X39" s="230">
        <v>0.42438051592588161</v>
      </c>
      <c r="Y39" s="230">
        <v>0.42981623273525099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5.5052600346171374</v>
      </c>
      <c r="H40" s="230">
        <v>3.5323828025709059</v>
      </c>
      <c r="I40" s="230">
        <v>5.0230447669575096</v>
      </c>
      <c r="J40" s="230">
        <v>4.6774236364711959</v>
      </c>
      <c r="K40" s="230">
        <v>3.189876122191357</v>
      </c>
      <c r="L40" s="230">
        <v>3.739361204725693</v>
      </c>
      <c r="M40" s="230">
        <v>6.3717838906829583</v>
      </c>
      <c r="N40" s="230">
        <v>0.37530780379542888</v>
      </c>
      <c r="O40" s="230">
        <v>0.3737174462602682</v>
      </c>
      <c r="P40" s="230">
        <v>0.74885958781052442</v>
      </c>
      <c r="Q40" s="230">
        <v>0.37615268113632638</v>
      </c>
      <c r="R40" s="230">
        <v>0.5610317405836015</v>
      </c>
      <c r="S40" s="230">
        <v>0.219312972023673</v>
      </c>
      <c r="T40" s="230">
        <v>0.19871267413227309</v>
      </c>
      <c r="U40" s="230">
        <v>0.18798891434388701</v>
      </c>
      <c r="V40" s="230">
        <v>0.28762004092927779</v>
      </c>
      <c r="W40" s="230">
        <v>0.40080322244274202</v>
      </c>
      <c r="X40" s="230">
        <v>0.31528837437440738</v>
      </c>
      <c r="Y40" s="230">
        <v>0.214284106885897</v>
      </c>
      <c r="DA40" s="71" t="s">
        <v>3218</v>
      </c>
    </row>
    <row r="41" spans="1:105" ht="12" customHeight="1" x14ac:dyDescent="0.25">
      <c r="A41" s="59" t="s">
        <v>35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3219</v>
      </c>
    </row>
    <row r="42" spans="1:105" ht="12" customHeight="1" x14ac:dyDescent="0.25">
      <c r="A42" s="60" t="s">
        <v>3087</v>
      </c>
      <c r="B42" s="262">
        <v>4.3665328867807611</v>
      </c>
      <c r="C42" s="262">
        <v>4.412112236821792</v>
      </c>
      <c r="D42" s="262">
        <v>4.2304320089142724</v>
      </c>
      <c r="E42" s="262">
        <v>4.3450172884771323</v>
      </c>
      <c r="F42" s="262">
        <v>5.7354867465860444</v>
      </c>
      <c r="G42" s="262">
        <v>11.44311546414264</v>
      </c>
      <c r="H42" s="262">
        <v>7.9450005400018942</v>
      </c>
      <c r="I42" s="262">
        <v>9.1749977006575065</v>
      </c>
      <c r="J42" s="262">
        <v>8.8385375305739213</v>
      </c>
      <c r="K42" s="262">
        <v>7.1639330302519353</v>
      </c>
      <c r="L42" s="262">
        <v>6.8701450003337738</v>
      </c>
      <c r="M42" s="262">
        <v>10.719544868608279</v>
      </c>
      <c r="N42" s="262">
        <v>1.7527320914675959</v>
      </c>
      <c r="O42" s="262">
        <v>0.76464650499328113</v>
      </c>
      <c r="P42" s="262">
        <v>1.511296770655965</v>
      </c>
      <c r="Q42" s="262">
        <v>0.76120269536310992</v>
      </c>
      <c r="R42" s="262">
        <v>1.2591488547306</v>
      </c>
      <c r="S42" s="262">
        <v>0.75876379551065976</v>
      </c>
      <c r="T42" s="262">
        <v>0.71959666259326682</v>
      </c>
      <c r="U42" s="262">
        <v>0.7935539049112279</v>
      </c>
      <c r="V42" s="262">
        <v>0.97241019428524722</v>
      </c>
      <c r="W42" s="262">
        <v>1.011850191439728</v>
      </c>
      <c r="X42" s="262">
        <v>1.2961721431541711</v>
      </c>
      <c r="Y42" s="262">
        <v>1.1284236682391979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0.48798551773418969</v>
      </c>
      <c r="I45" s="229">
        <v>0.48798551773477827</v>
      </c>
      <c r="J45" s="229">
        <v>0.2439927588670931</v>
      </c>
      <c r="K45" s="229">
        <v>0.48798551773360338</v>
      </c>
      <c r="L45" s="229">
        <v>0.24399275886689301</v>
      </c>
      <c r="M45" s="229">
        <v>0.24399275886776131</v>
      </c>
      <c r="N45" s="229">
        <v>0.24399275885321561</v>
      </c>
      <c r="O45" s="229">
        <v>0</v>
      </c>
      <c r="P45" s="229">
        <v>0.24399275883996799</v>
      </c>
      <c r="Q45" s="229">
        <v>0.24399275880066101</v>
      </c>
      <c r="R45" s="229">
        <v>0.2439927588452584</v>
      </c>
      <c r="S45" s="229">
        <v>0.28332221886002817</v>
      </c>
      <c r="T45" s="229">
        <v>0.2958607248210971</v>
      </c>
      <c r="U45" s="229">
        <v>0.32781947881702622</v>
      </c>
      <c r="V45" s="229">
        <v>0.3178095957142123</v>
      </c>
      <c r="W45" s="229">
        <v>0.29717757208888762</v>
      </c>
      <c r="X45" s="229">
        <v>0.27912741899127352</v>
      </c>
      <c r="Y45" s="229">
        <v>0.24278570126011931</v>
      </c>
      <c r="DA45" s="73" t="s">
        <v>3223</v>
      </c>
    </row>
    <row r="46" spans="1:105" ht="12" customHeight="1" x14ac:dyDescent="0.25">
      <c r="A46" s="64" t="s">
        <v>159</v>
      </c>
      <c r="B46" s="229">
        <v>4.3665328867807611</v>
      </c>
      <c r="C46" s="229">
        <v>4.412112236821792</v>
      </c>
      <c r="D46" s="229">
        <v>4.2304320089142724</v>
      </c>
      <c r="E46" s="229">
        <v>4.3450172884771323</v>
      </c>
      <c r="F46" s="229">
        <v>3.011138100708822</v>
      </c>
      <c r="G46" s="229">
        <v>3.1942164957027979</v>
      </c>
      <c r="H46" s="229">
        <v>2.599988668732709</v>
      </c>
      <c r="I46" s="229">
        <v>1.780325628356151</v>
      </c>
      <c r="J46" s="229">
        <v>2.1630872715589349</v>
      </c>
      <c r="K46" s="229">
        <v>2.2898678445052161</v>
      </c>
      <c r="L46" s="229">
        <v>1.484530584969052</v>
      </c>
      <c r="M46" s="229">
        <v>1.7143492600514501</v>
      </c>
      <c r="N46" s="229">
        <v>0.9926911023956656</v>
      </c>
      <c r="O46" s="229">
        <v>0.25078501638541262</v>
      </c>
      <c r="P46" s="229">
        <v>0.23762207857652559</v>
      </c>
      <c r="Q46" s="229">
        <v>0</v>
      </c>
      <c r="R46" s="229">
        <v>0.24373745258289001</v>
      </c>
      <c r="S46" s="229">
        <v>0.1715076274738502</v>
      </c>
      <c r="T46" s="229">
        <v>0.1487621085947631</v>
      </c>
      <c r="U46" s="229">
        <v>0.20540586487772339</v>
      </c>
      <c r="V46" s="229">
        <v>0.25845924945228399</v>
      </c>
      <c r="W46" s="229">
        <v>0.16356818849206969</v>
      </c>
      <c r="X46" s="229">
        <v>0.58352320939808722</v>
      </c>
      <c r="Y46" s="229">
        <v>0.59099732001097005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6.7930857353865486</v>
      </c>
      <c r="H47" s="229">
        <v>4.8570263535349962</v>
      </c>
      <c r="I47" s="229">
        <v>6.9066865545665781</v>
      </c>
      <c r="J47" s="229">
        <v>6.4314575001478937</v>
      </c>
      <c r="K47" s="229">
        <v>4.3860796680131164</v>
      </c>
      <c r="L47" s="229">
        <v>5.1416216564978292</v>
      </c>
      <c r="M47" s="229">
        <v>8.7612028496890648</v>
      </c>
      <c r="N47" s="229">
        <v>0.5160482302187146</v>
      </c>
      <c r="O47" s="229">
        <v>0.51386148860786862</v>
      </c>
      <c r="P47" s="229">
        <v>1.0296819332394711</v>
      </c>
      <c r="Q47" s="229">
        <v>0.51720993656244885</v>
      </c>
      <c r="R47" s="229">
        <v>0.77141864330245191</v>
      </c>
      <c r="S47" s="229">
        <v>0.30054369918270651</v>
      </c>
      <c r="T47" s="229">
        <v>0.27254082624045528</v>
      </c>
      <c r="U47" s="229">
        <v>0.25789555827963029</v>
      </c>
      <c r="V47" s="229">
        <v>0.39518410206151799</v>
      </c>
      <c r="W47" s="229">
        <v>0.55110443085877026</v>
      </c>
      <c r="X47" s="229">
        <v>0.43352151476481021</v>
      </c>
      <c r="Y47" s="229">
        <v>0.29464064696810838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2.724348645877221</v>
      </c>
      <c r="G48" s="229">
        <v>1.455813233053292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3.3902499940749141E-3</v>
      </c>
      <c r="T48" s="229">
        <v>2.433002936951333E-3</v>
      </c>
      <c r="U48" s="229">
        <v>2.4330029368479682E-3</v>
      </c>
      <c r="V48" s="229">
        <v>9.5724705723287831E-4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0.32851658082363089</v>
      </c>
      <c r="C54" s="261">
        <f t="shared" si="2"/>
        <v>0.33194574822483702</v>
      </c>
      <c r="D54" s="261">
        <f t="shared" si="2"/>
        <v>0.31827701634464722</v>
      </c>
      <c r="E54" s="261">
        <f t="shared" si="2"/>
        <v>0.32689785242461189</v>
      </c>
      <c r="F54" s="261">
        <f t="shared" si="2"/>
        <v>0.43150997466478058</v>
      </c>
      <c r="G54" s="261">
        <f t="shared" si="2"/>
        <v>0.86092404745900708</v>
      </c>
      <c r="H54" s="261">
        <f t="shared" si="2"/>
        <v>0.59774298733556563</v>
      </c>
      <c r="I54" s="261">
        <f t="shared" si="2"/>
        <v>0.69028195867015729</v>
      </c>
      <c r="J54" s="261">
        <f t="shared" si="2"/>
        <v>0.66496834085822587</v>
      </c>
      <c r="K54" s="261">
        <f t="shared" si="2"/>
        <v>0.53897928754246527</v>
      </c>
      <c r="L54" s="261">
        <f t="shared" si="2"/>
        <v>0.51687611287777613</v>
      </c>
      <c r="M54" s="261">
        <f t="shared" si="2"/>
        <v>0.80648613431535632</v>
      </c>
      <c r="N54" s="261">
        <f t="shared" si="2"/>
        <v>0.1318669912075934</v>
      </c>
      <c r="O54" s="261">
        <f t="shared" si="2"/>
        <v>5.7528263698554058E-2</v>
      </c>
      <c r="P54" s="261">
        <f t="shared" si="2"/>
        <v>0.1137025783565616</v>
      </c>
      <c r="Q54" s="261">
        <f t="shared" si="2"/>
        <v>5.7269168303180663E-2</v>
      </c>
      <c r="R54" s="261">
        <f t="shared" si="2"/>
        <v>9.4732202236784968E-2</v>
      </c>
      <c r="S54" s="261">
        <f t="shared" si="2"/>
        <v>5.7085677405190709E-2</v>
      </c>
      <c r="T54" s="261">
        <f t="shared" si="2"/>
        <v>5.4138933862816298E-2</v>
      </c>
      <c r="U54" s="261">
        <f t="shared" si="2"/>
        <v>5.9703115103039092E-2</v>
      </c>
      <c r="V54" s="261">
        <f t="shared" si="2"/>
        <v>7.3159387657824232E-2</v>
      </c>
      <c r="W54" s="261">
        <f t="shared" si="2"/>
        <v>7.6126660171013952E-2</v>
      </c>
      <c r="X54" s="261">
        <f t="shared" si="2"/>
        <v>9.751765340344859E-2</v>
      </c>
      <c r="Y54" s="261">
        <f t="shared" si="2"/>
        <v>8.4897078488215524E-2</v>
      </c>
      <c r="DA54" s="70"/>
    </row>
    <row r="55" spans="1:105" ht="12" customHeight="1" x14ac:dyDescent="0.25">
      <c r="A55" s="60" t="s">
        <v>3102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3232</v>
      </c>
    </row>
    <row r="56" spans="1:105" ht="12" customHeight="1" x14ac:dyDescent="0.25">
      <c r="A56" s="60" t="s">
        <v>3104</v>
      </c>
      <c r="B56" s="262">
        <v>0.32851658082363089</v>
      </c>
      <c r="C56" s="262">
        <v>0.33194574822483702</v>
      </c>
      <c r="D56" s="262">
        <v>0.31827701634464722</v>
      </c>
      <c r="E56" s="262">
        <v>0.32689785242461189</v>
      </c>
      <c r="F56" s="262">
        <v>0.43150997466478058</v>
      </c>
      <c r="G56" s="262">
        <v>0.86092404745900708</v>
      </c>
      <c r="H56" s="262">
        <v>0.59774298733556563</v>
      </c>
      <c r="I56" s="262">
        <v>0.69028195867015729</v>
      </c>
      <c r="J56" s="262">
        <v>0.66496834085822587</v>
      </c>
      <c r="K56" s="262">
        <v>0.53897928754246527</v>
      </c>
      <c r="L56" s="262">
        <v>0.51687611287777613</v>
      </c>
      <c r="M56" s="262">
        <v>0.80648613431535632</v>
      </c>
      <c r="N56" s="262">
        <v>0.1318669912075934</v>
      </c>
      <c r="O56" s="262">
        <v>5.7528263698554058E-2</v>
      </c>
      <c r="P56" s="262">
        <v>0.1137025783565616</v>
      </c>
      <c r="Q56" s="262">
        <v>5.7269168303180663E-2</v>
      </c>
      <c r="R56" s="262">
        <v>9.4732202236784968E-2</v>
      </c>
      <c r="S56" s="262">
        <v>5.7085677405190709E-2</v>
      </c>
      <c r="T56" s="262">
        <v>5.4138933862816298E-2</v>
      </c>
      <c r="U56" s="262">
        <v>5.9703115103039092E-2</v>
      </c>
      <c r="V56" s="262">
        <v>7.3159387657824232E-2</v>
      </c>
      <c r="W56" s="262">
        <v>7.6126660171013952E-2</v>
      </c>
      <c r="X56" s="262">
        <v>9.751765340344859E-2</v>
      </c>
      <c r="Y56" s="262">
        <v>8.4897078488215524E-2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3.6713643967462538E-2</v>
      </c>
      <c r="I59" s="229">
        <v>3.6713643967506843E-2</v>
      </c>
      <c r="J59" s="229">
        <v>1.835682198373113E-2</v>
      </c>
      <c r="K59" s="229">
        <v>3.6713643967418427E-2</v>
      </c>
      <c r="L59" s="229">
        <v>1.835682198371608E-2</v>
      </c>
      <c r="M59" s="229">
        <v>1.8356821983781409E-2</v>
      </c>
      <c r="N59" s="229">
        <v>1.8356821982687069E-2</v>
      </c>
      <c r="O59" s="229">
        <v>0</v>
      </c>
      <c r="P59" s="229">
        <v>1.8356821981690381E-2</v>
      </c>
      <c r="Q59" s="229">
        <v>1.8356821978733111E-2</v>
      </c>
      <c r="R59" s="229">
        <v>1.8356821982088409E-2</v>
      </c>
      <c r="S59" s="229">
        <v>2.131577822144412E-2</v>
      </c>
      <c r="T59" s="229">
        <v>2.225911409312329E-2</v>
      </c>
      <c r="U59" s="229">
        <v>2.4663534456453379E-2</v>
      </c>
      <c r="V59" s="229">
        <v>2.3910439802950149E-2</v>
      </c>
      <c r="W59" s="229">
        <v>2.2358187241797181E-2</v>
      </c>
      <c r="X59" s="229">
        <v>2.1000181993073869E-2</v>
      </c>
      <c r="Y59" s="229">
        <v>1.8266008872234681E-2</v>
      </c>
      <c r="DA59" s="73" t="s">
        <v>3236</v>
      </c>
    </row>
    <row r="60" spans="1:105" ht="12" customHeight="1" x14ac:dyDescent="0.25">
      <c r="A60" s="64" t="s">
        <v>159</v>
      </c>
      <c r="B60" s="229">
        <v>0.32851658082363089</v>
      </c>
      <c r="C60" s="229">
        <v>0.33194574822483702</v>
      </c>
      <c r="D60" s="229">
        <v>0.31827701634464722</v>
      </c>
      <c r="E60" s="229">
        <v>0.32689785242461189</v>
      </c>
      <c r="F60" s="229">
        <v>0.22654330538248191</v>
      </c>
      <c r="G60" s="229">
        <v>0.24031722851682491</v>
      </c>
      <c r="H60" s="229">
        <v>0.19561043275731979</v>
      </c>
      <c r="I60" s="229">
        <v>0.1339429939829079</v>
      </c>
      <c r="J60" s="229">
        <v>0.16274010820506091</v>
      </c>
      <c r="K60" s="229">
        <v>0.17227845852076851</v>
      </c>
      <c r="L60" s="229">
        <v>0.1116888214396779</v>
      </c>
      <c r="M60" s="229">
        <v>0.1289792546747173</v>
      </c>
      <c r="N60" s="229">
        <v>7.4685224004689563E-2</v>
      </c>
      <c r="O60" s="229">
        <v>1.886783822335392E-2</v>
      </c>
      <c r="P60" s="229">
        <v>1.787752315309284E-2</v>
      </c>
      <c r="Q60" s="229">
        <v>0</v>
      </c>
      <c r="R60" s="229">
        <v>1.8337613987427458E-2</v>
      </c>
      <c r="S60" s="229">
        <v>1.290339517044641E-2</v>
      </c>
      <c r="T60" s="229">
        <v>1.119213356198844E-2</v>
      </c>
      <c r="U60" s="229">
        <v>1.5453732780769161E-2</v>
      </c>
      <c r="V60" s="229">
        <v>1.9445209990140482E-2</v>
      </c>
      <c r="W60" s="229">
        <v>1.2306070607553831E-2</v>
      </c>
      <c r="X60" s="229">
        <v>4.3901432681987748E-2</v>
      </c>
      <c r="Y60" s="229">
        <v>4.4463748213991489E-2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0.51107855062469321</v>
      </c>
      <c r="H61" s="229">
        <v>0.36541891061078341</v>
      </c>
      <c r="I61" s="229">
        <v>0.51962532071974254</v>
      </c>
      <c r="J61" s="229">
        <v>0.4838714106694339</v>
      </c>
      <c r="K61" s="229">
        <v>0.32998718505427832</v>
      </c>
      <c r="L61" s="229">
        <v>0.38683046945438221</v>
      </c>
      <c r="M61" s="229">
        <v>0.65915005765685764</v>
      </c>
      <c r="N61" s="229">
        <v>3.8824945220216768E-2</v>
      </c>
      <c r="O61" s="229">
        <v>3.8660425475200141E-2</v>
      </c>
      <c r="P61" s="229">
        <v>7.7468233221778385E-2</v>
      </c>
      <c r="Q61" s="229">
        <v>3.8912346324447553E-2</v>
      </c>
      <c r="R61" s="229">
        <v>5.8037766267269107E-2</v>
      </c>
      <c r="S61" s="229">
        <v>2.261143818302494E-2</v>
      </c>
      <c r="T61" s="229">
        <v>2.0504638964799139E-2</v>
      </c>
      <c r="U61" s="229">
        <v>1.9402800622918891E-2</v>
      </c>
      <c r="V61" s="229">
        <v>2.973171927735558E-2</v>
      </c>
      <c r="W61" s="229">
        <v>4.1462402321662942E-2</v>
      </c>
      <c r="X61" s="229">
        <v>3.2616038728386969E-2</v>
      </c>
      <c r="Y61" s="229">
        <v>2.2167321401989348E-2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0.2049666692822987</v>
      </c>
      <c r="G62" s="229">
        <v>0.10952826831748901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2.5506583027522863E-4</v>
      </c>
      <c r="T62" s="229">
        <v>1.8304724290542929E-4</v>
      </c>
      <c r="U62" s="229">
        <v>1.8304724289765279E-4</v>
      </c>
      <c r="V62" s="229">
        <v>7.2018587378022198E-5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8.3718329614521743</v>
      </c>
      <c r="C68" s="261">
        <v>8.4594665298044536</v>
      </c>
      <c r="D68" s="261">
        <v>8.1099846856278184</v>
      </c>
      <c r="E68" s="261">
        <v>8.3317008597828011</v>
      </c>
      <c r="F68" s="261">
        <v>7.5013759552976902</v>
      </c>
      <c r="G68" s="261">
        <v>6.8907828646657814</v>
      </c>
      <c r="H68" s="261">
        <v>7.5934947088786533</v>
      </c>
      <c r="I68" s="261">
        <v>7.071277954215514</v>
      </c>
      <c r="J68" s="261">
        <v>6.8124733255142909</v>
      </c>
      <c r="K68" s="261">
        <v>6.5412322357596171</v>
      </c>
      <c r="L68" s="261">
        <v>5.9389792647501629</v>
      </c>
      <c r="M68" s="261">
        <v>6.4572739855114403</v>
      </c>
      <c r="N68" s="261">
        <v>13.392752158410101</v>
      </c>
      <c r="O68" s="261">
        <v>9.588517412830079</v>
      </c>
      <c r="P68" s="261">
        <v>11.19540692414394</v>
      </c>
      <c r="Q68" s="261">
        <v>12.97872899322053</v>
      </c>
      <c r="R68" s="261">
        <v>13.76001949644253</v>
      </c>
      <c r="S68" s="261">
        <v>17.809133087136939</v>
      </c>
      <c r="T68" s="261">
        <v>15.41628306936464</v>
      </c>
      <c r="U68" s="261">
        <v>21.026236893459949</v>
      </c>
      <c r="V68" s="261">
        <v>17.21824397187078</v>
      </c>
      <c r="W68" s="261">
        <v>20.07547483404025</v>
      </c>
      <c r="X68" s="261">
        <v>25.14762667379394</v>
      </c>
      <c r="Y68" s="261">
        <v>26.41568745790542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0.99999999999999989</v>
      </c>
      <c r="D73" s="232">
        <f t="shared" si="3"/>
        <v>1</v>
      </c>
      <c r="E73" s="232">
        <f t="shared" si="3"/>
        <v>1</v>
      </c>
      <c r="F73" s="232">
        <f t="shared" si="3"/>
        <v>1</v>
      </c>
      <c r="G73" s="232">
        <f t="shared" si="3"/>
        <v>1.0000000000000002</v>
      </c>
      <c r="H73" s="232">
        <f t="shared" si="3"/>
        <v>0.99999999999999956</v>
      </c>
      <c r="I73" s="232">
        <f t="shared" si="3"/>
        <v>0.99999999999999967</v>
      </c>
      <c r="J73" s="232">
        <f t="shared" si="3"/>
        <v>1.0000000000000002</v>
      </c>
      <c r="K73" s="232">
        <f t="shared" si="3"/>
        <v>1.0000000000000002</v>
      </c>
      <c r="L73" s="232">
        <f t="shared" si="3"/>
        <v>0.99999999999999967</v>
      </c>
      <c r="M73" s="232">
        <f t="shared" si="3"/>
        <v>1</v>
      </c>
      <c r="N73" s="232">
        <f t="shared" si="3"/>
        <v>1</v>
      </c>
      <c r="O73" s="232">
        <f t="shared" si="3"/>
        <v>1</v>
      </c>
      <c r="P73" s="232">
        <f t="shared" si="3"/>
        <v>1</v>
      </c>
      <c r="Q73" s="232">
        <f t="shared" si="3"/>
        <v>1</v>
      </c>
      <c r="R73" s="232">
        <f t="shared" si="3"/>
        <v>1</v>
      </c>
      <c r="S73" s="232">
        <f t="shared" si="3"/>
        <v>0.99999999999999978</v>
      </c>
      <c r="T73" s="232">
        <f t="shared" si="3"/>
        <v>1</v>
      </c>
      <c r="U73" s="232">
        <f t="shared" si="3"/>
        <v>1.0000000000000002</v>
      </c>
      <c r="V73" s="232">
        <f t="shared" si="3"/>
        <v>1.0000000000000002</v>
      </c>
      <c r="W73" s="232">
        <f t="shared" si="3"/>
        <v>0.99999999999999989</v>
      </c>
      <c r="X73" s="232">
        <f t="shared" si="3"/>
        <v>1</v>
      </c>
      <c r="Y73" s="232">
        <f t="shared" si="3"/>
        <v>0.99999999999999989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2.7500697226721459E-2</v>
      </c>
      <c r="C78" s="300">
        <f t="shared" si="8"/>
        <v>2.7524375516090407E-2</v>
      </c>
      <c r="D78" s="300">
        <f t="shared" si="8"/>
        <v>2.7285829379109915E-2</v>
      </c>
      <c r="E78" s="300">
        <f t="shared" si="8"/>
        <v>2.716211098456188E-2</v>
      </c>
      <c r="F78" s="300">
        <f t="shared" si="8"/>
        <v>2.5843864326151919E-2</v>
      </c>
      <c r="G78" s="300">
        <f t="shared" si="8"/>
        <v>2.777545542150173E-2</v>
      </c>
      <c r="H78" s="300">
        <f t="shared" si="8"/>
        <v>2.6736387146950921E-2</v>
      </c>
      <c r="I78" s="300">
        <f t="shared" si="8"/>
        <v>2.5054195707534033E-2</v>
      </c>
      <c r="J78" s="300">
        <f t="shared" si="8"/>
        <v>2.5310064980054118E-2</v>
      </c>
      <c r="K78" s="300">
        <f t="shared" si="8"/>
        <v>2.5720575253158653E-2</v>
      </c>
      <c r="L78" s="300">
        <f t="shared" si="8"/>
        <v>2.3330374720566274E-2</v>
      </c>
      <c r="M78" s="300">
        <f t="shared" si="8"/>
        <v>2.4942932751900248E-2</v>
      </c>
      <c r="N78" s="300">
        <f t="shared" si="8"/>
        <v>1.4615069417873565E-2</v>
      </c>
      <c r="O78" s="300">
        <f t="shared" si="8"/>
        <v>1.0089535683116237E-2</v>
      </c>
      <c r="P78" s="300">
        <f t="shared" si="8"/>
        <v>1.2413905329138704E-2</v>
      </c>
      <c r="Q78" s="300">
        <f t="shared" si="8"/>
        <v>8.1195243746968841E-3</v>
      </c>
      <c r="R78" s="300">
        <f t="shared" si="8"/>
        <v>1.1520564507168219E-2</v>
      </c>
      <c r="S78" s="300">
        <f t="shared" si="8"/>
        <v>1.0166866154752485E-2</v>
      </c>
      <c r="T78" s="300">
        <f t="shared" si="8"/>
        <v>9.3117372677383667E-3</v>
      </c>
      <c r="U78" s="300">
        <f t="shared" si="8"/>
        <v>1.0306321187871222E-2</v>
      </c>
      <c r="V78" s="300">
        <f t="shared" si="8"/>
        <v>1.0727036483500717E-2</v>
      </c>
      <c r="W78" s="300">
        <f t="shared" si="8"/>
        <v>9.8708320242446024E-3</v>
      </c>
      <c r="X78" s="300">
        <f t="shared" si="8"/>
        <v>9.5161176964832644E-3</v>
      </c>
      <c r="Y78" s="300">
        <f t="shared" si="8"/>
        <v>9.3481579640324643E-3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0.33945471019604706</v>
      </c>
      <c r="C79" s="301">
        <f t="shared" si="9"/>
        <v>0.33944455248030841</v>
      </c>
      <c r="D79" s="301">
        <f t="shared" si="9"/>
        <v>0.33953699504742429</v>
      </c>
      <c r="E79" s="301">
        <f t="shared" si="9"/>
        <v>0.33956413187802892</v>
      </c>
      <c r="F79" s="301">
        <f t="shared" si="9"/>
        <v>0.38450713299093459</v>
      </c>
      <c r="G79" s="301">
        <f t="shared" si="9"/>
        <v>0.39943926727910611</v>
      </c>
      <c r="H79" s="301">
        <f t="shared" si="9"/>
        <v>0.37787099538374946</v>
      </c>
      <c r="I79" s="301">
        <f t="shared" si="9"/>
        <v>0.38737930586970143</v>
      </c>
      <c r="J79" s="301">
        <f t="shared" si="9"/>
        <v>0.38727479356094857</v>
      </c>
      <c r="K79" s="301">
        <f t="shared" si="9"/>
        <v>0.38025593690824699</v>
      </c>
      <c r="L79" s="301">
        <f t="shared" si="9"/>
        <v>0.38349815984083613</v>
      </c>
      <c r="M79" s="301">
        <f t="shared" si="9"/>
        <v>0.39600185676109956</v>
      </c>
      <c r="N79" s="301">
        <f t="shared" si="9"/>
        <v>0.23627637794173559</v>
      </c>
      <c r="O79" s="301">
        <f t="shared" si="9"/>
        <v>0.20198404088675875</v>
      </c>
      <c r="P79" s="301">
        <f t="shared" si="9"/>
        <v>0.23659916331319378</v>
      </c>
      <c r="Q79" s="301">
        <f t="shared" si="9"/>
        <v>0.18405395900119154</v>
      </c>
      <c r="R79" s="301">
        <f t="shared" si="9"/>
        <v>0.20992818440435726</v>
      </c>
      <c r="S79" s="301">
        <f t="shared" si="9"/>
        <v>0.16790547281802518</v>
      </c>
      <c r="T79" s="301">
        <f t="shared" si="9"/>
        <v>0.17227026979767612</v>
      </c>
      <c r="U79" s="301">
        <f t="shared" si="9"/>
        <v>0.1624576987096911</v>
      </c>
      <c r="V79" s="301">
        <f t="shared" si="9"/>
        <v>0.18390678477407504</v>
      </c>
      <c r="W79" s="301">
        <f t="shared" si="9"/>
        <v>0.17579252832083092</v>
      </c>
      <c r="X79" s="301">
        <f t="shared" si="9"/>
        <v>0.17722685013788864</v>
      </c>
      <c r="Y79" s="301">
        <f t="shared" si="9"/>
        <v>0.16834649071999463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0.42111517146040989</v>
      </c>
      <c r="C80" s="301">
        <f t="shared" si="10"/>
        <v>0.42110538339974035</v>
      </c>
      <c r="D80" s="301">
        <f t="shared" si="10"/>
        <v>0.42120642393414759</v>
      </c>
      <c r="E80" s="301">
        <f t="shared" si="10"/>
        <v>0.4212639411451089</v>
      </c>
      <c r="F80" s="301">
        <f t="shared" si="10"/>
        <v>0.39028625837964992</v>
      </c>
      <c r="G80" s="301">
        <f t="shared" si="10"/>
        <v>0.40223387868179267</v>
      </c>
      <c r="H80" s="301">
        <f t="shared" si="10"/>
        <v>0.4120696240355895</v>
      </c>
      <c r="I80" s="301">
        <f t="shared" si="10"/>
        <v>0.41060538625977328</v>
      </c>
      <c r="J80" s="301">
        <f t="shared" si="10"/>
        <v>0.41049832475965942</v>
      </c>
      <c r="K80" s="301">
        <f t="shared" si="10"/>
        <v>0.412010463844521</v>
      </c>
      <c r="L80" s="301">
        <f t="shared" si="10"/>
        <v>0.41245365196936135</v>
      </c>
      <c r="M80" s="301">
        <f t="shared" si="10"/>
        <v>0.40854383175969616</v>
      </c>
      <c r="N80" s="301">
        <f t="shared" si="10"/>
        <v>0.45828145966269812</v>
      </c>
      <c r="O80" s="301">
        <f t="shared" si="10"/>
        <v>0.47230371387536513</v>
      </c>
      <c r="P80" s="301">
        <f t="shared" si="10"/>
        <v>0.47481548000583246</v>
      </c>
      <c r="Q80" s="301">
        <f t="shared" si="10"/>
        <v>0.48371290210820517</v>
      </c>
      <c r="R80" s="301">
        <f t="shared" si="10"/>
        <v>0.47984047145843983</v>
      </c>
      <c r="S80" s="301">
        <f t="shared" si="10"/>
        <v>0.48515660394452326</v>
      </c>
      <c r="T80" s="301">
        <f t="shared" si="10"/>
        <v>0.48516392954199261</v>
      </c>
      <c r="U80" s="301">
        <f t="shared" si="10"/>
        <v>0.48305512729013922</v>
      </c>
      <c r="V80" s="301">
        <f t="shared" si="10"/>
        <v>0.47732440156409811</v>
      </c>
      <c r="W80" s="301">
        <f t="shared" si="10"/>
        <v>0.48090288258094982</v>
      </c>
      <c r="X80" s="301">
        <f t="shared" si="10"/>
        <v>0.48338318176027845</v>
      </c>
      <c r="Y80" s="301">
        <f t="shared" si="10"/>
        <v>0.48945704549571728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0.42111517146040989</v>
      </c>
      <c r="C81" s="302">
        <f t="shared" si="11"/>
        <v>0.42110538339974035</v>
      </c>
      <c r="D81" s="302">
        <f t="shared" si="11"/>
        <v>0.42120642393414759</v>
      </c>
      <c r="E81" s="302">
        <f t="shared" si="11"/>
        <v>0.4212639411451089</v>
      </c>
      <c r="F81" s="302">
        <f t="shared" si="11"/>
        <v>0.39028625837964992</v>
      </c>
      <c r="G81" s="302">
        <f t="shared" si="11"/>
        <v>0.40223387868179267</v>
      </c>
      <c r="H81" s="302">
        <f t="shared" si="11"/>
        <v>0.4120696240355895</v>
      </c>
      <c r="I81" s="302">
        <f t="shared" si="11"/>
        <v>0.41060538625977328</v>
      </c>
      <c r="J81" s="302">
        <f t="shared" si="11"/>
        <v>0.41049832475965942</v>
      </c>
      <c r="K81" s="302">
        <f t="shared" si="11"/>
        <v>0.412010463844521</v>
      </c>
      <c r="L81" s="302">
        <f t="shared" si="11"/>
        <v>0.41245365196936135</v>
      </c>
      <c r="M81" s="302">
        <f t="shared" si="11"/>
        <v>0.40854383175969616</v>
      </c>
      <c r="N81" s="302">
        <f t="shared" si="11"/>
        <v>0.45828145966269812</v>
      </c>
      <c r="O81" s="302">
        <f t="shared" si="11"/>
        <v>0.47230371387536513</v>
      </c>
      <c r="P81" s="302">
        <f t="shared" si="11"/>
        <v>0.47481548000583246</v>
      </c>
      <c r="Q81" s="302">
        <f t="shared" si="11"/>
        <v>0.48371290210820517</v>
      </c>
      <c r="R81" s="302">
        <f t="shared" si="11"/>
        <v>0.47984047145843983</v>
      </c>
      <c r="S81" s="302">
        <f t="shared" si="11"/>
        <v>0.48515660394452326</v>
      </c>
      <c r="T81" s="302">
        <f t="shared" si="11"/>
        <v>0.48516392954199261</v>
      </c>
      <c r="U81" s="302">
        <f t="shared" si="11"/>
        <v>0.48305512729013922</v>
      </c>
      <c r="V81" s="302">
        <f t="shared" si="11"/>
        <v>0.47732440156409811</v>
      </c>
      <c r="W81" s="302">
        <f t="shared" si="11"/>
        <v>0.48090288258094982</v>
      </c>
      <c r="X81" s="302">
        <f t="shared" si="11"/>
        <v>0.48338318176027845</v>
      </c>
      <c r="Y81" s="302">
        <f t="shared" si="11"/>
        <v>0.48945704549571728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9.8409015174875714E-2</v>
      </c>
      <c r="C83" s="301">
        <f t="shared" si="13"/>
        <v>9.8405809755196041E-2</v>
      </c>
      <c r="D83" s="301">
        <f t="shared" si="13"/>
        <v>9.843387302519982E-2</v>
      </c>
      <c r="E83" s="301">
        <f t="shared" si="13"/>
        <v>9.8439530006814185E-2</v>
      </c>
      <c r="F83" s="301">
        <f t="shared" si="13"/>
        <v>0.10743625532784377</v>
      </c>
      <c r="G83" s="301">
        <f t="shared" si="13"/>
        <v>0.1221041520002734</v>
      </c>
      <c r="H83" s="301">
        <f t="shared" si="13"/>
        <v>0.11479997599776695</v>
      </c>
      <c r="I83" s="301">
        <f t="shared" si="13"/>
        <v>0.11878508615436449</v>
      </c>
      <c r="J83" s="301">
        <f t="shared" si="13"/>
        <v>0.11875269433416866</v>
      </c>
      <c r="K83" s="301">
        <f t="shared" si="13"/>
        <v>0.11577100093015089</v>
      </c>
      <c r="L83" s="301">
        <f t="shared" si="13"/>
        <v>0.11704255016014803</v>
      </c>
      <c r="M83" s="301">
        <f t="shared" si="13"/>
        <v>0.12246694209259511</v>
      </c>
      <c r="N83" s="301">
        <f t="shared" si="13"/>
        <v>5.3193567818754846E-2</v>
      </c>
      <c r="O83" s="301">
        <f t="shared" si="13"/>
        <v>3.8011061187600191E-2</v>
      </c>
      <c r="P83" s="301">
        <f t="shared" si="13"/>
        <v>5.1792257789987847E-2</v>
      </c>
      <c r="Q83" s="301">
        <f t="shared" si="13"/>
        <v>2.9694930293960663E-2</v>
      </c>
      <c r="R83" s="301">
        <f t="shared" si="13"/>
        <v>4.0528914947260151E-2</v>
      </c>
      <c r="S83" s="301">
        <f t="shared" si="13"/>
        <v>2.3005703890410501E-2</v>
      </c>
      <c r="T83" s="301">
        <f t="shared" si="13"/>
        <v>2.4775127844490659E-2</v>
      </c>
      <c r="U83" s="301">
        <f t="shared" si="13"/>
        <v>2.1001204746264955E-2</v>
      </c>
      <c r="V83" s="301">
        <f t="shared" si="13"/>
        <v>2.9040790956468207E-2</v>
      </c>
      <c r="W83" s="301">
        <f t="shared" si="13"/>
        <v>2.6610658367484299E-2</v>
      </c>
      <c r="X83" s="301">
        <f t="shared" si="13"/>
        <v>2.6871490270487634E-2</v>
      </c>
      <c r="Y83" s="301">
        <f t="shared" si="13"/>
        <v>2.2803529304402735E-2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4.1435374810473991E-2</v>
      </c>
      <c r="C84" s="302">
        <f t="shared" si="14"/>
        <v>4.1434025160082558E-2</v>
      </c>
      <c r="D84" s="302">
        <f t="shared" si="14"/>
        <v>4.1445841273768332E-2</v>
      </c>
      <c r="E84" s="302">
        <f t="shared" si="14"/>
        <v>4.1448223160763874E-2</v>
      </c>
      <c r="F84" s="302">
        <f t="shared" si="14"/>
        <v>4.0973285377990699E-2</v>
      </c>
      <c r="G84" s="302">
        <f t="shared" si="14"/>
        <v>5.0586040796311751E-2</v>
      </c>
      <c r="H84" s="302">
        <f t="shared" si="14"/>
        <v>4.8336831999059769E-2</v>
      </c>
      <c r="I84" s="302">
        <f t="shared" si="14"/>
        <v>5.001477311762715E-2</v>
      </c>
      <c r="J84" s="302">
        <f t="shared" si="14"/>
        <v>5.0001134456492069E-2</v>
      </c>
      <c r="K84" s="302">
        <f t="shared" si="14"/>
        <v>4.8745684602168798E-2</v>
      </c>
      <c r="L84" s="302">
        <f t="shared" si="14"/>
        <v>4.9281073751641272E-2</v>
      </c>
      <c r="M84" s="302">
        <f t="shared" si="14"/>
        <v>5.1565028249513735E-2</v>
      </c>
      <c r="N84" s="302">
        <f t="shared" si="14"/>
        <v>2.2397291713159937E-2</v>
      </c>
      <c r="O84" s="302">
        <f t="shared" si="14"/>
        <v>1.6004657342147451E-2</v>
      </c>
      <c r="P84" s="302">
        <f t="shared" si="14"/>
        <v>2.1807266437889619E-2</v>
      </c>
      <c r="Q84" s="302">
        <f t="shared" si="14"/>
        <v>1.2503128544825539E-2</v>
      </c>
      <c r="R84" s="302">
        <f t="shared" si="14"/>
        <v>1.7064806293583229E-2</v>
      </c>
      <c r="S84" s="302">
        <f t="shared" si="14"/>
        <v>9.6803442591709976E-3</v>
      </c>
      <c r="T84" s="302">
        <f t="shared" si="14"/>
        <v>1.0426429893366375E-2</v>
      </c>
      <c r="U84" s="302">
        <f t="shared" si="14"/>
        <v>8.8385754488995577E-3</v>
      </c>
      <c r="V84" s="302">
        <f t="shared" si="14"/>
        <v>1.2225984138416864E-2</v>
      </c>
      <c r="W84" s="302">
        <f t="shared" si="14"/>
        <v>1.1204487733677595E-2</v>
      </c>
      <c r="X84" s="302">
        <f t="shared" si="14"/>
        <v>1.1314311692836896E-2</v>
      </c>
      <c r="Y84" s="302">
        <f t="shared" si="14"/>
        <v>9.6014860229064157E-3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5.6973640364401723E-2</v>
      </c>
      <c r="C85" s="302">
        <f t="shared" si="15"/>
        <v>5.6971784595113491E-2</v>
      </c>
      <c r="D85" s="302">
        <f t="shared" si="15"/>
        <v>5.6988031751431488E-2</v>
      </c>
      <c r="E85" s="302">
        <f t="shared" si="15"/>
        <v>5.6991306846050319E-2</v>
      </c>
      <c r="F85" s="302">
        <f t="shared" si="15"/>
        <v>6.6462969949853082E-2</v>
      </c>
      <c r="G85" s="302">
        <f t="shared" si="15"/>
        <v>7.1518111203961648E-2</v>
      </c>
      <c r="H85" s="302">
        <f t="shared" si="15"/>
        <v>6.6463143998707189E-2</v>
      </c>
      <c r="I85" s="302">
        <f t="shared" si="15"/>
        <v>6.8770313036737335E-2</v>
      </c>
      <c r="J85" s="302">
        <f t="shared" si="15"/>
        <v>6.8751559877676588E-2</v>
      </c>
      <c r="K85" s="302">
        <f t="shared" si="15"/>
        <v>6.7025316327982087E-2</v>
      </c>
      <c r="L85" s="302">
        <f t="shared" si="15"/>
        <v>6.7761476408506757E-2</v>
      </c>
      <c r="M85" s="302">
        <f t="shared" si="15"/>
        <v>7.0901913843081379E-2</v>
      </c>
      <c r="N85" s="302">
        <f t="shared" si="15"/>
        <v>3.0796276105594909E-2</v>
      </c>
      <c r="O85" s="302">
        <f t="shared" si="15"/>
        <v>2.200640384545274E-2</v>
      </c>
      <c r="P85" s="302">
        <f t="shared" si="15"/>
        <v>2.9984991352098225E-2</v>
      </c>
      <c r="Q85" s="302">
        <f t="shared" si="15"/>
        <v>1.7191801749135122E-2</v>
      </c>
      <c r="R85" s="302">
        <f t="shared" si="15"/>
        <v>2.3464108653676926E-2</v>
      </c>
      <c r="S85" s="302">
        <f t="shared" si="15"/>
        <v>1.3325359631239505E-2</v>
      </c>
      <c r="T85" s="302">
        <f t="shared" si="15"/>
        <v>1.4348697951124284E-2</v>
      </c>
      <c r="U85" s="302">
        <f t="shared" si="15"/>
        <v>1.2162629297365397E-2</v>
      </c>
      <c r="V85" s="302">
        <f t="shared" si="15"/>
        <v>1.6814806818051344E-2</v>
      </c>
      <c r="W85" s="302">
        <f t="shared" si="15"/>
        <v>1.5406170633806702E-2</v>
      </c>
      <c r="X85" s="302">
        <f t="shared" si="15"/>
        <v>1.5557178577650734E-2</v>
      </c>
      <c r="Y85" s="302">
        <f t="shared" si="15"/>
        <v>1.3202043281496321E-2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4.2864180838421357E-3</v>
      </c>
      <c r="C87" s="301">
        <f t="shared" si="17"/>
        <v>4.2862784648361246E-3</v>
      </c>
      <c r="D87" s="301">
        <f t="shared" si="17"/>
        <v>4.2875008214243093E-3</v>
      </c>
      <c r="E87" s="301">
        <f t="shared" si="17"/>
        <v>4.2877472235272971E-3</v>
      </c>
      <c r="F87" s="301">
        <f t="shared" si="17"/>
        <v>5.0003488363525809E-3</v>
      </c>
      <c r="G87" s="301">
        <f t="shared" si="17"/>
        <v>5.3806729432447622E-3</v>
      </c>
      <c r="H87" s="301">
        <f t="shared" si="17"/>
        <v>5.000361930937218E-3</v>
      </c>
      <c r="I87" s="301">
        <f t="shared" si="17"/>
        <v>5.1739420466510857E-3</v>
      </c>
      <c r="J87" s="301">
        <f t="shared" si="17"/>
        <v>5.1725311506715908E-3</v>
      </c>
      <c r="K87" s="301">
        <f t="shared" si="17"/>
        <v>5.0426570278105645E-3</v>
      </c>
      <c r="L87" s="301">
        <f t="shared" si="17"/>
        <v>5.0980421122387536E-3</v>
      </c>
      <c r="M87" s="301">
        <f t="shared" si="17"/>
        <v>5.3343132671910742E-3</v>
      </c>
      <c r="N87" s="301">
        <f t="shared" si="17"/>
        <v>2.3169612117061996E-3</v>
      </c>
      <c r="O87" s="301">
        <f t="shared" si="17"/>
        <v>1.6556542078083564E-3</v>
      </c>
      <c r="P87" s="301">
        <f t="shared" si="17"/>
        <v>2.2559241142644428E-3</v>
      </c>
      <c r="Q87" s="301">
        <f t="shared" si="17"/>
        <v>1.2934270908440213E-3</v>
      </c>
      <c r="R87" s="301">
        <f t="shared" si="17"/>
        <v>1.7653247889913679E-3</v>
      </c>
      <c r="S87" s="301">
        <f t="shared" si="17"/>
        <v>1.0025348938863577E-3</v>
      </c>
      <c r="T87" s="301">
        <f t="shared" si="17"/>
        <v>1.0795258646613879E-3</v>
      </c>
      <c r="U87" s="301">
        <f t="shared" si="17"/>
        <v>9.1505674964504561E-4</v>
      </c>
      <c r="V87" s="301">
        <f t="shared" si="17"/>
        <v>1.2650638358408532E-3</v>
      </c>
      <c r="W87" s="301">
        <f t="shared" si="17"/>
        <v>1.1590849379666474E-3</v>
      </c>
      <c r="X87" s="301">
        <f t="shared" si="17"/>
        <v>1.1704460371900237E-3</v>
      </c>
      <c r="Y87" s="301">
        <f t="shared" si="17"/>
        <v>9.9325717478342232E-4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0</v>
      </c>
      <c r="C88" s="302">
        <f t="shared" si="18"/>
        <v>0</v>
      </c>
      <c r="D88" s="302">
        <f t="shared" si="18"/>
        <v>0</v>
      </c>
      <c r="E88" s="302">
        <f t="shared" si="18"/>
        <v>0</v>
      </c>
      <c r="F88" s="302">
        <f t="shared" si="18"/>
        <v>0</v>
      </c>
      <c r="G88" s="302">
        <f t="shared" si="18"/>
        <v>0</v>
      </c>
      <c r="H88" s="302">
        <f t="shared" si="18"/>
        <v>0</v>
      </c>
      <c r="I88" s="302">
        <f t="shared" si="18"/>
        <v>0</v>
      </c>
      <c r="J88" s="302">
        <f t="shared" si="18"/>
        <v>0</v>
      </c>
      <c r="K88" s="302">
        <f t="shared" si="18"/>
        <v>0</v>
      </c>
      <c r="L88" s="302">
        <f t="shared" si="18"/>
        <v>0</v>
      </c>
      <c r="M88" s="302">
        <f t="shared" si="18"/>
        <v>0</v>
      </c>
      <c r="N88" s="302">
        <f t="shared" si="18"/>
        <v>0</v>
      </c>
      <c r="O88" s="302">
        <f t="shared" si="18"/>
        <v>0</v>
      </c>
      <c r="P88" s="302">
        <f t="shared" si="18"/>
        <v>0</v>
      </c>
      <c r="Q88" s="302">
        <f t="shared" si="18"/>
        <v>0</v>
      </c>
      <c r="R88" s="302">
        <f t="shared" si="18"/>
        <v>0</v>
      </c>
      <c r="S88" s="302">
        <f t="shared" si="18"/>
        <v>0</v>
      </c>
      <c r="T88" s="302">
        <f t="shared" si="18"/>
        <v>0</v>
      </c>
      <c r="U88" s="302">
        <f t="shared" si="18"/>
        <v>0</v>
      </c>
      <c r="V88" s="302">
        <f t="shared" si="18"/>
        <v>0</v>
      </c>
      <c r="W88" s="302">
        <f t="shared" si="18"/>
        <v>0</v>
      </c>
      <c r="X88" s="302">
        <f t="shared" si="18"/>
        <v>0</v>
      </c>
      <c r="Y88" s="302">
        <f t="shared" si="18"/>
        <v>0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4.2864180838421357E-3</v>
      </c>
      <c r="C89" s="302">
        <f t="shared" si="19"/>
        <v>4.2862784648361246E-3</v>
      </c>
      <c r="D89" s="302">
        <f t="shared" si="19"/>
        <v>4.2875008214243093E-3</v>
      </c>
      <c r="E89" s="302">
        <f t="shared" si="19"/>
        <v>4.2877472235272971E-3</v>
      </c>
      <c r="F89" s="302">
        <f t="shared" si="19"/>
        <v>5.0003488363525809E-3</v>
      </c>
      <c r="G89" s="302">
        <f t="shared" si="19"/>
        <v>5.3806729432447622E-3</v>
      </c>
      <c r="H89" s="302">
        <f t="shared" si="19"/>
        <v>5.000361930937218E-3</v>
      </c>
      <c r="I89" s="302">
        <f t="shared" si="19"/>
        <v>5.1739420466510857E-3</v>
      </c>
      <c r="J89" s="302">
        <f t="shared" si="19"/>
        <v>5.1725311506715908E-3</v>
      </c>
      <c r="K89" s="302">
        <f t="shared" si="19"/>
        <v>5.0426570278105645E-3</v>
      </c>
      <c r="L89" s="302">
        <f t="shared" si="19"/>
        <v>5.0980421122387536E-3</v>
      </c>
      <c r="M89" s="302">
        <f t="shared" si="19"/>
        <v>5.3343132671910742E-3</v>
      </c>
      <c r="N89" s="302">
        <f t="shared" si="19"/>
        <v>2.3169612117061996E-3</v>
      </c>
      <c r="O89" s="302">
        <f t="shared" si="19"/>
        <v>1.6556542078083564E-3</v>
      </c>
      <c r="P89" s="302">
        <f t="shared" si="19"/>
        <v>2.2559241142644428E-3</v>
      </c>
      <c r="Q89" s="302">
        <f t="shared" si="19"/>
        <v>1.2934270908440213E-3</v>
      </c>
      <c r="R89" s="302">
        <f t="shared" si="19"/>
        <v>1.7653247889913679E-3</v>
      </c>
      <c r="S89" s="302">
        <f t="shared" si="19"/>
        <v>1.0025348938863577E-3</v>
      </c>
      <c r="T89" s="302">
        <f t="shared" si="19"/>
        <v>1.0795258646613879E-3</v>
      </c>
      <c r="U89" s="302">
        <f t="shared" si="19"/>
        <v>9.1505674964504561E-4</v>
      </c>
      <c r="V89" s="302">
        <f t="shared" si="19"/>
        <v>1.2650638358408532E-3</v>
      </c>
      <c r="W89" s="302">
        <f t="shared" si="19"/>
        <v>1.1590849379666474E-3</v>
      </c>
      <c r="X89" s="302">
        <f t="shared" si="19"/>
        <v>1.1704460371900237E-3</v>
      </c>
      <c r="Y89" s="302">
        <f t="shared" si="19"/>
        <v>9.9325717478342232E-4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0.10923398785810376</v>
      </c>
      <c r="C91" s="301">
        <f t="shared" si="21"/>
        <v>0.10923360038382855</v>
      </c>
      <c r="D91" s="301">
        <f t="shared" si="21"/>
        <v>0.1092493777926941</v>
      </c>
      <c r="E91" s="301">
        <f t="shared" si="21"/>
        <v>0.10928253876195869</v>
      </c>
      <c r="F91" s="301">
        <f t="shared" si="21"/>
        <v>8.692614013906716E-2</v>
      </c>
      <c r="G91" s="301">
        <f t="shared" si="21"/>
        <v>4.3066573674081544E-2</v>
      </c>
      <c r="H91" s="301">
        <f t="shared" si="21"/>
        <v>6.3522655505005507E-2</v>
      </c>
      <c r="I91" s="301">
        <f t="shared" si="21"/>
        <v>5.3002083961975408E-2</v>
      </c>
      <c r="J91" s="301">
        <f t="shared" si="21"/>
        <v>5.299159121449782E-2</v>
      </c>
      <c r="K91" s="301">
        <f t="shared" si="21"/>
        <v>6.1199366036112091E-2</v>
      </c>
      <c r="L91" s="301">
        <f t="shared" si="21"/>
        <v>5.8577221196849182E-2</v>
      </c>
      <c r="M91" s="301">
        <f t="shared" si="21"/>
        <v>4.2710123367517873E-2</v>
      </c>
      <c r="N91" s="301">
        <f t="shared" si="21"/>
        <v>0.23531656394723166</v>
      </c>
      <c r="O91" s="301">
        <f t="shared" si="21"/>
        <v>0.27595599415935146</v>
      </c>
      <c r="P91" s="301">
        <f t="shared" si="21"/>
        <v>0.22212326944758279</v>
      </c>
      <c r="Q91" s="301">
        <f t="shared" si="21"/>
        <v>0.29312525713110188</v>
      </c>
      <c r="R91" s="301">
        <f t="shared" si="21"/>
        <v>0.25641653989378327</v>
      </c>
      <c r="S91" s="301">
        <f t="shared" si="21"/>
        <v>0.31276281829840202</v>
      </c>
      <c r="T91" s="301">
        <f t="shared" si="21"/>
        <v>0.30739940968344087</v>
      </c>
      <c r="U91" s="301">
        <f t="shared" si="21"/>
        <v>0.32226459131638863</v>
      </c>
      <c r="V91" s="301">
        <f t="shared" si="21"/>
        <v>0.29773592238601715</v>
      </c>
      <c r="W91" s="301">
        <f t="shared" si="21"/>
        <v>0.3056640137685237</v>
      </c>
      <c r="X91" s="301">
        <f t="shared" si="21"/>
        <v>0.30183191409767207</v>
      </c>
      <c r="Y91" s="301">
        <f t="shared" si="21"/>
        <v>0.30905151934106934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2.6039352668828601</v>
      </c>
      <c r="C96" s="320">
        <f>IF(C$5=0,0,C$5/OIS_fec!C$5)</f>
        <v>2.600746588515364</v>
      </c>
      <c r="D96" s="320">
        <f>IF(D$5=0,0,D$5/OIS_fec!D$5)</f>
        <v>2.5446254330078921</v>
      </c>
      <c r="E96" s="320">
        <f>IF(E$5=0,0,E$5/OIS_fec!E$5)</f>
        <v>2.5203845299307726</v>
      </c>
      <c r="F96" s="320">
        <f>IF(F$5=0,0,F$5/OIS_fec!F$5)</f>
        <v>2.5266152605970378</v>
      </c>
      <c r="G96" s="320">
        <f>IF(G$5=0,0,G$5/OIS_fec!G$5)</f>
        <v>2.8414424665638465</v>
      </c>
      <c r="H96" s="320">
        <f>IF(H$5=0,0,H$5/OIS_fec!H$5)</f>
        <v>2.6967756355928532</v>
      </c>
      <c r="I96" s="320">
        <f>IF(I$5=0,0,I$5/OIS_fec!I$5)</f>
        <v>2.6499405241074374</v>
      </c>
      <c r="J96" s="320">
        <f>IF(J$5=0,0,J$5/OIS_fec!J$5)</f>
        <v>2.5898640165314495</v>
      </c>
      <c r="K96" s="320">
        <f>IF(K$5=0,0,K$5/OIS_fec!K$5)</f>
        <v>2.511231856879089</v>
      </c>
      <c r="L96" s="320">
        <f>IF(L$5=0,0,L$5/OIS_fec!L$5)</f>
        <v>2.4983377985169781</v>
      </c>
      <c r="M96" s="320">
        <f>IF(M$5=0,0,M$5/OIS_fec!M$5)</f>
        <v>2.7026995585548033</v>
      </c>
      <c r="N96" s="320">
        <f>IF(N$5=0,0,N$5/OIS_fec!N$5)</f>
        <v>2.2302279178316948</v>
      </c>
      <c r="O96" s="320">
        <f>IF(O$5=0,0,O$5/OIS_fec!O$5)</f>
        <v>2.0435319888236987</v>
      </c>
      <c r="P96" s="320">
        <f>IF(P$5=0,0,P$5/OIS_fec!P$5)</f>
        <v>2.2864500901624458</v>
      </c>
      <c r="Q96" s="320">
        <f>IF(Q$5=0,0,Q$5/OIS_fec!Q$5)</f>
        <v>2.2397660909476218</v>
      </c>
      <c r="R96" s="320">
        <f>IF(R$5=0,0,R$5/OIS_fec!R$5)</f>
        <v>2.3106265125575516</v>
      </c>
      <c r="S96" s="320">
        <f>IF(S$5=0,0,S$5/OIS_fec!S$5)</f>
        <v>2.3025999692093695</v>
      </c>
      <c r="T96" s="320">
        <f>IF(T$5=0,0,T$5/OIS_fec!T$5)</f>
        <v>2.1905526514127969</v>
      </c>
      <c r="U96" s="320">
        <f>IF(U$5=0,0,U$5/OIS_fec!U$5)</f>
        <v>2.3532768942872759</v>
      </c>
      <c r="V96" s="320">
        <f>IF(V$5=0,0,V$5/OIS_fec!V$5)</f>
        <v>2.3034078627019428</v>
      </c>
      <c r="W96" s="320">
        <f>IF(W$5=0,0,W$5/OIS_fec!W$5)</f>
        <v>2.3139662513276908</v>
      </c>
      <c r="X96" s="320">
        <f>IF(X$5=0,0,X$5/OIS_fec!X$5)</f>
        <v>2.3794120909383318</v>
      </c>
      <c r="Y96" s="320">
        <f>IF(Y$5=0,0,Y$5/OIS_fec!Y$5)</f>
        <v>2.3869922633879184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2.7333187562896009</v>
      </c>
      <c r="C101" s="332">
        <f>IF(C$10=0,0,C$10/OIS_fec!C$10)</f>
        <v>2.7036168506077431</v>
      </c>
      <c r="D101" s="332">
        <f>IF(D$10=0,0,D$10/OIS_fec!D$10)</f>
        <v>2.6130583904456559</v>
      </c>
      <c r="E101" s="332">
        <f>IF(E$10=0,0,E$10/OIS_fec!E$10)</f>
        <v>2.5824963632447004</v>
      </c>
      <c r="F101" s="332">
        <f>IF(F$10=0,0,F$10/OIS_fec!F$10)</f>
        <v>2.4152631122437582</v>
      </c>
      <c r="G101" s="332">
        <f>IF(G$10=0,0,G$10/OIS_fec!G$10)</f>
        <v>2.8122779436908951</v>
      </c>
      <c r="H101" s="332">
        <f>IF(H$10=0,0,H$10/OIS_fec!H$10)</f>
        <v>2.6603983552055475</v>
      </c>
      <c r="I101" s="332">
        <f>IF(I$10=0,0,I$10/OIS_fec!I$10)</f>
        <v>2.3064926621640875</v>
      </c>
      <c r="J101" s="332">
        <f>IF(J$10=0,0,J$10/OIS_fec!J$10)</f>
        <v>2.2251556088141786</v>
      </c>
      <c r="K101" s="332">
        <f>IF(K$10=0,0,K$10/OIS_fec!K$10)</f>
        <v>2.2027976845117152</v>
      </c>
      <c r="L101" s="332">
        <f>IF(L$10=0,0,L$10/OIS_fec!L$10)</f>
        <v>2.0787137539273455</v>
      </c>
      <c r="M101" s="332">
        <f>IF(M$10=0,0,M$10/OIS_fec!M$10)</f>
        <v>2.3021496020931429</v>
      </c>
      <c r="N101" s="332">
        <f>IF(N$10=0,0,N$10/OIS_fec!N$10)</f>
        <v>1.6045386987751047</v>
      </c>
      <c r="O101" s="332">
        <f>IF(O$10=0,0,O$10/OIS_fec!O$10)</f>
        <v>0.88541835814231806</v>
      </c>
      <c r="P101" s="332">
        <f>IF(P$10=0,0,P$10/OIS_fec!P$10)</f>
        <v>1.2673983391132</v>
      </c>
      <c r="Q101" s="332">
        <f>IF(Q$10=0,0,Q$10/OIS_fec!Q$10)</f>
        <v>0.9757330497126333</v>
      </c>
      <c r="R101" s="332">
        <f>IF(R$10=0,0,R$10/OIS_fec!R$10)</f>
        <v>1.3046218202532132</v>
      </c>
      <c r="S101" s="332">
        <f>IF(S$10=0,0,S$10/OIS_fec!S$10)</f>
        <v>1.2702487471939519</v>
      </c>
      <c r="T101" s="332">
        <f>IF(T$10=0,0,T$10/OIS_fec!T$10)</f>
        <v>1.0806622294998529</v>
      </c>
      <c r="U101" s="332">
        <f>IF(U$10=0,0,U$10/OIS_fec!U$10)</f>
        <v>1.5815887943084344</v>
      </c>
      <c r="V101" s="332">
        <f>IF(V$10=0,0,V$10/OIS_fec!V$10)</f>
        <v>1.6217264594370877</v>
      </c>
      <c r="W101" s="332">
        <f>IF(W$10=0,0,W$10/OIS_fec!W$10)</f>
        <v>1.4197826136373515</v>
      </c>
      <c r="X101" s="332">
        <f>IF(X$10=0,0,X$10/OIS_fec!X$10)</f>
        <v>0.93854733152282477</v>
      </c>
      <c r="Y101" s="332">
        <f>IF(Y$10=0,0,Y$10/OIS_fec!Y$10)</f>
        <v>0.95588641220640858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3.1024187999999997</v>
      </c>
      <c r="C102" s="348">
        <f>IF(C$16=0,0,C$16/OIS_fec!C$16)</f>
        <v>3.1024188000000001</v>
      </c>
      <c r="D102" s="348">
        <f>IF(D$16=0,0,D$16/OIS_fec!D$16)</f>
        <v>3.1024188000000001</v>
      </c>
      <c r="E102" s="348">
        <f>IF(E$16=0,0,E$16/OIS_fec!E$16)</f>
        <v>3.1024187999999997</v>
      </c>
      <c r="F102" s="348">
        <f>IF(F$16=0,0,F$16/OIS_fec!F$16)</f>
        <v>3.0874391905840168</v>
      </c>
      <c r="G102" s="348">
        <f>IF(G$16=0,0,G$16/OIS_fec!G$16)</f>
        <v>3.1681988642359942</v>
      </c>
      <c r="H102" s="348">
        <f>IF(H$16=0,0,H$16/OIS_fec!H$16)</f>
        <v>3.1484655897726808</v>
      </c>
      <c r="I102" s="348">
        <f>IF(I$16=0,0,I$16/OIS_fec!I$16)</f>
        <v>3.1720048710390749</v>
      </c>
      <c r="J102" s="348">
        <f>IF(J$16=0,0,J$16/OIS_fec!J$16)</f>
        <v>3.1826037825974405</v>
      </c>
      <c r="K102" s="348">
        <f>IF(K$16=0,0,K$16/OIS_fec!K$16)</f>
        <v>3.145127821054126</v>
      </c>
      <c r="L102" s="348">
        <f>IF(L$16=0,0,L$16/OIS_fec!L$16)</f>
        <v>3.1806740603978008</v>
      </c>
      <c r="M102" s="348">
        <f>IF(M$16=0,0,M$16/OIS_fec!M$16)</f>
        <v>3.1981529379073339</v>
      </c>
      <c r="N102" s="348">
        <f>IF(N$16=0,0,N$16/OIS_fec!N$16)</f>
        <v>3.0826798633538828</v>
      </c>
      <c r="O102" s="348">
        <f>IF(O$16=0,0,O$16/OIS_fec!O$16)</f>
        <v>3.1672130690231444</v>
      </c>
      <c r="P102" s="348">
        <f>IF(P$16=0,0,P$16/OIS_fec!P$16)</f>
        <v>3.1240085105978275</v>
      </c>
      <c r="Q102" s="348">
        <f>IF(Q$16=0,0,Q$16/OIS_fec!Q$16)</f>
        <v>3.0794952929378741</v>
      </c>
      <c r="R102" s="348">
        <f>IF(R$16=0,0,R$16/OIS_fec!R$16)</f>
        <v>3.1086861710393658</v>
      </c>
      <c r="S102" s="348">
        <f>IF(S$16=0,0,S$16/OIS_fec!S$16)</f>
        <v>3.0581809265114055</v>
      </c>
      <c r="T102" s="348">
        <f>IF(T$16=0,0,T$16/OIS_fec!T$16)</f>
        <v>3.0452907493216381</v>
      </c>
      <c r="U102" s="348">
        <f>IF(U$16=0,0,U$16/OIS_fec!U$16)</f>
        <v>3.0453897876298064</v>
      </c>
      <c r="V102" s="348">
        <f>IF(V$16=0,0,V$16/OIS_fec!V$16)</f>
        <v>3.0260118178022886</v>
      </c>
      <c r="W102" s="348">
        <f>IF(W$16=0,0,W$16/OIS_fec!W$16)</f>
        <v>3.0524733012414296</v>
      </c>
      <c r="X102" s="348">
        <f>IF(X$16=0,0,X$16/OIS_fec!X$16)</f>
        <v>3.0521863997429999</v>
      </c>
      <c r="Y102" s="348">
        <f>IF(Y$16=0,0,Y$16/OIS_fec!Y$16)</f>
        <v>3.0585720393461795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3.0359576299452606</v>
      </c>
      <c r="C103" s="348">
        <f>IF(C$27=0,0,C$27/OIS_fec!C$27)</f>
        <v>3.0366288528190886</v>
      </c>
      <c r="D103" s="348">
        <f>IF(D$27=0,0,D$27/OIS_fec!D$27)</f>
        <v>3.0307615970489521</v>
      </c>
      <c r="E103" s="348">
        <f>IF(E$27=0,0,E$27/OIS_fec!E$27)</f>
        <v>3.0295875372322048</v>
      </c>
      <c r="F103" s="348">
        <f>IF(F$27=0,0,F$27/OIS_fec!F$27)</f>
        <v>3.034333561107597</v>
      </c>
      <c r="G103" s="348">
        <f>IF(G$27=0,0,G$27/OIS_fec!G$27)</f>
        <v>3.1445638699599985</v>
      </c>
      <c r="H103" s="348">
        <f>IF(H$27=0,0,H$27/OIS_fec!H$27)</f>
        <v>3.0913326342114789</v>
      </c>
      <c r="I103" s="348">
        <f>IF(I$27=0,0,I$27/OIS_fec!I$27)</f>
        <v>3.1163819745379238</v>
      </c>
      <c r="J103" s="348">
        <f>IF(J$27=0,0,J$27/OIS_fec!J$27)</f>
        <v>3.1177049256645155</v>
      </c>
      <c r="K103" s="348">
        <f>IF(K$27=0,0,K$27/OIS_fec!K$27)</f>
        <v>3.0761966768229785</v>
      </c>
      <c r="L103" s="348">
        <f>IF(L$27=0,0,L$27/OIS_fec!L$27)</f>
        <v>3.102441451234867</v>
      </c>
      <c r="M103" s="348">
        <f>IF(M$27=0,0,M$27/OIS_fec!M$27)</f>
        <v>3.1476725483369603</v>
      </c>
      <c r="N103" s="348">
        <f>IF(N$27=0,0,N$27/OIS_fec!N$27)</f>
        <v>3.0310563707697189</v>
      </c>
      <c r="O103" s="348">
        <f>IF(O$27=0,0,O$27/OIS_fec!O$27)</f>
        <v>3.041622592196437</v>
      </c>
      <c r="P103" s="348">
        <f>IF(P$27=0,0,P$27/OIS_fec!P$27)</f>
        <v>3.0726739764081858</v>
      </c>
      <c r="Q103" s="348">
        <f>IF(Q$27=0,0,Q$27/OIS_fec!Q$27)</f>
        <v>3.039805581851025</v>
      </c>
      <c r="R103" s="348">
        <f>IF(R$27=0,0,R$27/OIS_fec!R$27)</f>
        <v>3.0645640099962499</v>
      </c>
      <c r="S103" s="348">
        <f>IF(S$27=0,0,S$27/OIS_fec!S$27)</f>
        <v>3.0415423447811891</v>
      </c>
      <c r="T103" s="348">
        <f>IF(T$27=0,0,T$27/OIS_fec!T$27)</f>
        <v>3.0247063612235472</v>
      </c>
      <c r="U103" s="348">
        <f>IF(U$27=0,0,U$27/OIS_fec!U$27)</f>
        <v>3.0386349738400029</v>
      </c>
      <c r="V103" s="348">
        <f>IF(V$27=0,0,V$27/OIS_fec!V$27)</f>
        <v>2.9889062913932443</v>
      </c>
      <c r="W103" s="348">
        <f>IF(W$27=0,0,W$27/OIS_fec!W$27)</f>
        <v>3.0141200771042347</v>
      </c>
      <c r="X103" s="348">
        <f>IF(X$27=0,0,X$27/OIS_fec!X$27)</f>
        <v>3.0211888814748509</v>
      </c>
      <c r="Y103" s="348">
        <f>IF(Y$27=0,0,Y$27/OIS_fec!Y$27)</f>
        <v>3.0333566344707301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3.0726071997309159</v>
      </c>
      <c r="C104" s="348">
        <f>IF(C$35=0,0,C$35/OIS_fec!C$35)</f>
        <v>3.0729116060107828</v>
      </c>
      <c r="D104" s="348">
        <f>IF(D$35=0,0,D$35/OIS_fec!D$35)</f>
        <v>3.0702472630991391</v>
      </c>
      <c r="E104" s="348">
        <f>IF(E$35=0,0,E$35/OIS_fec!E$35)</f>
        <v>3.0697106115432877</v>
      </c>
      <c r="F104" s="348">
        <f>IF(F$35=0,0,F$35/OIS_fec!F$35)</f>
        <v>3.0666937029786254</v>
      </c>
      <c r="G104" s="348">
        <f>IF(G$35=0,0,G$35/OIS_fec!G$35)</f>
        <v>3.1675106404958404</v>
      </c>
      <c r="H104" s="348">
        <f>IF(H$35=0,0,H$35/OIS_fec!H$35)</f>
        <v>3.131875127611258</v>
      </c>
      <c r="I104" s="348">
        <f>IF(I$35=0,0,I$35/OIS_fec!I$35)</f>
        <v>3.1578811776588407</v>
      </c>
      <c r="J104" s="348">
        <f>IF(J$35=0,0,J$35/OIS_fec!J$35)</f>
        <v>3.1660048797351612</v>
      </c>
      <c r="K104" s="348">
        <f>IF(K$35=0,0,K$35/OIS_fec!K$35)</f>
        <v>3.1236833780845319</v>
      </c>
      <c r="L104" s="348">
        <f>IF(L$35=0,0,L$35/OIS_fec!L$35)</f>
        <v>3.1592392483480638</v>
      </c>
      <c r="M104" s="348">
        <f>IF(M$35=0,0,M$35/OIS_fec!M$35)</f>
        <v>3.1870646889872227</v>
      </c>
      <c r="N104" s="348">
        <f>IF(N$35=0,0,N$35/OIS_fec!N$35)</f>
        <v>3.0034664647671767</v>
      </c>
      <c r="O104" s="348">
        <f>IF(O$35=0,0,O$35/OIS_fec!O$35)</f>
        <v>3.0588645014720162</v>
      </c>
      <c r="P104" s="348">
        <f>IF(P$35=0,0,P$35/OIS_fec!P$35)</f>
        <v>3.0369323330739362</v>
      </c>
      <c r="Q104" s="348">
        <f>IF(Q$35=0,0,Q$35/OIS_fec!Q$35)</f>
        <v>2.8971337166990723</v>
      </c>
      <c r="R104" s="348">
        <f>IF(R$35=0,0,R$35/OIS_fec!R$35)</f>
        <v>2.9943412718805815</v>
      </c>
      <c r="S104" s="348">
        <f>IF(S$35=0,0,S$35/OIS_fec!S$35)</f>
        <v>2.8245666717279527</v>
      </c>
      <c r="T104" s="348">
        <f>IF(T$35=0,0,T$35/OIS_fec!T$35)</f>
        <v>2.7926088933050961</v>
      </c>
      <c r="U104" s="348">
        <f>IF(U$35=0,0,U$35/OIS_fec!U$35)</f>
        <v>2.8003609401049814</v>
      </c>
      <c r="V104" s="348">
        <f>IF(V$35=0,0,V$35/OIS_fec!V$35)</f>
        <v>2.8657765048871067</v>
      </c>
      <c r="W104" s="348">
        <f>IF(W$35=0,0,W$35/OIS_fec!W$35)</f>
        <v>2.8943238733971146</v>
      </c>
      <c r="X104" s="348">
        <f>IF(X$35=0,0,X$35/OIS_fec!X$35)</f>
        <v>2.9265259460943751</v>
      </c>
      <c r="Y104" s="348">
        <f>IF(Y$35=0,0,Y$35/OIS_fec!Y$35)</f>
        <v>2.9022258360866293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1.2774119073465851</v>
      </c>
      <c r="C105" s="348">
        <f>IF(C$54=0,0,C$54/OIS_fec!C$54)</f>
        <v>1.2852058183543025</v>
      </c>
      <c r="D105" s="348">
        <f>IF(D$54=0,0,D$54/OIS_fec!D$54)</f>
        <v>1.2200045369354402</v>
      </c>
      <c r="E105" s="348">
        <f>IF(E$54=0,0,E$54/OIS_fec!E$54)</f>
        <v>1.2076513243408784</v>
      </c>
      <c r="F105" s="348">
        <f>IF(F$54=0,0,F$54/OIS_fec!F$54)</f>
        <v>1.4306222345030173</v>
      </c>
      <c r="G105" s="348">
        <f>IF(G$54=0,0,G$54/OIS_fec!G$54)</f>
        <v>1.9861091771846087</v>
      </c>
      <c r="H105" s="348">
        <f>IF(H$54=0,0,H$54/OIS_fec!H$54)</f>
        <v>1.6670086957773367</v>
      </c>
      <c r="I105" s="348">
        <f>IF(I$54=0,0,I$54/OIS_fec!I$54)</f>
        <v>1.7710801296852543</v>
      </c>
      <c r="J105" s="348">
        <f>IF(J$54=0,0,J$54/OIS_fec!J$54)</f>
        <v>1.6536334286149936</v>
      </c>
      <c r="K105" s="348">
        <f>IF(K$54=0,0,K$54/OIS_fec!K$54)</f>
        <v>1.4925796470814992</v>
      </c>
      <c r="L105" s="348">
        <f>IF(L$54=0,0,L$54/OIS_fec!L$54)</f>
        <v>1.4683905854821846</v>
      </c>
      <c r="M105" s="348">
        <f>IF(M$54=0,0,M$54/OIS_fec!M$54)</f>
        <v>1.9327750607935281</v>
      </c>
      <c r="N105" s="348">
        <f>IF(N$54=0,0,N$54/OIS_fec!N$54)</f>
        <v>0.74972736719174338</v>
      </c>
      <c r="O105" s="348">
        <f>IF(O$54=0,0,O$54/OIS_fec!O$54)</f>
        <v>0.42574480580840163</v>
      </c>
      <c r="P105" s="348">
        <f>IF(P$54=0,0,P$54/OIS_fec!P$54)</f>
        <v>0.72024169421051221</v>
      </c>
      <c r="Q105" s="348">
        <f>IF(Q$54=0,0,Q$54/OIS_fec!Q$54)</f>
        <v>0.41374001483642331</v>
      </c>
      <c r="R105" s="348">
        <f>IF(R$54=0,0,R$54/OIS_fec!R$54)</f>
        <v>0.59723596460172357</v>
      </c>
      <c r="S105" s="348">
        <f>IF(S$54=0,0,S$54/OIS_fec!S$54)</f>
        <v>0.36905033671528747</v>
      </c>
      <c r="T105" s="348">
        <f>IF(T$54=0,0,T$54/OIS_fec!T$54)</f>
        <v>0.33752148263472426</v>
      </c>
      <c r="U105" s="348">
        <f>IF(U$54=0,0,U$54/OIS_fec!U$54)</f>
        <v>0.3712876610998917</v>
      </c>
      <c r="V105" s="348">
        <f>IF(V$54=0,0,V$54/OIS_fec!V$54)</f>
        <v>0.4472733121996943</v>
      </c>
      <c r="W105" s="348">
        <f>IF(W$54=0,0,W$54/OIS_fec!W$54)</f>
        <v>0.4412837309111815</v>
      </c>
      <c r="X105" s="348">
        <f>IF(X$54=0,0,X$54/OIS_fec!X$54)</f>
        <v>0.53764883154376075</v>
      </c>
      <c r="Y105" s="348">
        <f>IF(Y$54=0,0,Y$54/OIS_fec!Y$54)</f>
        <v>0.47138528136690172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3.1024187999999997</v>
      </c>
      <c r="C106" s="348">
        <f>IF(C$68=0,0,C$68/OIS_fec!C$68)</f>
        <v>3.1024188000000001</v>
      </c>
      <c r="D106" s="348">
        <f>IF(D$68=0,0,D$68/OIS_fec!D$68)</f>
        <v>3.1024187999999993</v>
      </c>
      <c r="E106" s="348">
        <f>IF(E$68=0,0,E$68/OIS_fec!E$68)</f>
        <v>3.1024188000000001</v>
      </c>
      <c r="F106" s="348">
        <f>IF(F$68=0,0,F$68/OIS_fec!F$68)</f>
        <v>3.1024188000000006</v>
      </c>
      <c r="G106" s="348">
        <f>IF(G$68=0,0,G$68/OIS_fec!G$68)</f>
        <v>3.1024188000000001</v>
      </c>
      <c r="H106" s="348">
        <f>IF(H$68=0,0,H$68/OIS_fec!H$68)</f>
        <v>3.1024188000000001</v>
      </c>
      <c r="I106" s="348">
        <f>IF(I$68=0,0,I$68/OIS_fec!I$68)</f>
        <v>3.1024188000000006</v>
      </c>
      <c r="J106" s="348">
        <f>IF(J$68=0,0,J$68/OIS_fec!J$68)</f>
        <v>3.1024187999999993</v>
      </c>
      <c r="K106" s="348">
        <f>IF(K$68=0,0,K$68/OIS_fec!K$68)</f>
        <v>3.1024188000000006</v>
      </c>
      <c r="L106" s="348">
        <f>IF(L$68=0,0,L$68/OIS_fec!L$68)</f>
        <v>3.1024188000000001</v>
      </c>
      <c r="M106" s="348">
        <f>IF(M$68=0,0,M$68/OIS_fec!M$68)</f>
        <v>3.1024187999999997</v>
      </c>
      <c r="N106" s="348">
        <f>IF(N$68=0,0,N$68/OIS_fec!N$68)</f>
        <v>3.1024188000000006</v>
      </c>
      <c r="O106" s="348">
        <f>IF(O$68=0,0,O$68/OIS_fec!O$68)</f>
        <v>3.1024188000000001</v>
      </c>
      <c r="P106" s="348">
        <f>IF(P$68=0,0,P$68/OIS_fec!P$68)</f>
        <v>3.1024188000000001</v>
      </c>
      <c r="Q106" s="348">
        <f>IF(Q$68=0,0,Q$68/OIS_fec!Q$68)</f>
        <v>3.1024188000000006</v>
      </c>
      <c r="R106" s="348">
        <f>IF(R$68=0,0,R$68/OIS_fec!R$68)</f>
        <v>3.102418800000001</v>
      </c>
      <c r="S106" s="348">
        <f>IF(S$68=0,0,S$68/OIS_fec!S$68)</f>
        <v>3.1024187999999993</v>
      </c>
      <c r="T106" s="348">
        <f>IF(T$68=0,0,T$68/OIS_fec!T$68)</f>
        <v>3.1024188000000001</v>
      </c>
      <c r="U106" s="348">
        <f>IF(U$68=0,0,U$68/OIS_fec!U$68)</f>
        <v>3.1024187999999993</v>
      </c>
      <c r="V106" s="348">
        <f>IF(V$68=0,0,V$68/OIS_fec!V$68)</f>
        <v>3.0448108766615674</v>
      </c>
      <c r="W106" s="348">
        <f>IF(W$68=0,0,W$68/OIS_fec!W$68)</f>
        <v>3.0620097353121816</v>
      </c>
      <c r="X106" s="348">
        <f>IF(X$68=0,0,X$68/OIS_fec!X$68)</f>
        <v>3.0496833108546797</v>
      </c>
      <c r="Y106" s="348">
        <f>IF(Y$68=0,0,Y$68/OIS_fec!Y$68)</f>
        <v>3.0564294121041846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2025-11-06T10:20:18Z</dcterms:created>
  <dcterms:modified xsi:type="dcterms:W3CDTF">2025-11-06T10:20:18Z</dcterms:modified>
</cp:coreProperties>
</file>